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7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8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9.xml" ContentType="application/vnd.openxmlformats-officedocument.drawing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isgasparini/Desktop/SD AUCAS/2022/1er Semestre/GPS/Microciclos/Microciclo 02/"/>
    </mc:Choice>
  </mc:AlternateContent>
  <xr:revisionPtr revIDLastSave="0" documentId="8_{225AE57C-E89E-481E-9413-857CC60DC3AE}" xr6:coauthVersionLast="47" xr6:coauthVersionMax="47" xr10:uidLastSave="{00000000-0000-0000-0000-000000000000}"/>
  <bookViews>
    <workbookView xWindow="0" yWindow="500" windowWidth="28800" windowHeight="17500" firstSheet="3" activeTab="3" xr2:uid="{00000000-000D-0000-FFFF-FFFF00000000}"/>
  </bookViews>
  <sheets>
    <sheet name="ACWR" sheetId="55" r:id="rId1"/>
    <sheet name="PLANIFICACIÓN SEMANAL" sheetId="52" r:id="rId2"/>
    <sheet name="VOLUMEN SEMANAL" sheetId="45" r:id="rId3"/>
    <sheet name="Microciclo 02" sheetId="51" r:id="rId4"/>
    <sheet name="Lunes 17-1 (Sesión 08-09)" sheetId="4" r:id="rId5"/>
    <sheet name="Martes 18-1 (Sesión 10-11)" sheetId="47" r:id="rId6"/>
    <sheet name="Miércoles 19-1 (Sesión 12-13)" sheetId="48" r:id="rId7"/>
    <sheet name="Jueves 20-1 (Sesión 14-15)" sheetId="49" r:id="rId8"/>
    <sheet name="Viernes 21-1 (Sesión 16-17)" sheetId="53" r:id="rId9"/>
    <sheet name="Sábado 22-1 (Sesión 18)" sheetId="54" r:id="rId10"/>
    <sheet name="Sábado 22-01 (compensación) TT" sheetId="50" r:id="rId11"/>
    <sheet name="Domingo 23-01 (compensación)" sheetId="56" r:id="rId1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51" l="1"/>
  <c r="T6" i="51"/>
  <c r="T7" i="51"/>
  <c r="T9" i="51"/>
  <c r="T10" i="51"/>
  <c r="T11" i="51"/>
  <c r="T12" i="51"/>
  <c r="T13" i="51"/>
  <c r="T14" i="51"/>
  <c r="T15" i="51"/>
  <c r="T16" i="51"/>
  <c r="T17" i="51"/>
  <c r="T18" i="51"/>
  <c r="T19" i="51"/>
  <c r="T20" i="51"/>
  <c r="T21" i="51"/>
  <c r="T22" i="51"/>
  <c r="T23" i="51"/>
  <c r="T24" i="51"/>
  <c r="T26" i="51"/>
  <c r="T27" i="51"/>
  <c r="T28" i="51"/>
  <c r="T4" i="51"/>
  <c r="P5" i="51"/>
  <c r="P6" i="51"/>
  <c r="P7" i="51"/>
  <c r="P9" i="51"/>
  <c r="P10" i="51"/>
  <c r="P11" i="51"/>
  <c r="P12" i="51"/>
  <c r="P13" i="51"/>
  <c r="P14" i="51"/>
  <c r="P15" i="51"/>
  <c r="P16" i="51"/>
  <c r="P17" i="51"/>
  <c r="P18" i="51"/>
  <c r="P19" i="51"/>
  <c r="P20" i="51"/>
  <c r="P21" i="51"/>
  <c r="P22" i="51"/>
  <c r="P23" i="51"/>
  <c r="P24" i="51"/>
  <c r="P26" i="51"/>
  <c r="P27" i="51"/>
  <c r="P28" i="51"/>
  <c r="P29" i="51"/>
  <c r="P30" i="51"/>
  <c r="P31" i="51"/>
  <c r="P32" i="51"/>
  <c r="P33" i="51"/>
  <c r="P4" i="51"/>
  <c r="O28" i="51"/>
  <c r="N28" i="51"/>
  <c r="M28" i="51"/>
  <c r="L28" i="51"/>
  <c r="K28" i="51"/>
  <c r="J28" i="51"/>
  <c r="I28" i="51"/>
  <c r="H28" i="51"/>
  <c r="G28" i="51"/>
  <c r="F28" i="51"/>
  <c r="E28" i="51"/>
  <c r="D28" i="51"/>
  <c r="O27" i="51"/>
  <c r="N27" i="51"/>
  <c r="M27" i="51"/>
  <c r="L27" i="51"/>
  <c r="K27" i="51"/>
  <c r="J27" i="51"/>
  <c r="I27" i="51"/>
  <c r="H27" i="51"/>
  <c r="G27" i="51"/>
  <c r="F27" i="51"/>
  <c r="E27" i="51"/>
  <c r="D27" i="51"/>
  <c r="O26" i="51"/>
  <c r="N26" i="51"/>
  <c r="M26" i="51"/>
  <c r="L26" i="51"/>
  <c r="K26" i="51"/>
  <c r="J26" i="51"/>
  <c r="I26" i="51"/>
  <c r="H26" i="51"/>
  <c r="G26" i="51"/>
  <c r="F26" i="51"/>
  <c r="E26" i="51"/>
  <c r="D26" i="51"/>
  <c r="O24" i="51"/>
  <c r="N24" i="51"/>
  <c r="M24" i="51"/>
  <c r="L24" i="51"/>
  <c r="K24" i="51"/>
  <c r="J24" i="51"/>
  <c r="I24" i="51"/>
  <c r="H24" i="51"/>
  <c r="G24" i="51"/>
  <c r="F24" i="51"/>
  <c r="E24" i="51"/>
  <c r="D24" i="51"/>
  <c r="O23" i="51"/>
  <c r="N23" i="51"/>
  <c r="M23" i="51"/>
  <c r="L23" i="51"/>
  <c r="K23" i="51"/>
  <c r="J23" i="51"/>
  <c r="I23" i="51"/>
  <c r="H23" i="51"/>
  <c r="G23" i="51"/>
  <c r="F23" i="51"/>
  <c r="E23" i="51"/>
  <c r="D23" i="51"/>
  <c r="O22" i="51"/>
  <c r="N22" i="51"/>
  <c r="M22" i="51"/>
  <c r="L22" i="51"/>
  <c r="K22" i="51"/>
  <c r="J22" i="51"/>
  <c r="I22" i="51"/>
  <c r="H22" i="51"/>
  <c r="G22" i="51"/>
  <c r="F22" i="51"/>
  <c r="E22" i="51"/>
  <c r="D22" i="51"/>
  <c r="O21" i="51"/>
  <c r="N21" i="51"/>
  <c r="M21" i="51"/>
  <c r="L21" i="51"/>
  <c r="K21" i="51"/>
  <c r="J21" i="51"/>
  <c r="I21" i="51"/>
  <c r="H21" i="51"/>
  <c r="G21" i="51"/>
  <c r="F21" i="51"/>
  <c r="E21" i="51"/>
  <c r="D21" i="51"/>
  <c r="O20" i="51"/>
  <c r="N20" i="51"/>
  <c r="M20" i="51"/>
  <c r="L20" i="51"/>
  <c r="K20" i="51"/>
  <c r="J20" i="51"/>
  <c r="I20" i="51"/>
  <c r="H20" i="51"/>
  <c r="G20" i="51"/>
  <c r="F20" i="51"/>
  <c r="E20" i="51"/>
  <c r="D20" i="51"/>
  <c r="O19" i="51"/>
  <c r="N19" i="51"/>
  <c r="M19" i="51"/>
  <c r="L19" i="51"/>
  <c r="K19" i="51"/>
  <c r="J19" i="51"/>
  <c r="I19" i="51"/>
  <c r="H19" i="51"/>
  <c r="G19" i="51"/>
  <c r="F19" i="51"/>
  <c r="E19" i="51"/>
  <c r="D19" i="51"/>
  <c r="O18" i="51"/>
  <c r="N18" i="51"/>
  <c r="M18" i="51"/>
  <c r="L18" i="51"/>
  <c r="K18" i="51"/>
  <c r="J18" i="51"/>
  <c r="I18" i="51"/>
  <c r="H18" i="51"/>
  <c r="G18" i="51"/>
  <c r="F18" i="51"/>
  <c r="E18" i="51"/>
  <c r="D18" i="51"/>
  <c r="O17" i="51"/>
  <c r="N17" i="51"/>
  <c r="M17" i="51"/>
  <c r="L17" i="51"/>
  <c r="K17" i="51"/>
  <c r="J17" i="51"/>
  <c r="I17" i="51"/>
  <c r="H17" i="51"/>
  <c r="G17" i="51"/>
  <c r="F17" i="51"/>
  <c r="E17" i="51"/>
  <c r="D17" i="51"/>
  <c r="O16" i="51"/>
  <c r="N16" i="51"/>
  <c r="M16" i="51"/>
  <c r="L16" i="51"/>
  <c r="K16" i="51"/>
  <c r="J16" i="51"/>
  <c r="I16" i="51"/>
  <c r="H16" i="51"/>
  <c r="G16" i="51"/>
  <c r="F16" i="51"/>
  <c r="E16" i="51"/>
  <c r="D16" i="51"/>
  <c r="O15" i="51"/>
  <c r="N15" i="51"/>
  <c r="M15" i="51"/>
  <c r="L15" i="51"/>
  <c r="K15" i="51"/>
  <c r="J15" i="51"/>
  <c r="I15" i="51"/>
  <c r="H15" i="51"/>
  <c r="G15" i="51"/>
  <c r="F15" i="51"/>
  <c r="E15" i="51"/>
  <c r="D15" i="51"/>
  <c r="O14" i="51"/>
  <c r="N14" i="51"/>
  <c r="M14" i="51"/>
  <c r="L14" i="51"/>
  <c r="K14" i="51"/>
  <c r="J14" i="51"/>
  <c r="I14" i="51"/>
  <c r="H14" i="51"/>
  <c r="G14" i="51"/>
  <c r="F14" i="51"/>
  <c r="E14" i="51"/>
  <c r="D14" i="51"/>
  <c r="O13" i="51"/>
  <c r="N13" i="51"/>
  <c r="M13" i="51"/>
  <c r="L13" i="51"/>
  <c r="K13" i="51"/>
  <c r="J13" i="51"/>
  <c r="I13" i="51"/>
  <c r="H13" i="51"/>
  <c r="G13" i="51"/>
  <c r="F13" i="51"/>
  <c r="E13" i="51"/>
  <c r="D13" i="51"/>
  <c r="O12" i="51"/>
  <c r="N12" i="51"/>
  <c r="M12" i="51"/>
  <c r="L12" i="51"/>
  <c r="K12" i="51"/>
  <c r="J12" i="51"/>
  <c r="I12" i="51"/>
  <c r="H12" i="51"/>
  <c r="G12" i="51"/>
  <c r="F12" i="51"/>
  <c r="E12" i="51"/>
  <c r="D12" i="51"/>
  <c r="O11" i="51"/>
  <c r="N11" i="51"/>
  <c r="M11" i="51"/>
  <c r="L11" i="51"/>
  <c r="K11" i="51"/>
  <c r="J11" i="51"/>
  <c r="I11" i="51"/>
  <c r="H11" i="51"/>
  <c r="G11" i="51"/>
  <c r="F11" i="51"/>
  <c r="E11" i="51"/>
  <c r="D11" i="51"/>
  <c r="O10" i="51"/>
  <c r="N10" i="51"/>
  <c r="M10" i="51"/>
  <c r="L10" i="51"/>
  <c r="K10" i="51"/>
  <c r="J10" i="51"/>
  <c r="I10" i="51"/>
  <c r="H10" i="51"/>
  <c r="G10" i="51"/>
  <c r="F10" i="51"/>
  <c r="E10" i="51"/>
  <c r="D10" i="51"/>
  <c r="O9" i="51"/>
  <c r="N9" i="51"/>
  <c r="M9" i="51"/>
  <c r="L9" i="51"/>
  <c r="K9" i="51"/>
  <c r="J9" i="51"/>
  <c r="I9" i="51"/>
  <c r="H9" i="51"/>
  <c r="G9" i="51"/>
  <c r="F9" i="51"/>
  <c r="E9" i="51"/>
  <c r="D9" i="51"/>
  <c r="O7" i="51"/>
  <c r="N7" i="51"/>
  <c r="M7" i="51"/>
  <c r="L7" i="51"/>
  <c r="K7" i="51"/>
  <c r="J7" i="51"/>
  <c r="I7" i="51"/>
  <c r="H7" i="51"/>
  <c r="G7" i="51"/>
  <c r="F7" i="51"/>
  <c r="E7" i="51"/>
  <c r="D7" i="51"/>
  <c r="O6" i="51"/>
  <c r="N6" i="51"/>
  <c r="M6" i="51"/>
  <c r="L6" i="51"/>
  <c r="K6" i="51"/>
  <c r="J6" i="51"/>
  <c r="I6" i="51"/>
  <c r="H6" i="51"/>
  <c r="G6" i="51"/>
  <c r="F6" i="51"/>
  <c r="E6" i="51"/>
  <c r="D6" i="51"/>
  <c r="O5" i="51"/>
  <c r="N5" i="51"/>
  <c r="M5" i="51"/>
  <c r="L5" i="51"/>
  <c r="K5" i="51"/>
  <c r="J5" i="51"/>
  <c r="I5" i="51"/>
  <c r="H5" i="51"/>
  <c r="G5" i="51"/>
  <c r="F5" i="51"/>
  <c r="E5" i="51"/>
  <c r="D5" i="51"/>
  <c r="O4" i="51"/>
  <c r="N4" i="51"/>
  <c r="M4" i="51"/>
  <c r="L4" i="51"/>
  <c r="K4" i="51"/>
  <c r="J4" i="51"/>
  <c r="I4" i="51"/>
  <c r="H4" i="51"/>
  <c r="G4" i="51"/>
  <c r="F4" i="51"/>
  <c r="E4" i="51"/>
  <c r="D4" i="51"/>
  <c r="C5" i="51"/>
  <c r="C6" i="51"/>
  <c r="C7" i="51"/>
  <c r="C9" i="51"/>
  <c r="C10" i="51"/>
  <c r="C11" i="51"/>
  <c r="C12" i="51"/>
  <c r="C13" i="51"/>
  <c r="C14" i="51"/>
  <c r="C15" i="51"/>
  <c r="C16" i="51"/>
  <c r="C17" i="51"/>
  <c r="C18" i="51"/>
  <c r="C19" i="51"/>
  <c r="C20" i="51"/>
  <c r="C21" i="51"/>
  <c r="C22" i="51"/>
  <c r="C23" i="51"/>
  <c r="C24" i="51"/>
  <c r="C26" i="51"/>
  <c r="C27" i="51"/>
  <c r="C28" i="51"/>
  <c r="C4" i="51"/>
  <c r="P4" i="55" l="1"/>
  <c r="P6" i="55"/>
  <c r="P8" i="55"/>
  <c r="P10" i="55"/>
  <c r="P12" i="55"/>
  <c r="P14" i="55"/>
  <c r="P16" i="55"/>
  <c r="P18" i="55"/>
  <c r="P20" i="55"/>
  <c r="P22" i="55"/>
  <c r="P24" i="55"/>
  <c r="P26" i="55"/>
  <c r="P28" i="55"/>
  <c r="P30" i="55"/>
  <c r="P32" i="55"/>
  <c r="P34" i="55"/>
  <c r="P36" i="55"/>
  <c r="P38" i="55"/>
  <c r="P40" i="55"/>
  <c r="P42" i="55"/>
  <c r="P44" i="55"/>
  <c r="P46" i="55"/>
  <c r="P48" i="55"/>
  <c r="P50" i="55"/>
  <c r="P52" i="55"/>
  <c r="P54" i="55"/>
  <c r="L3" i="55"/>
  <c r="O3" i="55"/>
  <c r="K3" i="55"/>
  <c r="J3" i="55"/>
  <c r="I3" i="55"/>
  <c r="H3" i="55"/>
  <c r="D3" i="55"/>
  <c r="B52" i="55" l="1"/>
  <c r="B50" i="55"/>
  <c r="B48" i="55"/>
  <c r="B46" i="55"/>
  <c r="B44" i="55"/>
  <c r="B42" i="55"/>
  <c r="B40" i="55"/>
  <c r="B38" i="55"/>
  <c r="B36" i="55"/>
  <c r="B34" i="55"/>
  <c r="B32" i="55"/>
  <c r="B30" i="55"/>
  <c r="B28" i="55"/>
  <c r="B26" i="55"/>
  <c r="B24" i="55"/>
  <c r="B22" i="55"/>
  <c r="B20" i="55"/>
  <c r="B18" i="55"/>
  <c r="B16" i="55"/>
  <c r="B14" i="55"/>
  <c r="B12" i="55"/>
  <c r="B10" i="55"/>
  <c r="B8" i="55"/>
  <c r="B6" i="55"/>
  <c r="B4" i="55"/>
  <c r="E4" i="55" l="1"/>
  <c r="E5" i="55" s="1"/>
  <c r="F4" i="55"/>
  <c r="G4" i="55"/>
  <c r="AM4" i="55" s="1"/>
  <c r="AM5" i="55" s="1"/>
  <c r="M4" i="55"/>
  <c r="N4" i="55"/>
  <c r="N5" i="55" s="1"/>
  <c r="F5" i="55"/>
  <c r="M5" i="55"/>
  <c r="E6" i="55"/>
  <c r="E7" i="55" s="1"/>
  <c r="F6" i="55"/>
  <c r="G6" i="55"/>
  <c r="M6" i="55"/>
  <c r="M7" i="55" s="1"/>
  <c r="N6" i="55"/>
  <c r="N7" i="55" s="1"/>
  <c r="F7" i="55"/>
  <c r="G7" i="55"/>
  <c r="E8" i="55"/>
  <c r="E9" i="55" s="1"/>
  <c r="F8" i="55"/>
  <c r="G8" i="55"/>
  <c r="G9" i="55" s="1"/>
  <c r="M8" i="55"/>
  <c r="M9" i="55" s="1"/>
  <c r="N8" i="55"/>
  <c r="N9" i="55" s="1"/>
  <c r="F9" i="55"/>
  <c r="E10" i="55"/>
  <c r="E11" i="55" s="1"/>
  <c r="F10" i="55"/>
  <c r="F11" i="55" s="1"/>
  <c r="G10" i="55"/>
  <c r="G11" i="55" s="1"/>
  <c r="M10" i="55"/>
  <c r="M11" i="55" s="1"/>
  <c r="N10" i="55"/>
  <c r="N11" i="55" s="1"/>
  <c r="E12" i="55"/>
  <c r="E13" i="55" s="1"/>
  <c r="F12" i="55"/>
  <c r="F13" i="55" s="1"/>
  <c r="G12" i="55"/>
  <c r="G13" i="55" s="1"/>
  <c r="M12" i="55"/>
  <c r="M13" i="55" s="1"/>
  <c r="N12" i="55"/>
  <c r="N13" i="55" s="1"/>
  <c r="E14" i="55"/>
  <c r="E15" i="55" s="1"/>
  <c r="F14" i="55"/>
  <c r="F15" i="55" s="1"/>
  <c r="G14" i="55"/>
  <c r="M14" i="55"/>
  <c r="M15" i="55" s="1"/>
  <c r="N14" i="55"/>
  <c r="N15" i="55" s="1"/>
  <c r="G15" i="55"/>
  <c r="E16" i="55"/>
  <c r="E17" i="55" s="1"/>
  <c r="F16" i="55"/>
  <c r="G16" i="55"/>
  <c r="G17" i="55" s="1"/>
  <c r="M16" i="55"/>
  <c r="M17" i="55" s="1"/>
  <c r="N16" i="55"/>
  <c r="N17" i="55" s="1"/>
  <c r="F17" i="55"/>
  <c r="E18" i="55"/>
  <c r="E19" i="55" s="1"/>
  <c r="F18" i="55"/>
  <c r="F19" i="55" s="1"/>
  <c r="G18" i="55"/>
  <c r="G19" i="55" s="1"/>
  <c r="M18" i="55"/>
  <c r="M19" i="55" s="1"/>
  <c r="N18" i="55"/>
  <c r="N19" i="55" s="1"/>
  <c r="E20" i="55"/>
  <c r="E21" i="55" s="1"/>
  <c r="F20" i="55"/>
  <c r="G20" i="55"/>
  <c r="G21" i="55" s="1"/>
  <c r="M20" i="55"/>
  <c r="M21" i="55" s="1"/>
  <c r="N20" i="55"/>
  <c r="N21" i="55" s="1"/>
  <c r="F21" i="55"/>
  <c r="E22" i="55"/>
  <c r="E23" i="55" s="1"/>
  <c r="F22" i="55"/>
  <c r="G22" i="55"/>
  <c r="M22" i="55"/>
  <c r="M23" i="55" s="1"/>
  <c r="N22" i="55"/>
  <c r="N23" i="55" s="1"/>
  <c r="F23" i="55"/>
  <c r="G23" i="55"/>
  <c r="E24" i="55"/>
  <c r="E25" i="55" s="1"/>
  <c r="F24" i="55"/>
  <c r="G24" i="55"/>
  <c r="G25" i="55" s="1"/>
  <c r="M24" i="55"/>
  <c r="M25" i="55" s="1"/>
  <c r="N24" i="55"/>
  <c r="N25" i="55" s="1"/>
  <c r="F25" i="55"/>
  <c r="E26" i="55"/>
  <c r="E27" i="55" s="1"/>
  <c r="F26" i="55"/>
  <c r="F27" i="55" s="1"/>
  <c r="G26" i="55"/>
  <c r="G27" i="55" s="1"/>
  <c r="M26" i="55"/>
  <c r="M27" i="55" s="1"/>
  <c r="N26" i="55"/>
  <c r="N27" i="55" s="1"/>
  <c r="E28" i="55"/>
  <c r="E29" i="55" s="1"/>
  <c r="F28" i="55"/>
  <c r="F29" i="55" s="1"/>
  <c r="G28" i="55"/>
  <c r="G29" i="55" s="1"/>
  <c r="M28" i="55"/>
  <c r="M29" i="55" s="1"/>
  <c r="N28" i="55"/>
  <c r="N29" i="55" s="1"/>
  <c r="E30" i="55"/>
  <c r="E31" i="55" s="1"/>
  <c r="F30" i="55"/>
  <c r="G30" i="55"/>
  <c r="AM30" i="55" s="1"/>
  <c r="AM31" i="55" s="1"/>
  <c r="M30" i="55"/>
  <c r="M31" i="55" s="1"/>
  <c r="N30" i="55"/>
  <c r="N31" i="55" s="1"/>
  <c r="F31" i="55"/>
  <c r="E32" i="55"/>
  <c r="E33" i="55" s="1"/>
  <c r="F32" i="55"/>
  <c r="G32" i="55"/>
  <c r="G33" i="55" s="1"/>
  <c r="M32" i="55"/>
  <c r="M33" i="55" s="1"/>
  <c r="N32" i="55"/>
  <c r="N33" i="55" s="1"/>
  <c r="F33" i="55"/>
  <c r="E34" i="55"/>
  <c r="E35" i="55" s="1"/>
  <c r="F34" i="55"/>
  <c r="F35" i="55" s="1"/>
  <c r="G34" i="55"/>
  <c r="G35" i="55" s="1"/>
  <c r="M34" i="55"/>
  <c r="M35" i="55" s="1"/>
  <c r="N34" i="55"/>
  <c r="N35" i="55" s="1"/>
  <c r="E36" i="55"/>
  <c r="E37" i="55" s="1"/>
  <c r="F36" i="55"/>
  <c r="F37" i="55" s="1"/>
  <c r="G36" i="55"/>
  <c r="G37" i="55" s="1"/>
  <c r="M36" i="55"/>
  <c r="M37" i="55" s="1"/>
  <c r="N36" i="55"/>
  <c r="N37" i="55" s="1"/>
  <c r="E38" i="55"/>
  <c r="AK38" i="55" s="1"/>
  <c r="AK39" i="55" s="1"/>
  <c r="F38" i="55"/>
  <c r="F39" i="55" s="1"/>
  <c r="G38" i="55"/>
  <c r="M38" i="55"/>
  <c r="M39" i="55" s="1"/>
  <c r="N38" i="55"/>
  <c r="N39" i="55" s="1"/>
  <c r="G39" i="55"/>
  <c r="E40" i="55"/>
  <c r="E41" i="55" s="1"/>
  <c r="F40" i="55"/>
  <c r="F41" i="55" s="1"/>
  <c r="G40" i="55"/>
  <c r="G41" i="55" s="1"/>
  <c r="M40" i="55"/>
  <c r="M41" i="55" s="1"/>
  <c r="N40" i="55"/>
  <c r="N41" i="55" s="1"/>
  <c r="E42" i="55"/>
  <c r="E43" i="55" s="1"/>
  <c r="F42" i="55"/>
  <c r="F43" i="55" s="1"/>
  <c r="G42" i="55"/>
  <c r="G43" i="55" s="1"/>
  <c r="M42" i="55"/>
  <c r="M43" i="55" s="1"/>
  <c r="N42" i="55"/>
  <c r="N43" i="55" s="1"/>
  <c r="E44" i="55"/>
  <c r="E45" i="55" s="1"/>
  <c r="F44" i="55"/>
  <c r="G44" i="55"/>
  <c r="AM44" i="55" s="1"/>
  <c r="AM45" i="55" s="1"/>
  <c r="M44" i="55"/>
  <c r="M45" i="55" s="1"/>
  <c r="N44" i="55"/>
  <c r="N45" i="55" s="1"/>
  <c r="F45" i="55"/>
  <c r="E46" i="55"/>
  <c r="E47" i="55" s="1"/>
  <c r="F46" i="55"/>
  <c r="F47" i="55" s="1"/>
  <c r="G46" i="55"/>
  <c r="G47" i="55" s="1"/>
  <c r="M46" i="55"/>
  <c r="M47" i="55" s="1"/>
  <c r="N46" i="55"/>
  <c r="N47" i="55" s="1"/>
  <c r="E48" i="55"/>
  <c r="E49" i="55" s="1"/>
  <c r="F48" i="55"/>
  <c r="F49" i="55" s="1"/>
  <c r="G48" i="55"/>
  <c r="G49" i="55" s="1"/>
  <c r="M48" i="55"/>
  <c r="M49" i="55" s="1"/>
  <c r="N48" i="55"/>
  <c r="N49" i="55" s="1"/>
  <c r="E50" i="55"/>
  <c r="E51" i="55" s="1"/>
  <c r="F50" i="55"/>
  <c r="G50" i="55"/>
  <c r="G51" i="55" s="1"/>
  <c r="M50" i="55"/>
  <c r="M51" i="55" s="1"/>
  <c r="N50" i="55"/>
  <c r="N51" i="55" s="1"/>
  <c r="F51" i="55"/>
  <c r="E52" i="55"/>
  <c r="AK52" i="55" s="1"/>
  <c r="AK53" i="55" s="1"/>
  <c r="F52" i="55"/>
  <c r="F53" i="55" s="1"/>
  <c r="G52" i="55"/>
  <c r="G53" i="55" s="1"/>
  <c r="M52" i="55"/>
  <c r="M53" i="55" s="1"/>
  <c r="N52" i="55"/>
  <c r="N53" i="55" s="1"/>
  <c r="E54" i="55"/>
  <c r="E55" i="55" s="1"/>
  <c r="F54" i="55"/>
  <c r="AL54" i="55" s="1"/>
  <c r="AL55" i="55" s="1"/>
  <c r="G54" i="55"/>
  <c r="M54" i="55"/>
  <c r="M55" i="55" s="1"/>
  <c r="N54" i="55"/>
  <c r="N55" i="55" s="1"/>
  <c r="G55" i="55"/>
  <c r="B43" i="52"/>
  <c r="D36" i="52"/>
  <c r="C36" i="52" s="1"/>
  <c r="D32" i="52"/>
  <c r="C32" i="52" s="1"/>
  <c r="D31" i="52"/>
  <c r="C31" i="52" s="1"/>
  <c r="D30" i="52"/>
  <c r="C30" i="52" s="1"/>
  <c r="D29" i="52"/>
  <c r="C29" i="52" s="1"/>
  <c r="D25" i="52"/>
  <c r="C25" i="52" s="1"/>
  <c r="C39" i="52" s="1"/>
  <c r="D18" i="52"/>
  <c r="C18" i="52" s="1"/>
  <c r="D14" i="52"/>
  <c r="C14" i="52" s="1"/>
  <c r="D13" i="52"/>
  <c r="C13" i="52" s="1"/>
  <c r="D12" i="52"/>
  <c r="C12" i="52" s="1"/>
  <c r="D11" i="52"/>
  <c r="C11" i="52" s="1"/>
  <c r="D7" i="52"/>
  <c r="C7" i="52" s="1"/>
  <c r="C22" i="52" s="1"/>
  <c r="N66" i="55"/>
  <c r="AT66" i="55" s="1"/>
  <c r="BH66" i="55" s="1"/>
  <c r="M66" i="55"/>
  <c r="AS66" i="55" s="1"/>
  <c r="BG66" i="55" s="1"/>
  <c r="G66" i="55"/>
  <c r="AM66" i="55" s="1"/>
  <c r="BA66" i="55" s="1"/>
  <c r="F66" i="55"/>
  <c r="AL66" i="55" s="1"/>
  <c r="AZ66" i="55" s="1"/>
  <c r="E66" i="55"/>
  <c r="AK66" i="55" s="1"/>
  <c r="AY66" i="55" s="1"/>
  <c r="AT54" i="55"/>
  <c r="AT55" i="55" s="1"/>
  <c r="AS48" i="55"/>
  <c r="AS49" i="55" s="1"/>
  <c r="AM48" i="55"/>
  <c r="AM49" i="55" s="1"/>
  <c r="AM46" i="55"/>
  <c r="AM47" i="55" s="1"/>
  <c r="AM42" i="55"/>
  <c r="AM43" i="55" s="1"/>
  <c r="AS40" i="55"/>
  <c r="AS41" i="55" s="1"/>
  <c r="AK40" i="55"/>
  <c r="AK41" i="55" s="1"/>
  <c r="AS38" i="55"/>
  <c r="AS39" i="55" s="1"/>
  <c r="AS36" i="55"/>
  <c r="AS37" i="55" s="1"/>
  <c r="AK36" i="55"/>
  <c r="AK37" i="55" s="1"/>
  <c r="AT34" i="55"/>
  <c r="AT35" i="55" s="1"/>
  <c r="AM28" i="55"/>
  <c r="AM29" i="55" s="1"/>
  <c r="AM26" i="55"/>
  <c r="AM27" i="55" s="1"/>
  <c r="AM20" i="55"/>
  <c r="AM21" i="55" s="1"/>
  <c r="AM18" i="55"/>
  <c r="AM19" i="55" s="1"/>
  <c r="AT16" i="55"/>
  <c r="AT17" i="55" s="1"/>
  <c r="AM16" i="55"/>
  <c r="AM17" i="55" s="1"/>
  <c r="AL16" i="55"/>
  <c r="AL17" i="55" s="1"/>
  <c r="AM14" i="55"/>
  <c r="AM15" i="55" s="1"/>
  <c r="AT12" i="55"/>
  <c r="AT13" i="55" s="1"/>
  <c r="AM12" i="55"/>
  <c r="AM13" i="55" s="1"/>
  <c r="AL12" i="55"/>
  <c r="AL13" i="55" s="1"/>
  <c r="AM6" i="55"/>
  <c r="AM7" i="55" s="1"/>
  <c r="AT3" i="55"/>
  <c r="AS3" i="55"/>
  <c r="AQ3" i="55"/>
  <c r="AM3" i="55"/>
  <c r="AL3" i="55"/>
  <c r="AK3" i="55"/>
  <c r="AJ3" i="55"/>
  <c r="O66" i="55"/>
  <c r="AU66" i="55" s="1"/>
  <c r="BI66" i="55" s="1"/>
  <c r="L66" i="55"/>
  <c r="AR66" i="55" s="1"/>
  <c r="BF66" i="55" s="1"/>
  <c r="K66" i="55"/>
  <c r="AQ66" i="55" s="1"/>
  <c r="BE66" i="55" s="1"/>
  <c r="J66" i="55"/>
  <c r="AP66" i="55" s="1"/>
  <c r="BD66" i="55" s="1"/>
  <c r="I66" i="55"/>
  <c r="AO66" i="55" s="1"/>
  <c r="BC66" i="55" s="1"/>
  <c r="H66" i="55"/>
  <c r="AN66" i="55" s="1"/>
  <c r="BB66" i="55" s="1"/>
  <c r="D66" i="55"/>
  <c r="AJ66" i="55" s="1"/>
  <c r="AX66" i="55" s="1"/>
  <c r="AK48" i="55" l="1"/>
  <c r="AK49" i="55" s="1"/>
  <c r="AS44" i="55"/>
  <c r="AS45" i="55" s="1"/>
  <c r="AK42" i="55"/>
  <c r="AK43" i="55" s="1"/>
  <c r="AS46" i="55"/>
  <c r="AS47" i="55" s="1"/>
  <c r="G31" i="55"/>
  <c r="AS34" i="55"/>
  <c r="AS35" i="55" s="1"/>
  <c r="G45" i="55"/>
  <c r="E39" i="55"/>
  <c r="G5" i="55"/>
  <c r="AS52" i="55"/>
  <c r="AS53" i="55" s="1"/>
  <c r="F55" i="55"/>
  <c r="E53" i="55"/>
  <c r="AK54" i="55"/>
  <c r="AK55" i="55" s="1"/>
  <c r="AN3" i="55"/>
  <c r="AM8" i="55"/>
  <c r="AM9" i="55" s="1"/>
  <c r="AM10" i="55"/>
  <c r="AM11" i="55" s="1"/>
  <c r="AO3" i="55"/>
  <c r="AK12" i="55"/>
  <c r="AK13" i="55" s="1"/>
  <c r="AL14" i="55"/>
  <c r="AL15" i="55" s="1"/>
  <c r="AT14" i="55"/>
  <c r="AT15" i="55" s="1"/>
  <c r="AL18" i="55"/>
  <c r="AL19" i="55" s="1"/>
  <c r="AT18" i="55"/>
  <c r="AT19" i="55" s="1"/>
  <c r="AL20" i="55"/>
  <c r="AL21" i="55" s="1"/>
  <c r="AT20" i="55"/>
  <c r="AT21" i="55" s="1"/>
  <c r="AR3" i="55"/>
  <c r="AP3" i="55"/>
  <c r="AK4" i="55"/>
  <c r="AK5" i="55" s="1"/>
  <c r="AS4" i="55"/>
  <c r="AS5" i="55" s="1"/>
  <c r="AK6" i="55"/>
  <c r="AK7" i="55" s="1"/>
  <c r="AS6" i="55"/>
  <c r="AS7" i="55" s="1"/>
  <c r="AK8" i="55"/>
  <c r="AK9" i="55" s="1"/>
  <c r="AS8" i="55"/>
  <c r="AS9" i="55" s="1"/>
  <c r="AK10" i="55"/>
  <c r="AK11" i="55" s="1"/>
  <c r="AS10" i="55"/>
  <c r="AS11" i="55" s="1"/>
  <c r="AS12" i="55"/>
  <c r="AS13" i="55" s="1"/>
  <c r="AU3" i="55"/>
  <c r="AL4" i="55"/>
  <c r="AL5" i="55" s="1"/>
  <c r="AT4" i="55"/>
  <c r="AT5" i="55" s="1"/>
  <c r="AL6" i="55"/>
  <c r="AL7" i="55" s="1"/>
  <c r="AT6" i="55"/>
  <c r="AT7" i="55" s="1"/>
  <c r="AL8" i="55"/>
  <c r="AL9" i="55" s="1"/>
  <c r="AT8" i="55"/>
  <c r="AT9" i="55" s="1"/>
  <c r="AL10" i="55"/>
  <c r="AL11" i="55" s="1"/>
  <c r="AT10" i="55"/>
  <c r="AT11" i="55" s="1"/>
  <c r="AM22" i="55"/>
  <c r="AM23" i="55" s="1"/>
  <c r="AM24" i="55"/>
  <c r="AM25" i="55" s="1"/>
  <c r="AK14" i="55"/>
  <c r="AK15" i="55" s="1"/>
  <c r="AS14" i="55"/>
  <c r="AS15" i="55" s="1"/>
  <c r="AK16" i="55"/>
  <c r="AK17" i="55" s="1"/>
  <c r="AS16" i="55"/>
  <c r="AS17" i="55" s="1"/>
  <c r="AK18" i="55"/>
  <c r="AK19" i="55" s="1"/>
  <c r="AS18" i="55"/>
  <c r="AS19" i="55" s="1"/>
  <c r="AK20" i="55"/>
  <c r="AK21" i="55" s="1"/>
  <c r="AS20" i="55"/>
  <c r="AS21" i="55" s="1"/>
  <c r="AK22" i="55"/>
  <c r="AK23" i="55" s="1"/>
  <c r="AS22" i="55"/>
  <c r="AS23" i="55" s="1"/>
  <c r="AK24" i="55"/>
  <c r="AK25" i="55" s="1"/>
  <c r="AS24" i="55"/>
  <c r="AS25" i="55" s="1"/>
  <c r="AL22" i="55"/>
  <c r="AL23" i="55" s="1"/>
  <c r="AT22" i="55"/>
  <c r="AT23" i="55" s="1"/>
  <c r="AL24" i="55"/>
  <c r="AL25" i="55" s="1"/>
  <c r="AT24" i="55"/>
  <c r="AT25" i="55" s="1"/>
  <c r="AK26" i="55"/>
  <c r="AK27" i="55" s="1"/>
  <c r="AS26" i="55"/>
  <c r="AS27" i="55" s="1"/>
  <c r="AK28" i="55"/>
  <c r="AK29" i="55" s="1"/>
  <c r="AS28" i="55"/>
  <c r="AS29" i="55" s="1"/>
  <c r="AK30" i="55"/>
  <c r="AK31" i="55" s="1"/>
  <c r="AS30" i="55"/>
  <c r="AS31" i="55" s="1"/>
  <c r="AK32" i="55"/>
  <c r="AK33" i="55" s="1"/>
  <c r="AS32" i="55"/>
  <c r="AS33" i="55" s="1"/>
  <c r="AK34" i="55"/>
  <c r="AK35" i="55" s="1"/>
  <c r="AK44" i="55"/>
  <c r="AK45" i="55" s="1"/>
  <c r="AS54" i="55"/>
  <c r="AS55" i="55" s="1"/>
  <c r="AL26" i="55"/>
  <c r="AL27" i="55" s="1"/>
  <c r="AT26" i="55"/>
  <c r="AT27" i="55" s="1"/>
  <c r="AL28" i="55"/>
  <c r="AL29" i="55" s="1"/>
  <c r="AT28" i="55"/>
  <c r="AT29" i="55" s="1"/>
  <c r="AL30" i="55"/>
  <c r="AL31" i="55" s="1"/>
  <c r="AT30" i="55"/>
  <c r="AT31" i="55" s="1"/>
  <c r="AL32" i="55"/>
  <c r="AL33" i="55" s="1"/>
  <c r="AT32" i="55"/>
  <c r="AT33" i="55" s="1"/>
  <c r="AL34" i="55"/>
  <c r="AL35" i="55" s="1"/>
  <c r="AL36" i="55"/>
  <c r="AL37" i="55" s="1"/>
  <c r="AT36" i="55"/>
  <c r="AT37" i="55" s="1"/>
  <c r="AL38" i="55"/>
  <c r="AL39" i="55" s="1"/>
  <c r="AT38" i="55"/>
  <c r="AT39" i="55" s="1"/>
  <c r="AL40" i="55"/>
  <c r="AL41" i="55" s="1"/>
  <c r="AT40" i="55"/>
  <c r="AT41" i="55" s="1"/>
  <c r="AS42" i="55"/>
  <c r="AS43" i="55" s="1"/>
  <c r="AK50" i="55"/>
  <c r="AK51" i="55" s="1"/>
  <c r="AM32" i="55"/>
  <c r="AM33" i="55" s="1"/>
  <c r="AM34" i="55"/>
  <c r="AM35" i="55" s="1"/>
  <c r="AL42" i="55"/>
  <c r="AL43" i="55" s="1"/>
  <c r="AT42" i="55"/>
  <c r="AT43" i="55" s="1"/>
  <c r="AM36" i="55"/>
  <c r="AM37" i="55" s="1"/>
  <c r="AS50" i="55"/>
  <c r="AS51" i="55" s="1"/>
  <c r="AM38" i="55"/>
  <c r="AM39" i="55" s="1"/>
  <c r="AM40" i="55"/>
  <c r="AM41" i="55" s="1"/>
  <c r="AK46" i="55"/>
  <c r="AK47" i="55" s="1"/>
  <c r="AM50" i="55"/>
  <c r="AM51" i="55" s="1"/>
  <c r="AL44" i="55"/>
  <c r="AL45" i="55" s="1"/>
  <c r="AT44" i="55"/>
  <c r="AT45" i="55" s="1"/>
  <c r="AL46" i="55"/>
  <c r="AL47" i="55" s="1"/>
  <c r="AT46" i="55"/>
  <c r="AT47" i="55" s="1"/>
  <c r="AL48" i="55"/>
  <c r="AL49" i="55" s="1"/>
  <c r="AT48" i="55"/>
  <c r="AT49" i="55" s="1"/>
  <c r="AL50" i="55"/>
  <c r="AL51" i="55" s="1"/>
  <c r="AT50" i="55"/>
  <c r="AT51" i="55" s="1"/>
  <c r="AL52" i="55"/>
  <c r="AL53" i="55" s="1"/>
  <c r="AT52" i="55"/>
  <c r="AT53" i="55" s="1"/>
  <c r="AM54" i="55"/>
  <c r="AM55" i="55" s="1"/>
  <c r="AM52" i="55"/>
  <c r="AM53" i="55" s="1"/>
  <c r="D7" i="45"/>
  <c r="B7" i="45"/>
  <c r="U14" i="52"/>
  <c r="U13" i="52"/>
  <c r="U12" i="52"/>
  <c r="U11" i="52"/>
  <c r="U18" i="52"/>
  <c r="Q18" i="45"/>
  <c r="Q14" i="45"/>
  <c r="Q13" i="45"/>
  <c r="Q12" i="45"/>
  <c r="Q11" i="45"/>
  <c r="Q7" i="45"/>
  <c r="Q36" i="45"/>
  <c r="Q32" i="45"/>
  <c r="Q31" i="45"/>
  <c r="Q30" i="45"/>
  <c r="Q29" i="45"/>
  <c r="Q25" i="45"/>
  <c r="Q5" i="45"/>
  <c r="Q4" i="45"/>
  <c r="Q2" i="45"/>
  <c r="C7" i="45" l="1"/>
  <c r="C22" i="45" s="1"/>
  <c r="U7" i="52"/>
  <c r="T34" i="51"/>
  <c r="P34" i="51"/>
  <c r="O34" i="51" l="1"/>
  <c r="O54" i="55" s="1"/>
  <c r="L34" i="51"/>
  <c r="L54" i="55" s="1"/>
  <c r="K34" i="51"/>
  <c r="K54" i="55" s="1"/>
  <c r="J34" i="51"/>
  <c r="J54" i="55" s="1"/>
  <c r="I34" i="51"/>
  <c r="I54" i="55" s="1"/>
  <c r="H34" i="51"/>
  <c r="H54" i="55" s="1"/>
  <c r="D34" i="51"/>
  <c r="D54" i="55" s="1"/>
  <c r="C34" i="51"/>
  <c r="D6" i="55"/>
  <c r="H6" i="55"/>
  <c r="I6" i="55"/>
  <c r="J6" i="55"/>
  <c r="K6" i="55"/>
  <c r="L6" i="55"/>
  <c r="O6" i="55"/>
  <c r="H8" i="55"/>
  <c r="I8" i="55"/>
  <c r="J8" i="55"/>
  <c r="K8" i="55"/>
  <c r="L8" i="55"/>
  <c r="O8" i="55"/>
  <c r="H10" i="55"/>
  <c r="I10" i="55"/>
  <c r="J10" i="55"/>
  <c r="K10" i="55"/>
  <c r="L10" i="55"/>
  <c r="O10" i="55"/>
  <c r="H12" i="55"/>
  <c r="I12" i="55"/>
  <c r="J12" i="55"/>
  <c r="K12" i="55"/>
  <c r="L12" i="55"/>
  <c r="O12" i="55"/>
  <c r="D14" i="55"/>
  <c r="H14" i="55"/>
  <c r="I14" i="55"/>
  <c r="J14" i="55"/>
  <c r="K14" i="55"/>
  <c r="L14" i="55"/>
  <c r="O14" i="55"/>
  <c r="H16" i="55"/>
  <c r="I16" i="55"/>
  <c r="J16" i="55"/>
  <c r="K16" i="55"/>
  <c r="L16" i="55"/>
  <c r="O16" i="55"/>
  <c r="D18" i="55"/>
  <c r="H18" i="55"/>
  <c r="I18" i="55"/>
  <c r="J18" i="55"/>
  <c r="K18" i="55"/>
  <c r="L18" i="55"/>
  <c r="O18" i="55"/>
  <c r="H20" i="55"/>
  <c r="I20" i="55"/>
  <c r="J20" i="55"/>
  <c r="K20" i="55"/>
  <c r="L20" i="55"/>
  <c r="O20" i="55"/>
  <c r="H22" i="55"/>
  <c r="I22" i="55"/>
  <c r="J22" i="55"/>
  <c r="K22" i="55"/>
  <c r="L22" i="55"/>
  <c r="O22" i="55"/>
  <c r="H24" i="55"/>
  <c r="I24" i="55"/>
  <c r="J24" i="55"/>
  <c r="K24" i="55"/>
  <c r="L24" i="55"/>
  <c r="O24" i="55"/>
  <c r="D26" i="55"/>
  <c r="H26" i="55"/>
  <c r="I26" i="55"/>
  <c r="J26" i="55"/>
  <c r="K26" i="55"/>
  <c r="L26" i="55"/>
  <c r="O26" i="55"/>
  <c r="D28" i="55"/>
  <c r="H28" i="55"/>
  <c r="I28" i="55"/>
  <c r="J28" i="55"/>
  <c r="K28" i="55"/>
  <c r="L28" i="55"/>
  <c r="O28" i="55"/>
  <c r="H30" i="55"/>
  <c r="I30" i="55"/>
  <c r="J30" i="55"/>
  <c r="K30" i="55"/>
  <c r="L30" i="55"/>
  <c r="O30" i="55"/>
  <c r="D32" i="55"/>
  <c r="H32" i="55"/>
  <c r="I32" i="55"/>
  <c r="J32" i="55"/>
  <c r="K32" i="55"/>
  <c r="L32" i="55"/>
  <c r="O32" i="55"/>
  <c r="D34" i="55"/>
  <c r="H34" i="55"/>
  <c r="I34" i="55"/>
  <c r="J34" i="55"/>
  <c r="K34" i="55"/>
  <c r="L34" i="55"/>
  <c r="O34" i="55"/>
  <c r="D36" i="55"/>
  <c r="H36" i="55"/>
  <c r="I36" i="55"/>
  <c r="J36" i="55"/>
  <c r="K36" i="55"/>
  <c r="L36" i="55"/>
  <c r="O36" i="55"/>
  <c r="D38" i="55"/>
  <c r="H38" i="55"/>
  <c r="I38" i="55"/>
  <c r="J38" i="55"/>
  <c r="K38" i="55"/>
  <c r="L38" i="55"/>
  <c r="O38" i="55"/>
  <c r="H40" i="55"/>
  <c r="I40" i="55"/>
  <c r="J40" i="55"/>
  <c r="K40" i="55"/>
  <c r="L40" i="55"/>
  <c r="O40" i="55"/>
  <c r="D42" i="55"/>
  <c r="H42" i="55"/>
  <c r="I42" i="55"/>
  <c r="J42" i="55"/>
  <c r="K42" i="55"/>
  <c r="L42" i="55"/>
  <c r="O42" i="55"/>
  <c r="H44" i="55"/>
  <c r="I44" i="55"/>
  <c r="J44" i="55"/>
  <c r="K44" i="55"/>
  <c r="L44" i="55"/>
  <c r="O44" i="55"/>
  <c r="D46" i="55"/>
  <c r="H46" i="55"/>
  <c r="I46" i="55"/>
  <c r="J46" i="55"/>
  <c r="K46" i="55"/>
  <c r="L46" i="55"/>
  <c r="O46" i="55"/>
  <c r="D48" i="55"/>
  <c r="H48" i="55"/>
  <c r="I48" i="55"/>
  <c r="J48" i="55"/>
  <c r="K48" i="55"/>
  <c r="L48" i="55"/>
  <c r="O48" i="55"/>
  <c r="D50" i="55"/>
  <c r="H50" i="55"/>
  <c r="I50" i="55"/>
  <c r="J50" i="55"/>
  <c r="K50" i="55"/>
  <c r="L50" i="55"/>
  <c r="O50" i="55"/>
  <c r="H52" i="55"/>
  <c r="I52" i="55"/>
  <c r="J52" i="55"/>
  <c r="K52" i="55"/>
  <c r="L52" i="55"/>
  <c r="O52" i="55"/>
  <c r="O4" i="55"/>
  <c r="L4" i="55"/>
  <c r="K4" i="55"/>
  <c r="J4" i="55"/>
  <c r="I4" i="55"/>
  <c r="H4" i="55"/>
  <c r="D4" i="55"/>
  <c r="D10" i="55" l="1"/>
  <c r="D52" i="55"/>
  <c r="D44" i="55"/>
  <c r="AJ44" i="55" s="1"/>
  <c r="AJ45" i="55" s="1"/>
  <c r="AW44" i="55" s="1"/>
  <c r="D40" i="55"/>
  <c r="AJ40" i="55" s="1"/>
  <c r="AJ41" i="55" s="1"/>
  <c r="D24" i="55"/>
  <c r="D20" i="55"/>
  <c r="D16" i="55"/>
  <c r="D12" i="55"/>
  <c r="D13" i="55" s="1"/>
  <c r="D8" i="55"/>
  <c r="D30" i="55"/>
  <c r="D22" i="55"/>
  <c r="AJ22" i="55" s="1"/>
  <c r="AJ23" i="55" s="1"/>
  <c r="L5" i="55"/>
  <c r="AR4" i="55"/>
  <c r="AR5" i="55" s="1"/>
  <c r="K53" i="55"/>
  <c r="AQ52" i="55"/>
  <c r="AQ53" i="55" s="1"/>
  <c r="O51" i="55"/>
  <c r="AU50" i="55"/>
  <c r="AU51" i="55" s="1"/>
  <c r="D49" i="55"/>
  <c r="AJ48" i="55"/>
  <c r="AJ49" i="55" s="1"/>
  <c r="AO46" i="55"/>
  <c r="AO47" i="55" s="1"/>
  <c r="I47" i="55"/>
  <c r="I43" i="55"/>
  <c r="AO42" i="55"/>
  <c r="AO43" i="55" s="1"/>
  <c r="K41" i="55"/>
  <c r="AQ40" i="55"/>
  <c r="AQ41" i="55" s="1"/>
  <c r="O39" i="55"/>
  <c r="AU38" i="55"/>
  <c r="AU39" i="55" s="1"/>
  <c r="D37" i="55"/>
  <c r="AJ36" i="55"/>
  <c r="AJ37" i="55" s="1"/>
  <c r="AO34" i="55"/>
  <c r="AO35" i="55" s="1"/>
  <c r="I35" i="55"/>
  <c r="K33" i="55"/>
  <c r="AQ32" i="55"/>
  <c r="AQ33" i="55" s="1"/>
  <c r="O31" i="55"/>
  <c r="AU30" i="55"/>
  <c r="AU31" i="55" s="1"/>
  <c r="AJ28" i="55"/>
  <c r="AJ29" i="55" s="1"/>
  <c r="D29" i="55"/>
  <c r="O27" i="55"/>
  <c r="AU26" i="55"/>
  <c r="AU27" i="55" s="1"/>
  <c r="D25" i="55"/>
  <c r="AJ24" i="55"/>
  <c r="AJ25" i="55" s="1"/>
  <c r="I23" i="55"/>
  <c r="AO22" i="55"/>
  <c r="AO23" i="55" s="1"/>
  <c r="K21" i="55"/>
  <c r="AQ20" i="55"/>
  <c r="AQ21" i="55" s="1"/>
  <c r="AU18" i="55"/>
  <c r="AU19" i="55" s="1"/>
  <c r="O19" i="55"/>
  <c r="AQ16" i="55"/>
  <c r="AQ17" i="55" s="1"/>
  <c r="K17" i="55"/>
  <c r="O15" i="55"/>
  <c r="AU14" i="55"/>
  <c r="AU15" i="55" s="1"/>
  <c r="I11" i="55"/>
  <c r="AO10" i="55"/>
  <c r="AO11" i="55" s="1"/>
  <c r="K9" i="55"/>
  <c r="AQ8" i="55"/>
  <c r="AQ9" i="55" s="1"/>
  <c r="O7" i="55"/>
  <c r="AU6" i="55"/>
  <c r="AU7" i="55" s="1"/>
  <c r="I5" i="55"/>
  <c r="AO4" i="55"/>
  <c r="AO5" i="55" s="1"/>
  <c r="H51" i="55"/>
  <c r="AN50" i="55"/>
  <c r="AN51" i="55" s="1"/>
  <c r="J49" i="55"/>
  <c r="AP48" i="55"/>
  <c r="AP49" i="55" s="1"/>
  <c r="L47" i="55"/>
  <c r="AR46" i="55"/>
  <c r="AR47" i="55" s="1"/>
  <c r="AN42" i="55"/>
  <c r="AN43" i="55" s="1"/>
  <c r="H43" i="55"/>
  <c r="J41" i="55"/>
  <c r="AP40" i="55"/>
  <c r="AP41" i="55" s="1"/>
  <c r="L39" i="55"/>
  <c r="AR38" i="55"/>
  <c r="AR39" i="55" s="1"/>
  <c r="H35" i="55"/>
  <c r="AN34" i="55"/>
  <c r="AN35" i="55" s="1"/>
  <c r="J33" i="55"/>
  <c r="AP32" i="55"/>
  <c r="AP33" i="55" s="1"/>
  <c r="L31" i="55"/>
  <c r="AR30" i="55"/>
  <c r="AR31" i="55" s="1"/>
  <c r="L27" i="55"/>
  <c r="AR26" i="55"/>
  <c r="AR27" i="55" s="1"/>
  <c r="H23" i="55"/>
  <c r="AN22" i="55"/>
  <c r="AN23" i="55" s="1"/>
  <c r="J21" i="55"/>
  <c r="AP20" i="55"/>
  <c r="AP21" i="55" s="1"/>
  <c r="L19" i="55"/>
  <c r="AR18" i="55"/>
  <c r="AR19" i="55" s="1"/>
  <c r="H15" i="55"/>
  <c r="AN14" i="55"/>
  <c r="AN15" i="55" s="1"/>
  <c r="J13" i="55"/>
  <c r="AP12" i="55"/>
  <c r="AP13" i="55" s="1"/>
  <c r="L11" i="55"/>
  <c r="AR10" i="55"/>
  <c r="AR11" i="55" s="1"/>
  <c r="H7" i="55"/>
  <c r="AN6" i="55"/>
  <c r="AN7" i="55" s="1"/>
  <c r="K55" i="55"/>
  <c r="AQ54" i="55"/>
  <c r="AQ55" i="55" s="1"/>
  <c r="J5" i="55"/>
  <c r="AP4" i="55"/>
  <c r="AP5" i="55" s="1"/>
  <c r="O53" i="55"/>
  <c r="AU52" i="55"/>
  <c r="AU53" i="55" s="1"/>
  <c r="AO52" i="55"/>
  <c r="AO53" i="55" s="1"/>
  <c r="I53" i="55"/>
  <c r="K51" i="55"/>
  <c r="AQ50" i="55"/>
  <c r="AQ51" i="55" s="1"/>
  <c r="D51" i="55"/>
  <c r="AJ50" i="55"/>
  <c r="AJ51" i="55" s="1"/>
  <c r="O49" i="55"/>
  <c r="AU48" i="55"/>
  <c r="AU49" i="55" s="1"/>
  <c r="I49" i="55"/>
  <c r="AO48" i="55"/>
  <c r="AO49" i="55" s="1"/>
  <c r="K47" i="55"/>
  <c r="AQ46" i="55"/>
  <c r="AQ47" i="55" s="1"/>
  <c r="D47" i="55"/>
  <c r="AJ46" i="55"/>
  <c r="AJ47" i="55" s="1"/>
  <c r="AU44" i="55"/>
  <c r="AU45" i="55" s="1"/>
  <c r="O45" i="55"/>
  <c r="I45" i="55"/>
  <c r="AO44" i="55"/>
  <c r="AO45" i="55" s="1"/>
  <c r="K43" i="55"/>
  <c r="AQ42" i="55"/>
  <c r="AQ43" i="55" s="1"/>
  <c r="AJ42" i="55"/>
  <c r="AJ43" i="55" s="1"/>
  <c r="D43" i="55"/>
  <c r="O41" i="55"/>
  <c r="AU40" i="55"/>
  <c r="AU41" i="55" s="1"/>
  <c r="I41" i="55"/>
  <c r="AO40" i="55"/>
  <c r="AO41" i="55" s="1"/>
  <c r="K39" i="55"/>
  <c r="AQ38" i="55"/>
  <c r="AQ39" i="55" s="1"/>
  <c r="D39" i="55"/>
  <c r="AH38" i="55" s="1"/>
  <c r="AJ38" i="55"/>
  <c r="AJ39" i="55" s="1"/>
  <c r="AW38" i="55" s="1"/>
  <c r="O37" i="55"/>
  <c r="AU36" i="55"/>
  <c r="AU37" i="55" s="1"/>
  <c r="I37" i="55"/>
  <c r="AO36" i="55"/>
  <c r="AO37" i="55" s="1"/>
  <c r="K35" i="55"/>
  <c r="AQ34" i="55"/>
  <c r="AQ35" i="55" s="1"/>
  <c r="D35" i="55"/>
  <c r="AJ34" i="55"/>
  <c r="AJ35" i="55" s="1"/>
  <c r="O33" i="55"/>
  <c r="AU32" i="55"/>
  <c r="AU33" i="55" s="1"/>
  <c r="I33" i="55"/>
  <c r="AO32" i="55"/>
  <c r="AO33" i="55" s="1"/>
  <c r="K31" i="55"/>
  <c r="AQ30" i="55"/>
  <c r="AQ31" i="55" s="1"/>
  <c r="AJ30" i="55"/>
  <c r="AJ31" i="55" s="1"/>
  <c r="D31" i="55"/>
  <c r="AU28" i="55"/>
  <c r="AU29" i="55" s="1"/>
  <c r="O29" i="55"/>
  <c r="I29" i="55"/>
  <c r="AO28" i="55"/>
  <c r="AO29" i="55" s="1"/>
  <c r="K27" i="55"/>
  <c r="AQ26" i="55"/>
  <c r="AQ27" i="55" s="1"/>
  <c r="D27" i="55"/>
  <c r="AJ26" i="55"/>
  <c r="AJ27" i="55" s="1"/>
  <c r="O25" i="55"/>
  <c r="AU24" i="55"/>
  <c r="AU25" i="55" s="1"/>
  <c r="I25" i="55"/>
  <c r="AO24" i="55"/>
  <c r="AO25" i="55" s="1"/>
  <c r="K23" i="55"/>
  <c r="AQ22" i="55"/>
  <c r="AQ23" i="55" s="1"/>
  <c r="O21" i="55"/>
  <c r="AU20" i="55"/>
  <c r="AU21" i="55" s="1"/>
  <c r="I21" i="55"/>
  <c r="AO20" i="55"/>
  <c r="AO21" i="55" s="1"/>
  <c r="K19" i="55"/>
  <c r="AQ18" i="55"/>
  <c r="AQ19" i="55" s="1"/>
  <c r="D19" i="55"/>
  <c r="AJ18" i="55"/>
  <c r="AJ19" i="55" s="1"/>
  <c r="AU16" i="55"/>
  <c r="AU17" i="55" s="1"/>
  <c r="O17" i="55"/>
  <c r="I17" i="55"/>
  <c r="AO16" i="55"/>
  <c r="AO17" i="55" s="1"/>
  <c r="K15" i="55"/>
  <c r="AQ14" i="55"/>
  <c r="AQ15" i="55" s="1"/>
  <c r="D15" i="55"/>
  <c r="AJ14" i="55"/>
  <c r="AJ15" i="55" s="1"/>
  <c r="O13" i="55"/>
  <c r="AU12" i="55"/>
  <c r="AU13" i="55" s="1"/>
  <c r="I13" i="55"/>
  <c r="AO12" i="55"/>
  <c r="AO13" i="55" s="1"/>
  <c r="K11" i="55"/>
  <c r="AQ10" i="55"/>
  <c r="AQ11" i="55" s="1"/>
  <c r="D11" i="55"/>
  <c r="AJ10" i="55"/>
  <c r="AJ11" i="55" s="1"/>
  <c r="O9" i="55"/>
  <c r="AU8" i="55"/>
  <c r="AU9" i="55" s="1"/>
  <c r="I9" i="55"/>
  <c r="AO8" i="55"/>
  <c r="AO9" i="55" s="1"/>
  <c r="K7" i="55"/>
  <c r="AQ6" i="55"/>
  <c r="AQ7" i="55" s="1"/>
  <c r="D7" i="55"/>
  <c r="AJ6" i="55"/>
  <c r="AJ7" i="55" s="1"/>
  <c r="H55" i="55"/>
  <c r="AN54" i="55"/>
  <c r="AN55" i="55" s="1"/>
  <c r="L55" i="55"/>
  <c r="AR54" i="55"/>
  <c r="AR55" i="55" s="1"/>
  <c r="H5" i="55"/>
  <c r="AN4" i="55"/>
  <c r="AN5" i="55" s="1"/>
  <c r="AJ52" i="55"/>
  <c r="AJ53" i="55" s="1"/>
  <c r="D53" i="55"/>
  <c r="I51" i="55"/>
  <c r="AO50" i="55"/>
  <c r="AO51" i="55" s="1"/>
  <c r="AQ48" i="55"/>
  <c r="AQ49" i="55" s="1"/>
  <c r="K49" i="55"/>
  <c r="O47" i="55"/>
  <c r="AU46" i="55"/>
  <c r="AU47" i="55" s="1"/>
  <c r="K45" i="55"/>
  <c r="AQ44" i="55"/>
  <c r="AQ45" i="55" s="1"/>
  <c r="O43" i="55"/>
  <c r="AU42" i="55"/>
  <c r="AU43" i="55" s="1"/>
  <c r="D41" i="55"/>
  <c r="AO38" i="55"/>
  <c r="AO39" i="55" s="1"/>
  <c r="I39" i="55"/>
  <c r="K37" i="55"/>
  <c r="AQ36" i="55"/>
  <c r="AQ37" i="55" s="1"/>
  <c r="O35" i="55"/>
  <c r="AU34" i="55"/>
  <c r="AU35" i="55" s="1"/>
  <c r="D33" i="55"/>
  <c r="AJ32" i="55"/>
  <c r="AJ33" i="55" s="1"/>
  <c r="I31" i="55"/>
  <c r="AO30" i="55"/>
  <c r="AO31" i="55" s="1"/>
  <c r="AQ28" i="55"/>
  <c r="AQ29" i="55" s="1"/>
  <c r="K29" i="55"/>
  <c r="I27" i="55"/>
  <c r="AO26" i="55"/>
  <c r="AO27" i="55" s="1"/>
  <c r="K25" i="55"/>
  <c r="AQ24" i="55"/>
  <c r="AQ25" i="55" s="1"/>
  <c r="O23" i="55"/>
  <c r="AU22" i="55"/>
  <c r="AU23" i="55" s="1"/>
  <c r="D21" i="55"/>
  <c r="AJ20" i="55"/>
  <c r="AJ21" i="55" s="1"/>
  <c r="I19" i="55"/>
  <c r="AO18" i="55"/>
  <c r="AO19" i="55" s="1"/>
  <c r="D17" i="55"/>
  <c r="AJ16" i="55"/>
  <c r="AJ17" i="55" s="1"/>
  <c r="I15" i="55"/>
  <c r="AO14" i="55"/>
  <c r="AO15" i="55" s="1"/>
  <c r="K13" i="55"/>
  <c r="AQ12" i="55"/>
  <c r="AQ13" i="55" s="1"/>
  <c r="O11" i="55"/>
  <c r="AU10" i="55"/>
  <c r="AU11" i="55" s="1"/>
  <c r="D9" i="55"/>
  <c r="AJ8" i="55"/>
  <c r="AJ9" i="55" s="1"/>
  <c r="I7" i="55"/>
  <c r="AO6" i="55"/>
  <c r="AO7" i="55" s="1"/>
  <c r="J55" i="55"/>
  <c r="AP54" i="55"/>
  <c r="AP55" i="55" s="1"/>
  <c r="O5" i="55"/>
  <c r="AU4" i="55"/>
  <c r="AU5" i="55" s="1"/>
  <c r="J53" i="55"/>
  <c r="AP52" i="55"/>
  <c r="AP53" i="55" s="1"/>
  <c r="L51" i="55"/>
  <c r="AR50" i="55"/>
  <c r="AR51" i="55" s="1"/>
  <c r="H47" i="55"/>
  <c r="AN46" i="55"/>
  <c r="AN47" i="55" s="1"/>
  <c r="J45" i="55"/>
  <c r="AP44" i="55"/>
  <c r="AP45" i="55" s="1"/>
  <c r="L43" i="55"/>
  <c r="AR42" i="55"/>
  <c r="AR43" i="55" s="1"/>
  <c r="H39" i="55"/>
  <c r="AN38" i="55"/>
  <c r="AN39" i="55" s="1"/>
  <c r="AP36" i="55"/>
  <c r="AP37" i="55" s="1"/>
  <c r="J37" i="55"/>
  <c r="L35" i="55"/>
  <c r="AR34" i="55"/>
  <c r="AR35" i="55" s="1"/>
  <c r="H31" i="55"/>
  <c r="AN30" i="55"/>
  <c r="AN31" i="55" s="1"/>
  <c r="J29" i="55"/>
  <c r="AP28" i="55"/>
  <c r="AP29" i="55" s="1"/>
  <c r="H27" i="55"/>
  <c r="AN26" i="55"/>
  <c r="AN27" i="55" s="1"/>
  <c r="J25" i="55"/>
  <c r="AP24" i="55"/>
  <c r="AP25" i="55" s="1"/>
  <c r="L23" i="55"/>
  <c r="AR22" i="55"/>
  <c r="AR23" i="55" s="1"/>
  <c r="H19" i="55"/>
  <c r="AN18" i="55"/>
  <c r="AN19" i="55" s="1"/>
  <c r="J17" i="55"/>
  <c r="AP16" i="55"/>
  <c r="AP17" i="55" s="1"/>
  <c r="L15" i="55"/>
  <c r="AR14" i="55"/>
  <c r="AR15" i="55" s="1"/>
  <c r="H11" i="55"/>
  <c r="AN10" i="55"/>
  <c r="AN11" i="55" s="1"/>
  <c r="J9" i="55"/>
  <c r="AP8" i="55"/>
  <c r="AP9" i="55" s="1"/>
  <c r="L7" i="55"/>
  <c r="AR6" i="55"/>
  <c r="AR7" i="55" s="1"/>
  <c r="D55" i="55"/>
  <c r="AJ54" i="55"/>
  <c r="AJ55" i="55" s="1"/>
  <c r="D5" i="55"/>
  <c r="AJ4" i="55"/>
  <c r="AJ5" i="55" s="1"/>
  <c r="K5" i="55"/>
  <c r="AQ4" i="55"/>
  <c r="AQ5" i="55" s="1"/>
  <c r="L53" i="55"/>
  <c r="AR52" i="55"/>
  <c r="AR53" i="55" s="1"/>
  <c r="H53" i="55"/>
  <c r="AN52" i="55"/>
  <c r="AN53" i="55" s="1"/>
  <c r="J51" i="55"/>
  <c r="AP50" i="55"/>
  <c r="AP51" i="55" s="1"/>
  <c r="AR48" i="55"/>
  <c r="AR49" i="55" s="1"/>
  <c r="L49" i="55"/>
  <c r="H49" i="55"/>
  <c r="AN48" i="55"/>
  <c r="AN49" i="55" s="1"/>
  <c r="J47" i="55"/>
  <c r="AP46" i="55"/>
  <c r="AP47" i="55" s="1"/>
  <c r="L45" i="55"/>
  <c r="AR44" i="55"/>
  <c r="AR45" i="55" s="1"/>
  <c r="H45" i="55"/>
  <c r="AN44" i="55"/>
  <c r="AN45" i="55" s="1"/>
  <c r="J43" i="55"/>
  <c r="AP42" i="55"/>
  <c r="AP43" i="55" s="1"/>
  <c r="L41" i="55"/>
  <c r="AR40" i="55"/>
  <c r="AR41" i="55" s="1"/>
  <c r="H41" i="55"/>
  <c r="AN40" i="55"/>
  <c r="AN41" i="55" s="1"/>
  <c r="AP38" i="55"/>
  <c r="AP39" i="55" s="1"/>
  <c r="J39" i="55"/>
  <c r="L37" i="55"/>
  <c r="AR36" i="55"/>
  <c r="AR37" i="55" s="1"/>
  <c r="H37" i="55"/>
  <c r="AN36" i="55"/>
  <c r="AN37" i="55" s="1"/>
  <c r="J35" i="55"/>
  <c r="AP34" i="55"/>
  <c r="AP35" i="55" s="1"/>
  <c r="L33" i="55"/>
  <c r="AR32" i="55"/>
  <c r="AR33" i="55" s="1"/>
  <c r="H33" i="55"/>
  <c r="AN32" i="55"/>
  <c r="AN33" i="55" s="1"/>
  <c r="J31" i="55"/>
  <c r="AP30" i="55"/>
  <c r="AP31" i="55" s="1"/>
  <c r="L29" i="55"/>
  <c r="AR28" i="55"/>
  <c r="AR29" i="55" s="1"/>
  <c r="H29" i="55"/>
  <c r="AN28" i="55"/>
  <c r="AN29" i="55" s="1"/>
  <c r="J27" i="55"/>
  <c r="AP26" i="55"/>
  <c r="AP27" i="55" s="1"/>
  <c r="L25" i="55"/>
  <c r="AR24" i="55"/>
  <c r="AR25" i="55" s="1"/>
  <c r="H25" i="55"/>
  <c r="AN24" i="55"/>
  <c r="AN25" i="55" s="1"/>
  <c r="J23" i="55"/>
  <c r="AP22" i="55"/>
  <c r="AP23" i="55" s="1"/>
  <c r="L21" i="55"/>
  <c r="AR20" i="55"/>
  <c r="AR21" i="55" s="1"/>
  <c r="H21" i="55"/>
  <c r="AN20" i="55"/>
  <c r="AN21" i="55" s="1"/>
  <c r="J19" i="55"/>
  <c r="AP18" i="55"/>
  <c r="AP19" i="55" s="1"/>
  <c r="L17" i="55"/>
  <c r="AR16" i="55"/>
  <c r="AR17" i="55" s="1"/>
  <c r="H17" i="55"/>
  <c r="AN16" i="55"/>
  <c r="AN17" i="55" s="1"/>
  <c r="J15" i="55"/>
  <c r="AP14" i="55"/>
  <c r="AP15" i="55" s="1"/>
  <c r="L13" i="55"/>
  <c r="AR12" i="55"/>
  <c r="AR13" i="55" s="1"/>
  <c r="H13" i="55"/>
  <c r="AN12" i="55"/>
  <c r="AN13" i="55" s="1"/>
  <c r="J11" i="55"/>
  <c r="AP10" i="55"/>
  <c r="AP11" i="55" s="1"/>
  <c r="L9" i="55"/>
  <c r="AR8" i="55"/>
  <c r="AR9" i="55" s="1"/>
  <c r="H9" i="55"/>
  <c r="AN8" i="55"/>
  <c r="AN9" i="55" s="1"/>
  <c r="J7" i="55"/>
  <c r="AP6" i="55"/>
  <c r="AP7" i="55" s="1"/>
  <c r="I55" i="55"/>
  <c r="AO54" i="55"/>
  <c r="AO55" i="55" s="1"/>
  <c r="O55" i="55"/>
  <c r="AU54" i="55"/>
  <c r="AU55" i="55" s="1"/>
  <c r="AE34" i="51"/>
  <c r="AH26" i="55" l="1"/>
  <c r="AH34" i="55"/>
  <c r="AW42" i="55"/>
  <c r="AH50" i="55"/>
  <c r="AH24" i="55"/>
  <c r="AH36" i="55"/>
  <c r="AW40" i="55"/>
  <c r="AH46" i="55"/>
  <c r="AH12" i="55"/>
  <c r="AW6" i="55"/>
  <c r="AW14" i="55"/>
  <c r="AW22" i="55"/>
  <c r="AW4" i="55"/>
  <c r="AH14" i="55"/>
  <c r="AW54" i="55"/>
  <c r="AW30" i="55"/>
  <c r="AW10" i="55"/>
  <c r="AW48" i="55"/>
  <c r="AW34" i="55"/>
  <c r="AW50" i="55"/>
  <c r="AH54" i="55"/>
  <c r="AW8" i="55"/>
  <c r="AW16" i="55"/>
  <c r="AW20" i="55"/>
  <c r="AW32" i="55"/>
  <c r="AH40" i="55"/>
  <c r="AW52" i="55"/>
  <c r="AH6" i="55"/>
  <c r="AH10" i="55"/>
  <c r="AH18" i="55"/>
  <c r="AH48" i="55"/>
  <c r="AW28" i="55"/>
  <c r="AH52" i="55"/>
  <c r="AW18" i="55"/>
  <c r="AH4" i="55"/>
  <c r="AH8" i="55"/>
  <c r="AH16" i="55"/>
  <c r="AH20" i="55"/>
  <c r="AH32" i="55"/>
  <c r="AW26" i="55"/>
  <c r="AH30" i="55"/>
  <c r="AH42" i="55"/>
  <c r="AW46" i="55"/>
  <c r="AW24" i="55"/>
  <c r="AH28" i="55"/>
  <c r="AW36" i="55"/>
  <c r="D45" i="55"/>
  <c r="AH44" i="55" s="1"/>
  <c r="D23" i="55"/>
  <c r="AH22" i="55" s="1"/>
  <c r="AJ12" i="55"/>
  <c r="AJ13" i="55" s="1"/>
  <c r="AW12" i="55" s="1"/>
  <c r="N36" i="45"/>
  <c r="N32" i="45"/>
  <c r="N31" i="45"/>
  <c r="N30" i="45"/>
  <c r="N29" i="45"/>
  <c r="N25" i="45"/>
  <c r="H18" i="45" l="1"/>
  <c r="H14" i="45"/>
  <c r="H13" i="45"/>
  <c r="H12" i="45"/>
  <c r="H11" i="45"/>
  <c r="N5" i="45" l="1"/>
  <c r="K5" i="45"/>
  <c r="H5" i="45"/>
  <c r="E5" i="45"/>
  <c r="B5" i="45"/>
  <c r="AE13" i="51" l="1"/>
  <c r="AB13" i="51"/>
  <c r="AA13" i="51"/>
  <c r="Z13" i="51"/>
  <c r="Y13" i="51"/>
  <c r="X13" i="51"/>
  <c r="D4" i="45" l="1"/>
  <c r="K31" i="45"/>
  <c r="H31" i="45"/>
  <c r="E31" i="45"/>
  <c r="B31" i="45"/>
  <c r="N13" i="45"/>
  <c r="K13" i="45"/>
  <c r="E13" i="45"/>
  <c r="B13" i="45"/>
  <c r="D36" i="45"/>
  <c r="G36" i="45" s="1"/>
  <c r="J36" i="45" s="1"/>
  <c r="M36" i="45" s="1"/>
  <c r="P36" i="45" s="1"/>
  <c r="D32" i="45"/>
  <c r="G32" i="45" s="1"/>
  <c r="J32" i="45" s="1"/>
  <c r="M32" i="45" s="1"/>
  <c r="P32" i="45" s="1"/>
  <c r="D31" i="45"/>
  <c r="G31" i="45" s="1"/>
  <c r="J31" i="45" s="1"/>
  <c r="M31" i="45" s="1"/>
  <c r="P31" i="45" s="1"/>
  <c r="D30" i="45"/>
  <c r="G30" i="45" s="1"/>
  <c r="J30" i="45" s="1"/>
  <c r="M30" i="45" s="1"/>
  <c r="P30" i="45" s="1"/>
  <c r="D29" i="45"/>
  <c r="G29" i="45" s="1"/>
  <c r="J29" i="45" s="1"/>
  <c r="M29" i="45" s="1"/>
  <c r="P29" i="45" s="1"/>
  <c r="D25" i="45"/>
  <c r="G25" i="45" s="1"/>
  <c r="J25" i="45" s="1"/>
  <c r="M25" i="45" s="1"/>
  <c r="P25" i="45" s="1"/>
  <c r="D18" i="45"/>
  <c r="G18" i="45" s="1"/>
  <c r="J18" i="45" s="1"/>
  <c r="D14" i="45"/>
  <c r="G14" i="45" s="1"/>
  <c r="J14" i="45" s="1"/>
  <c r="D13" i="45"/>
  <c r="G13" i="45" s="1"/>
  <c r="J13" i="45" s="1"/>
  <c r="D12" i="45"/>
  <c r="G12" i="45" s="1"/>
  <c r="J12" i="45" s="1"/>
  <c r="D11" i="45"/>
  <c r="G11" i="45" s="1"/>
  <c r="J11" i="45" s="1"/>
  <c r="G7" i="45"/>
  <c r="J7" i="45" s="1"/>
  <c r="M7" i="45" s="1"/>
  <c r="P7" i="45" s="1"/>
  <c r="M13" i="45" l="1"/>
  <c r="P13" i="45" s="1"/>
  <c r="I13" i="45"/>
  <c r="M11" i="45"/>
  <c r="P11" i="45" s="1"/>
  <c r="I11" i="45"/>
  <c r="M18" i="45"/>
  <c r="P18" i="45" s="1"/>
  <c r="I18" i="45"/>
  <c r="S31" i="45"/>
  <c r="R31" i="45" s="1"/>
  <c r="O31" i="45"/>
  <c r="F13" i="45"/>
  <c r="F31" i="45"/>
  <c r="M12" i="45"/>
  <c r="P12" i="45" s="1"/>
  <c r="I12" i="45"/>
  <c r="S25" i="45"/>
  <c r="R25" i="45" s="1"/>
  <c r="R39" i="45" s="1"/>
  <c r="O25" i="45"/>
  <c r="O39" i="45" s="1"/>
  <c r="S32" i="45"/>
  <c r="R32" i="45" s="1"/>
  <c r="O32" i="45"/>
  <c r="L13" i="45"/>
  <c r="I31" i="45"/>
  <c r="S36" i="45"/>
  <c r="R36" i="45" s="1"/>
  <c r="O36" i="45"/>
  <c r="O13" i="45"/>
  <c r="L31" i="45"/>
  <c r="S29" i="45"/>
  <c r="R29" i="45" s="1"/>
  <c r="O29" i="45"/>
  <c r="M14" i="45"/>
  <c r="P14" i="45" s="1"/>
  <c r="I14" i="45"/>
  <c r="S30" i="45"/>
  <c r="R30" i="45" s="1"/>
  <c r="O30" i="45"/>
  <c r="C31" i="45"/>
  <c r="C13" i="45"/>
  <c r="U13" i="45"/>
  <c r="W11" i="45"/>
  <c r="S11" i="45"/>
  <c r="R11" i="45" s="1"/>
  <c r="W18" i="45"/>
  <c r="S18" i="45"/>
  <c r="R18" i="45" s="1"/>
  <c r="W13" i="45"/>
  <c r="S13" i="45"/>
  <c r="R13" i="45" s="1"/>
  <c r="W12" i="45"/>
  <c r="S12" i="45"/>
  <c r="R12" i="45" s="1"/>
  <c r="W7" i="45"/>
  <c r="S7" i="45"/>
  <c r="R7" i="45" s="1"/>
  <c r="R22" i="45" s="1"/>
  <c r="W14" i="45"/>
  <c r="S14" i="45"/>
  <c r="R14" i="45" s="1"/>
  <c r="G13" i="52"/>
  <c r="G29" i="52"/>
  <c r="G36" i="52"/>
  <c r="G7" i="52"/>
  <c r="G14" i="52"/>
  <c r="G30" i="52"/>
  <c r="G11" i="52"/>
  <c r="G18" i="52"/>
  <c r="G31" i="52"/>
  <c r="G12" i="52"/>
  <c r="G25" i="52"/>
  <c r="G32" i="52"/>
  <c r="N4" i="45"/>
  <c r="K4" i="45"/>
  <c r="H4" i="45"/>
  <c r="E4" i="45"/>
  <c r="B4" i="45"/>
  <c r="B3" i="45"/>
  <c r="N2" i="45"/>
  <c r="K2" i="45"/>
  <c r="H2" i="45"/>
  <c r="E2" i="45"/>
  <c r="B2" i="45"/>
  <c r="P1" i="51"/>
  <c r="K1" i="51"/>
  <c r="I1" i="45"/>
  <c r="G1" i="45"/>
  <c r="B43" i="45"/>
  <c r="G4" i="52"/>
  <c r="G4" i="45" s="1"/>
  <c r="E3" i="52"/>
  <c r="H3" i="52" s="1"/>
  <c r="V13" i="45" l="1"/>
  <c r="J32" i="52"/>
  <c r="F32" i="52"/>
  <c r="J25" i="52"/>
  <c r="F25" i="52"/>
  <c r="F39" i="52" s="1"/>
  <c r="J31" i="52"/>
  <c r="F31" i="52"/>
  <c r="J14" i="52"/>
  <c r="F14" i="52"/>
  <c r="J13" i="52"/>
  <c r="F13" i="52"/>
  <c r="J7" i="52"/>
  <c r="F7" i="52"/>
  <c r="F22" i="52" s="1"/>
  <c r="J36" i="52"/>
  <c r="F36" i="52"/>
  <c r="J18" i="52"/>
  <c r="F18" i="52"/>
  <c r="J11" i="52"/>
  <c r="F11" i="52"/>
  <c r="J12" i="52"/>
  <c r="F12" i="52"/>
  <c r="J30" i="52"/>
  <c r="F30" i="52"/>
  <c r="J29" i="52"/>
  <c r="F29" i="52"/>
  <c r="H3" i="45"/>
  <c r="K3" i="52"/>
  <c r="E3" i="45"/>
  <c r="J4" i="52"/>
  <c r="K36" i="45"/>
  <c r="L36" i="45" s="1"/>
  <c r="K32" i="45"/>
  <c r="L32" i="45" s="1"/>
  <c r="K30" i="45"/>
  <c r="L30" i="45" s="1"/>
  <c r="K29" i="45"/>
  <c r="L29" i="45" s="1"/>
  <c r="K25" i="45"/>
  <c r="L25" i="45" s="1"/>
  <c r="L39" i="45" s="1"/>
  <c r="H36" i="45"/>
  <c r="I36" i="45" s="1"/>
  <c r="H32" i="45"/>
  <c r="I32" i="45" s="1"/>
  <c r="H30" i="45"/>
  <c r="I30" i="45" s="1"/>
  <c r="H29" i="45"/>
  <c r="I29" i="45" s="1"/>
  <c r="H25" i="45"/>
  <c r="I25" i="45" s="1"/>
  <c r="I39" i="45" s="1"/>
  <c r="E36" i="45"/>
  <c r="F36" i="45" s="1"/>
  <c r="E32" i="45"/>
  <c r="F32" i="45" s="1"/>
  <c r="E30" i="45"/>
  <c r="F30" i="45" s="1"/>
  <c r="E29" i="45"/>
  <c r="F29" i="45" s="1"/>
  <c r="N18" i="45"/>
  <c r="O18" i="45" s="1"/>
  <c r="N14" i="45"/>
  <c r="O14" i="45" s="1"/>
  <c r="N12" i="45"/>
  <c r="O12" i="45" s="1"/>
  <c r="N11" i="45"/>
  <c r="O11" i="45" s="1"/>
  <c r="N7" i="45"/>
  <c r="O7" i="45" s="1"/>
  <c r="O22" i="45" s="1"/>
  <c r="K18" i="45"/>
  <c r="L18" i="45" s="1"/>
  <c r="K14" i="45"/>
  <c r="L14" i="45" s="1"/>
  <c r="K12" i="45"/>
  <c r="L12" i="45" s="1"/>
  <c r="K11" i="45"/>
  <c r="L11" i="45" s="1"/>
  <c r="K7" i="45"/>
  <c r="L7" i="45" s="1"/>
  <c r="L22" i="45" s="1"/>
  <c r="H7" i="45"/>
  <c r="I7" i="45" s="1"/>
  <c r="I22" i="45" s="1"/>
  <c r="E18" i="45"/>
  <c r="F18" i="45" s="1"/>
  <c r="E14" i="45"/>
  <c r="F14" i="45" s="1"/>
  <c r="E12" i="45"/>
  <c r="F12" i="45" s="1"/>
  <c r="E11" i="45"/>
  <c r="F11" i="45" s="1"/>
  <c r="E7" i="45"/>
  <c r="M29" i="52" l="1"/>
  <c r="I29" i="52"/>
  <c r="M12" i="52"/>
  <c r="I12" i="52"/>
  <c r="M18" i="52"/>
  <c r="I18" i="52"/>
  <c r="M7" i="52"/>
  <c r="I7" i="52"/>
  <c r="I22" i="52" s="1"/>
  <c r="M14" i="52"/>
  <c r="I14" i="52"/>
  <c r="M25" i="52"/>
  <c r="I25" i="52"/>
  <c r="I39" i="52" s="1"/>
  <c r="M30" i="52"/>
  <c r="I30" i="52"/>
  <c r="M11" i="52"/>
  <c r="I11" i="52"/>
  <c r="M36" i="52"/>
  <c r="I36" i="52"/>
  <c r="M13" i="52"/>
  <c r="I13" i="52"/>
  <c r="M31" i="52"/>
  <c r="I31" i="52"/>
  <c r="M32" i="52"/>
  <c r="I32" i="52"/>
  <c r="F7" i="45"/>
  <c r="F22" i="45" s="1"/>
  <c r="U7" i="45"/>
  <c r="V7" i="45" s="1"/>
  <c r="V22" i="45" s="1"/>
  <c r="K3" i="45"/>
  <c r="N3" i="52"/>
  <c r="J4" i="45"/>
  <c r="M4" i="52"/>
  <c r="P36" i="52" l="1"/>
  <c r="L36" i="52"/>
  <c r="P14" i="52"/>
  <c r="L14" i="52"/>
  <c r="P32" i="52"/>
  <c r="L32" i="52"/>
  <c r="P13" i="52"/>
  <c r="L13" i="52"/>
  <c r="P11" i="52"/>
  <c r="L11" i="52"/>
  <c r="P25" i="52"/>
  <c r="L25" i="52"/>
  <c r="L39" i="52" s="1"/>
  <c r="P7" i="52"/>
  <c r="L7" i="52"/>
  <c r="L22" i="52" s="1"/>
  <c r="P12" i="52"/>
  <c r="L12" i="52"/>
  <c r="P31" i="52"/>
  <c r="L31" i="52"/>
  <c r="P30" i="52"/>
  <c r="L30" i="52"/>
  <c r="P18" i="52"/>
  <c r="L18" i="52"/>
  <c r="P29" i="52"/>
  <c r="L29" i="52"/>
  <c r="N3" i="45"/>
  <c r="Q3" i="52"/>
  <c r="Q3" i="45" s="1"/>
  <c r="P4" i="52"/>
  <c r="M4" i="45"/>
  <c r="E25" i="45"/>
  <c r="F25" i="45" s="1"/>
  <c r="F39" i="45" s="1"/>
  <c r="B36" i="45"/>
  <c r="C36" i="45" s="1"/>
  <c r="B32" i="45"/>
  <c r="C32" i="45" s="1"/>
  <c r="B30" i="45"/>
  <c r="C30" i="45" s="1"/>
  <c r="B29" i="45"/>
  <c r="C29" i="45" s="1"/>
  <c r="B25" i="45"/>
  <c r="C25" i="45" s="1"/>
  <c r="C39" i="45" s="1"/>
  <c r="B18" i="45"/>
  <c r="B14" i="45"/>
  <c r="B12" i="45"/>
  <c r="B11" i="45"/>
  <c r="S30" i="52" l="1"/>
  <c r="R30" i="52" s="1"/>
  <c r="O30" i="52"/>
  <c r="O12" i="52"/>
  <c r="S12" i="52"/>
  <c r="S25" i="52"/>
  <c r="R25" i="52" s="1"/>
  <c r="R39" i="52" s="1"/>
  <c r="O25" i="52"/>
  <c r="O39" i="52" s="1"/>
  <c r="O13" i="52"/>
  <c r="S13" i="52"/>
  <c r="O14" i="52"/>
  <c r="S14" i="52"/>
  <c r="S29" i="52"/>
  <c r="R29" i="52" s="1"/>
  <c r="O29" i="52"/>
  <c r="O18" i="52"/>
  <c r="S18" i="52"/>
  <c r="S31" i="52"/>
  <c r="R31" i="52" s="1"/>
  <c r="O31" i="52"/>
  <c r="O7" i="52"/>
  <c r="O22" i="52" s="1"/>
  <c r="S7" i="52"/>
  <c r="O11" i="52"/>
  <c r="S11" i="52"/>
  <c r="S32" i="52"/>
  <c r="R32" i="52" s="1"/>
  <c r="O32" i="52"/>
  <c r="S36" i="52"/>
  <c r="R36" i="52" s="1"/>
  <c r="O36" i="52"/>
  <c r="C14" i="45"/>
  <c r="U14" i="45"/>
  <c r="V14" i="45" s="1"/>
  <c r="C18" i="45"/>
  <c r="U18" i="45"/>
  <c r="V18" i="45" s="1"/>
  <c r="C11" i="45"/>
  <c r="U11" i="45"/>
  <c r="V11" i="45" s="1"/>
  <c r="C12" i="45"/>
  <c r="U12" i="45"/>
  <c r="V12" i="45" s="1"/>
  <c r="P4" i="45"/>
  <c r="S4" i="52"/>
  <c r="S4" i="45" s="1"/>
  <c r="R11" i="52" l="1"/>
  <c r="W11" i="52"/>
  <c r="V11" i="52" s="1"/>
  <c r="R13" i="52"/>
  <c r="W13" i="52"/>
  <c r="V13" i="52" s="1"/>
  <c r="R12" i="52"/>
  <c r="W12" i="52"/>
  <c r="V12" i="52" s="1"/>
  <c r="R7" i="52"/>
  <c r="R22" i="52" s="1"/>
  <c r="W7" i="52"/>
  <c r="V7" i="52" s="1"/>
  <c r="V22" i="52" s="1"/>
  <c r="R18" i="52"/>
  <c r="W18" i="52"/>
  <c r="V18" i="52" s="1"/>
  <c r="R14" i="52"/>
  <c r="W14" i="52"/>
  <c r="V14" i="52" s="1"/>
  <c r="AE33" i="51"/>
  <c r="AB33" i="51"/>
  <c r="AA33" i="51"/>
  <c r="Z33" i="51"/>
  <c r="Y33" i="51"/>
  <c r="X33" i="51"/>
  <c r="AE32" i="51"/>
  <c r="AB32" i="51"/>
  <c r="AA32" i="51"/>
  <c r="Z32" i="51"/>
  <c r="Y32" i="51"/>
  <c r="X32" i="51"/>
  <c r="AE31" i="51"/>
  <c r="AB31" i="51"/>
  <c r="AA31" i="51"/>
  <c r="Z31" i="51"/>
  <c r="Y31" i="51"/>
  <c r="X31" i="51"/>
  <c r="AE30" i="51"/>
  <c r="AB30" i="51"/>
  <c r="AA30" i="51"/>
  <c r="Z30" i="51"/>
  <c r="Y30" i="51"/>
  <c r="X30" i="51"/>
  <c r="AE29" i="51"/>
  <c r="AB29" i="51"/>
  <c r="AA29" i="51"/>
  <c r="Z29" i="51"/>
  <c r="Y29" i="51"/>
  <c r="X29" i="51"/>
  <c r="AE27" i="51"/>
  <c r="AB27" i="51"/>
  <c r="Y27" i="51"/>
  <c r="X27" i="51"/>
  <c r="AE23" i="51"/>
  <c r="AB23" i="51"/>
  <c r="Y23" i="51"/>
  <c r="X23" i="51"/>
  <c r="Y21" i="51"/>
  <c r="X21" i="51"/>
  <c r="Y19" i="51"/>
  <c r="X19" i="51"/>
  <c r="Y17" i="51"/>
  <c r="X17" i="51"/>
  <c r="Y15" i="51"/>
  <c r="X15" i="51"/>
  <c r="Y11" i="51"/>
  <c r="X11" i="51"/>
  <c r="Y9" i="51"/>
  <c r="X9" i="51"/>
  <c r="Y7" i="51"/>
  <c r="X7" i="51"/>
  <c r="AE6" i="51"/>
  <c r="X6" i="51"/>
  <c r="X4" i="51"/>
  <c r="Y4" i="51" l="1"/>
  <c r="AE4" i="51"/>
  <c r="AA5" i="51"/>
  <c r="Y6" i="51"/>
  <c r="Z7" i="51"/>
  <c r="Z9" i="51"/>
  <c r="X10" i="51"/>
  <c r="AB10" i="51"/>
  <c r="Z11" i="51"/>
  <c r="X12" i="51"/>
  <c r="AB12" i="51"/>
  <c r="X14" i="51"/>
  <c r="AB14" i="51"/>
  <c r="Z15" i="51"/>
  <c r="X16" i="51"/>
  <c r="AB16" i="51"/>
  <c r="Z17" i="51"/>
  <c r="X18" i="51"/>
  <c r="AB18" i="51"/>
  <c r="Z19" i="51"/>
  <c r="X20" i="51"/>
  <c r="AB20" i="51"/>
  <c r="Z21" i="51"/>
  <c r="X22" i="51"/>
  <c r="AB22" i="51"/>
  <c r="Z23" i="51"/>
  <c r="X24" i="51"/>
  <c r="AB24" i="51"/>
  <c r="X26" i="51"/>
  <c r="AB26" i="51"/>
  <c r="Z27" i="51"/>
  <c r="X28" i="51"/>
  <c r="AB28" i="51"/>
  <c r="X34" i="51"/>
  <c r="AB34" i="51"/>
  <c r="Z4" i="51"/>
  <c r="X5" i="51"/>
  <c r="AB5" i="51"/>
  <c r="Z6" i="51"/>
  <c r="AA7" i="51"/>
  <c r="AA9" i="51"/>
  <c r="Y10" i="51"/>
  <c r="AE10" i="51"/>
  <c r="AA11" i="51"/>
  <c r="Y12" i="51"/>
  <c r="AE12" i="51"/>
  <c r="Y14" i="51"/>
  <c r="AE14" i="51"/>
  <c r="AA15" i="51"/>
  <c r="Y16" i="51"/>
  <c r="AE16" i="51"/>
  <c r="AA17" i="51"/>
  <c r="Y18" i="51"/>
  <c r="AE18" i="51"/>
  <c r="AA19" i="51"/>
  <c r="Y20" i="51"/>
  <c r="AE20" i="51"/>
  <c r="AA21" i="51"/>
  <c r="Y22" i="51"/>
  <c r="AE22" i="51"/>
  <c r="AA23" i="51"/>
  <c r="Y24" i="51"/>
  <c r="AE24" i="51"/>
  <c r="Y26" i="51"/>
  <c r="AE26" i="51"/>
  <c r="AA27" i="51"/>
  <c r="Y28" i="51"/>
  <c r="AE28" i="51"/>
  <c r="Y34" i="51"/>
  <c r="AA4" i="51"/>
  <c r="Y5" i="51"/>
  <c r="AE5" i="51"/>
  <c r="AA6" i="51"/>
  <c r="AB7" i="51"/>
  <c r="AB9" i="51"/>
  <c r="Z10" i="51"/>
  <c r="AB11" i="51"/>
  <c r="Z12" i="51"/>
  <c r="Z14" i="51"/>
  <c r="AB15" i="51"/>
  <c r="Z16" i="51"/>
  <c r="AB17" i="51"/>
  <c r="Z18" i="51"/>
  <c r="AB19" i="51"/>
  <c r="Z20" i="51"/>
  <c r="AB21" i="51"/>
  <c r="Z22" i="51"/>
  <c r="Z24" i="51"/>
  <c r="Z26" i="51"/>
  <c r="Z28" i="51"/>
  <c r="Z34" i="51"/>
  <c r="AB4" i="51"/>
  <c r="Z5" i="51"/>
  <c r="AB6" i="51"/>
  <c r="AE7" i="51"/>
  <c r="AE9" i="51"/>
  <c r="AA10" i="51"/>
  <c r="AE11" i="51"/>
  <c r="AA12" i="51"/>
  <c r="AA14" i="51"/>
  <c r="AE15" i="51"/>
  <c r="AA16" i="51"/>
  <c r="AE17" i="51"/>
  <c r="AA18" i="51"/>
  <c r="AE19" i="51"/>
  <c r="AA20" i="51"/>
  <c r="AE21" i="51"/>
  <c r="AA22" i="51"/>
  <c r="AA24" i="51"/>
  <c r="AA26" i="51"/>
  <c r="AA28" i="51"/>
  <c r="AA34" i="51"/>
</calcChain>
</file>

<file path=xl/sharedStrings.xml><?xml version="1.0" encoding="utf-8"?>
<sst xmlns="http://schemas.openxmlformats.org/spreadsheetml/2006/main" count="850" uniqueCount="139">
  <si>
    <t>ACWR SEMANA ACTUAL VS SEMANA ANTERIOR</t>
  </si>
  <si>
    <t>ACWR SEMANA ACTUAL VS PROMEDIO DE ÚLTIMAS 3 SEMANAS</t>
  </si>
  <si>
    <t>Nº</t>
  </si>
  <si>
    <t>DEPORTISTA</t>
  </si>
  <si>
    <t>Tiempo Total (min)</t>
  </si>
  <si>
    <t>Zona 4 (mts) (16-19 k/h)</t>
  </si>
  <si>
    <t>Zona 5 (mts) (19-22 k/h)</t>
  </si>
  <si>
    <t>Zona 6 (mts) (22-24 k/h)</t>
  </si>
  <si>
    <t>ACC (mts.) (2-10 m/s2)</t>
  </si>
  <si>
    <t>DCC (mts.) (2-10 m/s2)</t>
  </si>
  <si>
    <t>Max. Speed (k/h)</t>
  </si>
  <si>
    <t>HML (mts)</t>
  </si>
  <si>
    <t>DSL (mts.)</t>
  </si>
  <si>
    <t>Step Balance</t>
  </si>
  <si>
    <t>Zona 4 (mts/min) (16-19 k/h)</t>
  </si>
  <si>
    <t>Zona 5 (mts/min) (19-22 k/h)</t>
  </si>
  <si>
    <t>Zona 6 (mts/min) (22-24 k/h)</t>
  </si>
  <si>
    <t>ACC (mts./min) (2-10 m/s2)</t>
  </si>
  <si>
    <t>DCC (mts./min) (2-10 m/s2)</t>
  </si>
  <si>
    <t>HML (mts/min)</t>
  </si>
  <si>
    <t>DSL (mts./min)</t>
  </si>
  <si>
    <t>ACWR</t>
  </si>
  <si>
    <t>EQUIPO</t>
  </si>
  <si>
    <t>REFERENCIAS (TIM GABBETT)</t>
  </si>
  <si>
    <t xml:space="preserve"> (&lt;60%)</t>
  </si>
  <si>
    <t>BAJO (&lt;0,7)</t>
  </si>
  <si>
    <t xml:space="preserve"> (61-85%)</t>
  </si>
  <si>
    <t>OPTIMO (0,7 - 1,3)</t>
  </si>
  <si>
    <t>(86-110% )</t>
  </si>
  <si>
    <t>ALTO (&gt;1,3 )</t>
  </si>
  <si>
    <t>(&gt; 111% )</t>
  </si>
  <si>
    <t>MICROCICLO 1</t>
  </si>
  <si>
    <t>MICROCICLO 0</t>
  </si>
  <si>
    <t>PARÁMETROS DE INTENSIDAD</t>
  </si>
  <si>
    <t>Dist. Total x min (Mts/min)</t>
  </si>
  <si>
    <t>HSR (mts/min) (19-24 K/h)</t>
  </si>
  <si>
    <t>Sprint (Cant/min) (&gt;24 K/h)</t>
  </si>
  <si>
    <t>Sprint (mts/min) (&gt;24 K/h)</t>
  </si>
  <si>
    <t>ACC (Cant./min) (2-10 m/s2)</t>
  </si>
  <si>
    <t>DCC (Cant./min)    (2-10 m/s2)</t>
  </si>
  <si>
    <t>SILVA</t>
  </si>
  <si>
    <t>BRIONES</t>
  </si>
  <si>
    <t>CANO</t>
  </si>
  <si>
    <t>SEGURA</t>
  </si>
  <si>
    <t>CARRERA</t>
  </si>
  <si>
    <t>MURILLO</t>
  </si>
  <si>
    <t>CUERO</t>
  </si>
  <si>
    <t>FIGUEROA</t>
  </si>
  <si>
    <t>FYDRISZEWSKI</t>
  </si>
  <si>
    <t>FARA</t>
  </si>
  <si>
    <t>PONGUILLO</t>
  </si>
  <si>
    <t>MEJÍA E.</t>
  </si>
  <si>
    <t>MINA</t>
  </si>
  <si>
    <t>MOHOR</t>
  </si>
  <si>
    <t>BOLAÑOS</t>
  </si>
  <si>
    <t>CAICEDO E.</t>
  </si>
  <si>
    <t>ROMERO</t>
  </si>
  <si>
    <t>TEVEZ</t>
  </si>
  <si>
    <t>VERNAZA</t>
  </si>
  <si>
    <t>VEGA</t>
  </si>
  <si>
    <t>LOPEZ</t>
  </si>
  <si>
    <t>GARCIA</t>
  </si>
  <si>
    <t>MEJÍA M.</t>
  </si>
  <si>
    <t>ADÉ</t>
  </si>
  <si>
    <t>ARMAS</t>
  </si>
  <si>
    <t>TOTAL</t>
  </si>
  <si>
    <t>MICROCICLO</t>
  </si>
  <si>
    <t>DATOS LIC. LEANDRO VILLARIÑO (2020)</t>
  </si>
  <si>
    <t>Lunes</t>
  </si>
  <si>
    <t>Martes</t>
  </si>
  <si>
    <t>Miércoles</t>
  </si>
  <si>
    <t>Jueves</t>
  </si>
  <si>
    <t>Viernes</t>
  </si>
  <si>
    <t>Sabado</t>
  </si>
  <si>
    <t>MICRO</t>
  </si>
  <si>
    <t>VOLUMEN TOTAL</t>
  </si>
  <si>
    <t>6 DIAS DE ENTRENAMIENTO</t>
  </si>
  <si>
    <t>Sesión</t>
  </si>
  <si>
    <t>MD+1</t>
  </si>
  <si>
    <t>MD+2</t>
  </si>
  <si>
    <t>MD-4</t>
  </si>
  <si>
    <t>MD-3</t>
  </si>
  <si>
    <t>MD-2</t>
  </si>
  <si>
    <t>MD-1</t>
  </si>
  <si>
    <t>PARÁMETROS DE VOLUMEN</t>
  </si>
  <si>
    <t>VOLUMEN</t>
  </si>
  <si>
    <t>%</t>
  </si>
  <si>
    <t>COMPETICIÓN</t>
  </si>
  <si>
    <t>parametros</t>
  </si>
  <si>
    <t>Dist. Total (Mts)</t>
  </si>
  <si>
    <t>mtrs</t>
  </si>
  <si>
    <t>HSR (mts)  (19-24 K/h)</t>
  </si>
  <si>
    <t>HSR&gt; 16k/h</t>
  </si>
  <si>
    <t>Sprint (Cant)    (&gt;24 K/h)</t>
  </si>
  <si>
    <t>Sprint (mts) (&gt;24 K/h)</t>
  </si>
  <si>
    <t>&gt; 24k/h(mts)</t>
  </si>
  <si>
    <t>ACC (Cant.) (2-10 m/s2)</t>
  </si>
  <si>
    <t>2-10m/s2</t>
  </si>
  <si>
    <t>DCC(Cant.)(2-10 m/s2)</t>
  </si>
  <si>
    <t>Number Of High Intensity Bursts (cant.)</t>
  </si>
  <si>
    <t>RHIE</t>
  </si>
  <si>
    <t>Number Of High Intensity Bursts (cant./min)</t>
  </si>
  <si>
    <t>REFERENCIAS</t>
  </si>
  <si>
    <t>BAJO (&lt;0,49)</t>
  </si>
  <si>
    <t>COMPETICIÓN (ÚLTIMAS 4 FECHAS)</t>
  </si>
  <si>
    <t>MODERADO (0,50 - 0,749 )</t>
  </si>
  <si>
    <t>ALTO (0,75 - 0,99 )</t>
  </si>
  <si>
    <t>MUY ALTO (&gt;1 )</t>
  </si>
  <si>
    <t>HSR       (mts)         (19-24 K/h)</t>
  </si>
  <si>
    <t>Sprint    (mts)         (&gt;24 K/h)</t>
  </si>
  <si>
    <t>ACC     (Cant.)          (2-10 m/s2)</t>
  </si>
  <si>
    <t>DCC    (Cant.)       (2-10 m/s2)</t>
  </si>
  <si>
    <t>QUIÑONEZ</t>
  </si>
  <si>
    <t>* NUMBER OF HIGH INTENSITY BURSTS: NÚMERO TOTAL DE VECES EN LAS QUE SE REALIZÓ UN MÍNIMO DE 3 ACTIVIDADES DE ALTA INTENSIDAD SEPARADOS POR 20" COMO MÁXIMO</t>
  </si>
  <si>
    <t>*HML (DISTANCE): DISTANCIA CUBIERTA REALIZANDO CUALQUIER ACTIVIDAD SUPERIOR A 25,5W / KG. UMBRAL CONFIGURABLE EN PERFIL DE JUGADOR</t>
  </si>
  <si>
    <t>*DSL (DYNAMIC STRESS LOAD): DISTANCIA CUBIERTA REALIZANDO CUALQUIER ACTIVIDAD SUPERIOR A 25,5W / KG. UMBRAL CONFIGURABLE EN PERFIL DE JUGADOR</t>
  </si>
  <si>
    <t>* STEP BALANCE: PROMEDIO DE LOS IMPACTOS IZQUIERDO Y DERECHO</t>
  </si>
  <si>
    <t>BATIOJA</t>
  </si>
  <si>
    <t>Sábado</t>
  </si>
  <si>
    <t>Sesión 18</t>
  </si>
  <si>
    <t>PROMEDIO EQUIPO</t>
  </si>
  <si>
    <t>Sesión  TT</t>
  </si>
  <si>
    <t>Domingo</t>
  </si>
  <si>
    <t>Sesión Compensación</t>
  </si>
  <si>
    <t xml:space="preserve">BATIOJA </t>
  </si>
  <si>
    <t>CARABALÍ F.</t>
  </si>
  <si>
    <t>FONTANINI</t>
  </si>
  <si>
    <t>MEDINA</t>
  </si>
  <si>
    <t>MEJÍA</t>
  </si>
  <si>
    <t>MINA R</t>
  </si>
  <si>
    <t>CARCELEN</t>
  </si>
  <si>
    <t>PIZZORNO</t>
  </si>
  <si>
    <t>QUIÑÓNEZ</t>
  </si>
  <si>
    <t>TAPIERO</t>
  </si>
  <si>
    <t>SÁNCHEZ</t>
  </si>
  <si>
    <t>VERÓN</t>
  </si>
  <si>
    <t>CAICEDO</t>
  </si>
  <si>
    <t>CALDERÓN</t>
  </si>
  <si>
    <t>ESPINOZA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</si>
</sst>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sz val="14"/>
      <color theme="1"/>
      <name val="Arial"/>
      <family val="2"/>
    </font>
    <font>
      <sz val="72"/>
      <color theme="1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b/>
      <sz val="15"/>
      <color theme="1"/>
      <name val="Arial"/>
      <family val="2"/>
    </font>
    <font>
      <b/>
      <sz val="20"/>
      <color theme="1"/>
      <name val="Arial"/>
      <family val="2"/>
    </font>
    <font>
      <b/>
      <sz val="25"/>
      <color theme="1"/>
      <name val="Arial"/>
      <family val="2"/>
    </font>
    <font>
      <b/>
      <sz val="12"/>
      <color theme="0"/>
      <name val="Arial"/>
      <family val="2"/>
    </font>
    <font>
      <b/>
      <sz val="12"/>
      <color rgb="FF00B050"/>
      <name val="Arial"/>
      <family val="2"/>
    </font>
    <font>
      <sz val="8"/>
      <color theme="1"/>
      <name val="Arial"/>
      <family val="2"/>
    </font>
    <font>
      <sz val="11"/>
      <name val="Arial"/>
      <family val="2"/>
    </font>
    <font>
      <sz val="12"/>
      <color rgb="FF000000"/>
      <name val="Arial"/>
      <family val="2"/>
    </font>
    <font>
      <b/>
      <sz val="18"/>
      <color theme="1"/>
      <name val="Arial"/>
      <family val="2"/>
    </font>
    <font>
      <sz val="10"/>
      <color rgb="FFFF0000"/>
      <name val="Arial"/>
      <family val="2"/>
    </font>
    <font>
      <sz val="16"/>
      <color theme="1"/>
      <name val="Arial"/>
      <family val="2"/>
    </font>
    <font>
      <b/>
      <sz val="10"/>
      <color theme="1"/>
      <name val="Arial"/>
      <family val="2"/>
    </font>
    <font>
      <b/>
      <i/>
      <sz val="17"/>
      <color theme="1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8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359">
    <xf numFmtId="0" fontId="0" fillId="0" borderId="0" xfId="0"/>
    <xf numFmtId="0" fontId="0" fillId="0" borderId="0" xfId="0" applyAlignment="1">
      <alignment horizontal="center" vertical="center"/>
    </xf>
    <xf numFmtId="0" fontId="19" fillId="0" borderId="0" xfId="0" applyFont="1"/>
    <xf numFmtId="0" fontId="19" fillId="0" borderId="0" xfId="0" applyFont="1" applyAlignment="1">
      <alignment horizontal="center" vertical="center"/>
    </xf>
    <xf numFmtId="1" fontId="19" fillId="0" borderId="10" xfId="0" applyNumberFormat="1" applyFont="1" applyBorder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2" fontId="19" fillId="0" borderId="0" xfId="0" applyNumberFormat="1" applyFont="1" applyAlignment="1">
      <alignment horizontal="center" vertical="center"/>
    </xf>
    <xf numFmtId="1" fontId="22" fillId="38" borderId="13" xfId="0" applyNumberFormat="1" applyFont="1" applyFill="1" applyBorder="1" applyAlignment="1">
      <alignment horizontal="center" vertical="center"/>
    </xf>
    <xf numFmtId="164" fontId="22" fillId="38" borderId="14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19" fillId="0" borderId="22" xfId="0" applyFont="1" applyBorder="1" applyAlignment="1">
      <alignment horizontal="center" vertical="center"/>
    </xf>
    <xf numFmtId="164" fontId="19" fillId="0" borderId="23" xfId="0" applyNumberFormat="1" applyFont="1" applyBorder="1" applyAlignment="1">
      <alignment horizontal="center" vertical="center"/>
    </xf>
    <xf numFmtId="164" fontId="19" fillId="0" borderId="10" xfId="0" applyNumberFormat="1" applyFont="1" applyBorder="1" applyAlignment="1">
      <alignment horizontal="center" vertical="center"/>
    </xf>
    <xf numFmtId="164" fontId="22" fillId="38" borderId="13" xfId="0" applyNumberFormat="1" applyFont="1" applyFill="1" applyBorder="1" applyAlignment="1">
      <alignment horizontal="center" vertical="center"/>
    </xf>
    <xf numFmtId="0" fontId="24" fillId="0" borderId="23" xfId="0" applyFont="1" applyBorder="1" applyAlignment="1">
      <alignment vertical="center"/>
    </xf>
    <xf numFmtId="0" fontId="26" fillId="0" borderId="16" xfId="0" applyFont="1" applyBorder="1" applyAlignment="1">
      <alignment horizontal="center" vertical="center" wrapText="1"/>
    </xf>
    <xf numFmtId="0" fontId="24" fillId="0" borderId="32" xfId="0" applyFont="1" applyBorder="1" applyAlignment="1">
      <alignment vertical="center"/>
    </xf>
    <xf numFmtId="0" fontId="24" fillId="0" borderId="33" xfId="0" applyFont="1" applyBorder="1" applyAlignment="1">
      <alignment vertical="center"/>
    </xf>
    <xf numFmtId="1" fontId="19" fillId="0" borderId="22" xfId="0" applyNumberFormat="1" applyFont="1" applyBorder="1" applyAlignment="1">
      <alignment horizontal="center" vertical="center"/>
    </xf>
    <xf numFmtId="1" fontId="22" fillId="38" borderId="12" xfId="0" applyNumberFormat="1" applyFont="1" applyFill="1" applyBorder="1" applyAlignment="1">
      <alignment horizontal="center" vertical="center"/>
    </xf>
    <xf numFmtId="164" fontId="22" fillId="38" borderId="12" xfId="0" applyNumberFormat="1" applyFont="1" applyFill="1" applyBorder="1" applyAlignment="1">
      <alignment horizontal="center" vertical="center"/>
    </xf>
    <xf numFmtId="0" fontId="26" fillId="0" borderId="26" xfId="0" applyFont="1" applyBorder="1" applyAlignment="1">
      <alignment horizontal="center" vertical="center" wrapText="1"/>
    </xf>
    <xf numFmtId="0" fontId="24" fillId="0" borderId="35" xfId="0" applyFont="1" applyBorder="1" applyAlignment="1">
      <alignment vertical="center"/>
    </xf>
    <xf numFmtId="0" fontId="24" fillId="0" borderId="36" xfId="0" applyFont="1" applyBorder="1" applyAlignment="1">
      <alignment vertical="center"/>
    </xf>
    <xf numFmtId="164" fontId="22" fillId="38" borderId="37" xfId="0" applyNumberFormat="1" applyFont="1" applyFill="1" applyBorder="1" applyAlignment="1">
      <alignment horizontal="center" vertical="center"/>
    </xf>
    <xf numFmtId="1" fontId="19" fillId="0" borderId="38" xfId="0" applyNumberFormat="1" applyFont="1" applyBorder="1" applyAlignment="1">
      <alignment horizontal="center" vertical="center"/>
    </xf>
    <xf numFmtId="164" fontId="19" fillId="0" borderId="39" xfId="0" applyNumberFormat="1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 wrapText="1"/>
    </xf>
    <xf numFmtId="0" fontId="26" fillId="0" borderId="13" xfId="0" applyFont="1" applyBorder="1" applyAlignment="1">
      <alignment horizontal="center" vertical="center" wrapText="1"/>
    </xf>
    <xf numFmtId="0" fontId="25" fillId="0" borderId="14" xfId="0" applyFont="1" applyBorder="1" applyAlignment="1">
      <alignment horizontal="center" vertical="center" wrapText="1"/>
    </xf>
    <xf numFmtId="0" fontId="19" fillId="0" borderId="38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25" fillId="0" borderId="34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/>
    </xf>
    <xf numFmtId="1" fontId="19" fillId="0" borderId="31" xfId="0" applyNumberFormat="1" applyFont="1" applyBorder="1" applyAlignment="1">
      <alignment horizontal="center" vertical="center"/>
    </xf>
    <xf numFmtId="164" fontId="19" fillId="0" borderId="32" xfId="0" applyNumberFormat="1" applyFont="1" applyBorder="1" applyAlignment="1">
      <alignment horizontal="center" vertical="center"/>
    </xf>
    <xf numFmtId="0" fontId="19" fillId="0" borderId="20" xfId="0" applyFont="1" applyBorder="1"/>
    <xf numFmtId="0" fontId="19" fillId="0" borderId="29" xfId="0" applyFont="1" applyBorder="1"/>
    <xf numFmtId="0" fontId="0" fillId="0" borderId="29" xfId="0" applyBorder="1"/>
    <xf numFmtId="0" fontId="19" fillId="0" borderId="41" xfId="0" applyFont="1" applyBorder="1"/>
    <xf numFmtId="1" fontId="19" fillId="0" borderId="39" xfId="0" applyNumberFormat="1" applyFont="1" applyBorder="1" applyAlignment="1">
      <alignment horizontal="center" vertical="center"/>
    </xf>
    <xf numFmtId="1" fontId="19" fillId="0" borderId="32" xfId="0" applyNumberFormat="1" applyFont="1" applyBorder="1" applyAlignment="1">
      <alignment horizontal="center" vertical="center"/>
    </xf>
    <xf numFmtId="164" fontId="19" fillId="0" borderId="38" xfId="0" applyNumberFormat="1" applyFont="1" applyBorder="1" applyAlignment="1">
      <alignment horizontal="center" vertical="center"/>
    </xf>
    <xf numFmtId="164" fontId="19" fillId="0" borderId="40" xfId="0" applyNumberFormat="1" applyFont="1" applyBorder="1" applyAlignment="1">
      <alignment horizontal="center" vertical="center"/>
    </xf>
    <xf numFmtId="164" fontId="19" fillId="0" borderId="22" xfId="0" applyNumberFormat="1" applyFont="1" applyBorder="1" applyAlignment="1">
      <alignment horizontal="center" vertical="center"/>
    </xf>
    <xf numFmtId="164" fontId="19" fillId="0" borderId="31" xfId="0" applyNumberFormat="1" applyFont="1" applyBorder="1" applyAlignment="1">
      <alignment horizontal="center" vertical="center"/>
    </xf>
    <xf numFmtId="164" fontId="19" fillId="0" borderId="33" xfId="0" applyNumberFormat="1" applyFont="1" applyBorder="1" applyAlignment="1">
      <alignment horizontal="center" vertical="center"/>
    </xf>
    <xf numFmtId="0" fontId="25" fillId="0" borderId="47" xfId="0" applyFont="1" applyBorder="1" applyAlignment="1">
      <alignment horizontal="center" vertical="center" wrapText="1"/>
    </xf>
    <xf numFmtId="21" fontId="19" fillId="0" borderId="48" xfId="0" applyNumberFormat="1" applyFont="1" applyBorder="1" applyAlignment="1">
      <alignment horizontal="center" vertical="center"/>
    </xf>
    <xf numFmtId="21" fontId="19" fillId="0" borderId="49" xfId="0" applyNumberFormat="1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 wrapText="1"/>
    </xf>
    <xf numFmtId="1" fontId="19" fillId="0" borderId="40" xfId="0" applyNumberFormat="1" applyFont="1" applyBorder="1" applyAlignment="1">
      <alignment horizontal="center" vertical="center"/>
    </xf>
    <xf numFmtId="1" fontId="19" fillId="0" borderId="23" xfId="0" applyNumberFormat="1" applyFont="1" applyBorder="1" applyAlignment="1">
      <alignment horizontal="center" vertical="center"/>
    </xf>
    <xf numFmtId="1" fontId="19" fillId="0" borderId="33" xfId="0" applyNumberFormat="1" applyFont="1" applyBorder="1" applyAlignment="1">
      <alignment horizontal="center" vertical="center"/>
    </xf>
    <xf numFmtId="1" fontId="19" fillId="0" borderId="27" xfId="0" applyNumberFormat="1" applyFont="1" applyBorder="1" applyAlignment="1">
      <alignment horizontal="center" vertical="center"/>
    </xf>
    <xf numFmtId="164" fontId="19" fillId="0" borderId="51" xfId="0" applyNumberFormat="1" applyFont="1" applyBorder="1" applyAlignment="1">
      <alignment horizontal="center" vertical="center"/>
    </xf>
    <xf numFmtId="164" fontId="19" fillId="0" borderId="35" xfId="0" applyNumberFormat="1" applyFont="1" applyBorder="1" applyAlignment="1">
      <alignment horizontal="center" vertical="center"/>
    </xf>
    <xf numFmtId="164" fontId="19" fillId="0" borderId="36" xfId="0" applyNumberFormat="1" applyFont="1" applyBorder="1" applyAlignment="1">
      <alignment horizontal="center" vertical="center"/>
    </xf>
    <xf numFmtId="0" fontId="25" fillId="0" borderId="37" xfId="0" applyFont="1" applyBorder="1" applyAlignment="1">
      <alignment horizontal="center" vertical="center" wrapText="1"/>
    </xf>
    <xf numFmtId="0" fontId="22" fillId="38" borderId="47" xfId="0" applyFont="1" applyFill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1" fontId="19" fillId="0" borderId="21" xfId="0" applyNumberFormat="1" applyFont="1" applyBorder="1" applyAlignment="1">
      <alignment horizontal="center" vertical="center"/>
    </xf>
    <xf numFmtId="1" fontId="19" fillId="0" borderId="15" xfId="0" applyNumberFormat="1" applyFont="1" applyBorder="1" applyAlignment="1">
      <alignment horizontal="center" vertical="center"/>
    </xf>
    <xf numFmtId="1" fontId="19" fillId="0" borderId="16" xfId="0" applyNumberFormat="1" applyFont="1" applyBorder="1" applyAlignment="1">
      <alignment horizontal="center" vertical="center"/>
    </xf>
    <xf numFmtId="0" fontId="1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6" fillId="0" borderId="10" xfId="0" applyFont="1" applyBorder="1" applyAlignment="1">
      <alignment horizontal="right" vertical="center" wrapText="1"/>
    </xf>
    <xf numFmtId="0" fontId="26" fillId="0" borderId="39" xfId="0" applyFont="1" applyBorder="1" applyAlignment="1">
      <alignment horizontal="right" vertical="center" wrapText="1"/>
    </xf>
    <xf numFmtId="0" fontId="28" fillId="0" borderId="22" xfId="0" applyFont="1" applyBorder="1" applyAlignment="1">
      <alignment horizontal="right" vertical="center" wrapText="1"/>
    </xf>
    <xf numFmtId="0" fontId="27" fillId="0" borderId="22" xfId="0" applyFont="1" applyBorder="1" applyAlignment="1">
      <alignment horizontal="right" vertical="center" wrapText="1"/>
    </xf>
    <xf numFmtId="0" fontId="30" fillId="0" borderId="22" xfId="0" applyFont="1" applyBorder="1" applyAlignment="1">
      <alignment horizontal="right" vertical="center" wrapText="1"/>
    </xf>
    <xf numFmtId="0" fontId="28" fillId="0" borderId="31" xfId="0" applyFont="1" applyBorder="1" applyAlignment="1">
      <alignment horizontal="right" vertical="center" wrapText="1"/>
    </xf>
    <xf numFmtId="0" fontId="28" fillId="0" borderId="21" xfId="0" applyFont="1" applyBorder="1" applyAlignment="1">
      <alignment horizontal="right" vertical="center" wrapText="1"/>
    </xf>
    <xf numFmtId="0" fontId="28" fillId="0" borderId="38" xfId="0" applyFont="1" applyBorder="1" applyAlignment="1">
      <alignment horizontal="right" vertical="center" wrapText="1"/>
    </xf>
    <xf numFmtId="0" fontId="19" fillId="0" borderId="23" xfId="0" applyFont="1" applyBorder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164" fontId="19" fillId="0" borderId="11" xfId="0" applyNumberFormat="1" applyFont="1" applyBorder="1" applyAlignment="1">
      <alignment horizontal="center" vertical="center"/>
    </xf>
    <xf numFmtId="164" fontId="22" fillId="0" borderId="30" xfId="0" applyNumberFormat="1" applyFont="1" applyBorder="1" applyAlignment="1">
      <alignment horizontal="center" vertical="center"/>
    </xf>
    <xf numFmtId="164" fontId="19" fillId="0" borderId="15" xfId="0" applyNumberFormat="1" applyFont="1" applyBorder="1" applyAlignment="1">
      <alignment horizontal="center" vertical="center"/>
    </xf>
    <xf numFmtId="0" fontId="19" fillId="0" borderId="35" xfId="0" applyFont="1" applyBorder="1" applyAlignment="1">
      <alignment horizontal="center" vertical="center"/>
    </xf>
    <xf numFmtId="0" fontId="19" fillId="0" borderId="51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164" fontId="22" fillId="38" borderId="30" xfId="0" applyNumberFormat="1" applyFont="1" applyFill="1" applyBorder="1" applyAlignment="1">
      <alignment horizontal="center" vertical="center"/>
    </xf>
    <xf numFmtId="1" fontId="19" fillId="0" borderId="52" xfId="0" applyNumberFormat="1" applyFont="1" applyBorder="1" applyAlignment="1">
      <alignment horizontal="center" vertical="center"/>
    </xf>
    <xf numFmtId="1" fontId="19" fillId="0" borderId="11" xfId="0" applyNumberFormat="1" applyFont="1" applyBorder="1" applyAlignment="1">
      <alignment horizontal="center" vertical="center"/>
    </xf>
    <xf numFmtId="1" fontId="19" fillId="0" borderId="53" xfId="0" applyNumberFormat="1" applyFont="1" applyBorder="1" applyAlignment="1">
      <alignment horizontal="center" vertical="center"/>
    </xf>
    <xf numFmtId="1" fontId="19" fillId="0" borderId="24" xfId="0" applyNumberFormat="1" applyFont="1" applyBorder="1" applyAlignment="1">
      <alignment horizontal="center" vertical="center"/>
    </xf>
    <xf numFmtId="1" fontId="19" fillId="0" borderId="55" xfId="0" applyNumberFormat="1" applyFont="1" applyBorder="1" applyAlignment="1">
      <alignment horizontal="center" vertical="center"/>
    </xf>
    <xf numFmtId="1" fontId="19" fillId="0" borderId="56" xfId="0" applyNumberFormat="1" applyFont="1" applyBorder="1" applyAlignment="1">
      <alignment horizontal="center" vertical="center"/>
    </xf>
    <xf numFmtId="164" fontId="19" fillId="0" borderId="58" xfId="0" applyNumberFormat="1" applyFont="1" applyBorder="1" applyAlignment="1">
      <alignment horizontal="center" vertical="center"/>
    </xf>
    <xf numFmtId="0" fontId="24" fillId="0" borderId="58" xfId="0" applyFont="1" applyBorder="1" applyAlignment="1">
      <alignment vertical="center"/>
    </xf>
    <xf numFmtId="0" fontId="24" fillId="0" borderId="59" xfId="0" applyFont="1" applyBorder="1" applyAlignment="1">
      <alignment vertical="center"/>
    </xf>
    <xf numFmtId="0" fontId="25" fillId="0" borderId="60" xfId="0" applyFont="1" applyBorder="1" applyAlignment="1">
      <alignment horizontal="center" vertical="center"/>
    </xf>
    <xf numFmtId="0" fontId="25" fillId="0" borderId="61" xfId="0" applyFont="1" applyBorder="1" applyAlignment="1">
      <alignment horizontal="center" vertical="center" wrapText="1"/>
    </xf>
    <xf numFmtId="0" fontId="25" fillId="0" borderId="43" xfId="0" applyFont="1" applyBorder="1" applyAlignment="1">
      <alignment horizontal="center" vertical="center" wrapText="1"/>
    </xf>
    <xf numFmtId="0" fontId="26" fillId="0" borderId="62" xfId="0" applyFont="1" applyBorder="1" applyAlignment="1">
      <alignment horizontal="center" vertical="center" wrapText="1"/>
    </xf>
    <xf numFmtId="1" fontId="19" fillId="0" borderId="67" xfId="0" applyNumberFormat="1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1" fontId="19" fillId="0" borderId="17" xfId="0" applyNumberFormat="1" applyFont="1" applyBorder="1" applyAlignment="1">
      <alignment horizontal="center" vertical="center"/>
    </xf>
    <xf numFmtId="1" fontId="19" fillId="0" borderId="69" xfId="0" applyNumberFormat="1" applyFont="1" applyBorder="1" applyAlignment="1">
      <alignment horizontal="center" vertical="center"/>
    </xf>
    <xf numFmtId="164" fontId="19" fillId="0" borderId="57" xfId="0" applyNumberFormat="1" applyFont="1" applyBorder="1" applyAlignment="1">
      <alignment horizontal="center" vertical="center"/>
    </xf>
    <xf numFmtId="164" fontId="19" fillId="0" borderId="56" xfId="0" applyNumberFormat="1" applyFont="1" applyBorder="1" applyAlignment="1">
      <alignment horizontal="center" vertical="center"/>
    </xf>
    <xf numFmtId="1" fontId="19" fillId="0" borderId="43" xfId="0" applyNumberFormat="1" applyFont="1" applyBorder="1" applyAlignment="1">
      <alignment horizontal="center" vertical="center"/>
    </xf>
    <xf numFmtId="1" fontId="19" fillId="0" borderId="60" xfId="0" applyNumberFormat="1" applyFont="1" applyBorder="1" applyAlignment="1">
      <alignment horizontal="center" vertical="center"/>
    </xf>
    <xf numFmtId="1" fontId="19" fillId="0" borderId="62" xfId="0" applyNumberFormat="1" applyFont="1" applyBorder="1" applyAlignment="1">
      <alignment horizontal="center" vertical="center"/>
    </xf>
    <xf numFmtId="1" fontId="19" fillId="0" borderId="63" xfId="0" applyNumberFormat="1" applyFont="1" applyBorder="1" applyAlignment="1">
      <alignment horizontal="center" vertical="center"/>
    </xf>
    <xf numFmtId="164" fontId="19" fillId="0" borderId="64" xfId="0" applyNumberFormat="1" applyFont="1" applyBorder="1" applyAlignment="1">
      <alignment horizontal="center" vertical="center"/>
    </xf>
    <xf numFmtId="164" fontId="19" fillId="0" borderId="62" xfId="0" applyNumberFormat="1" applyFont="1" applyBorder="1" applyAlignment="1">
      <alignment horizontal="center" vertical="center"/>
    </xf>
    <xf numFmtId="1" fontId="19" fillId="0" borderId="49" xfId="0" applyNumberFormat="1" applyFont="1" applyBorder="1" applyAlignment="1">
      <alignment horizontal="center" vertical="center"/>
    </xf>
    <xf numFmtId="164" fontId="19" fillId="0" borderId="71" xfId="0" applyNumberFormat="1" applyFont="1" applyBorder="1" applyAlignment="1">
      <alignment horizontal="center" vertical="center"/>
    </xf>
    <xf numFmtId="1" fontId="19" fillId="0" borderId="66" xfId="0" applyNumberFormat="1" applyFont="1" applyBorder="1" applyAlignment="1">
      <alignment horizontal="center" vertical="center"/>
    </xf>
    <xf numFmtId="1" fontId="19" fillId="0" borderId="68" xfId="0" applyNumberFormat="1" applyFont="1" applyBorder="1" applyAlignment="1">
      <alignment horizontal="center" vertical="center"/>
    </xf>
    <xf numFmtId="1" fontId="19" fillId="0" borderId="41" xfId="0" applyNumberFormat="1" applyFont="1" applyBorder="1" applyAlignment="1">
      <alignment horizontal="center" vertical="center"/>
    </xf>
    <xf numFmtId="1" fontId="19" fillId="0" borderId="65" xfId="0" applyNumberFormat="1" applyFont="1" applyBorder="1" applyAlignment="1">
      <alignment horizontal="center" vertical="center"/>
    </xf>
    <xf numFmtId="1" fontId="19" fillId="0" borderId="61" xfId="0" applyNumberFormat="1" applyFont="1" applyBorder="1" applyAlignment="1">
      <alignment horizontal="center" vertical="center"/>
    </xf>
    <xf numFmtId="0" fontId="24" fillId="0" borderId="41" xfId="0" applyFont="1" applyBorder="1" applyAlignment="1">
      <alignment vertical="center"/>
    </xf>
    <xf numFmtId="0" fontId="31" fillId="33" borderId="0" xfId="0" applyFont="1" applyFill="1" applyAlignment="1">
      <alignment horizontal="center" vertical="center"/>
    </xf>
    <xf numFmtId="0" fontId="31" fillId="34" borderId="0" xfId="0" applyFont="1" applyFill="1" applyAlignment="1">
      <alignment horizontal="center" vertical="center"/>
    </xf>
    <xf numFmtId="0" fontId="31" fillId="40" borderId="0" xfId="0" applyFont="1" applyFill="1" applyAlignment="1">
      <alignment horizontal="center" vertical="center"/>
    </xf>
    <xf numFmtId="0" fontId="31" fillId="35" borderId="0" xfId="0" applyFont="1" applyFill="1" applyAlignment="1">
      <alignment horizontal="center" vertical="center"/>
    </xf>
    <xf numFmtId="1" fontId="23" fillId="0" borderId="0" xfId="0" applyNumberFormat="1" applyFont="1" applyAlignment="1">
      <alignment horizontal="center" vertical="center"/>
    </xf>
    <xf numFmtId="0" fontId="3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8" fillId="0" borderId="31" xfId="0" applyFont="1" applyBorder="1" applyAlignment="1">
      <alignment horizontal="left" vertical="center" wrapText="1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right" vertical="center"/>
    </xf>
    <xf numFmtId="0" fontId="22" fillId="0" borderId="0" xfId="0" applyFont="1" applyAlignment="1">
      <alignment horizontal="center" vertical="center"/>
    </xf>
    <xf numFmtId="1" fontId="21" fillId="0" borderId="0" xfId="0" applyNumberFormat="1" applyFont="1" applyAlignment="1">
      <alignment horizontal="center" vertical="center"/>
    </xf>
    <xf numFmtId="164" fontId="21" fillId="0" borderId="0" xfId="0" applyNumberFormat="1" applyFont="1" applyAlignment="1">
      <alignment horizontal="center" vertical="center"/>
    </xf>
    <xf numFmtId="2" fontId="21" fillId="0" borderId="0" xfId="0" applyNumberFormat="1" applyFont="1" applyAlignment="1">
      <alignment horizontal="center" vertical="center"/>
    </xf>
    <xf numFmtId="164" fontId="23" fillId="0" borderId="0" xfId="0" applyNumberFormat="1" applyFont="1" applyAlignment="1">
      <alignment horizontal="center" vertical="center"/>
    </xf>
    <xf numFmtId="2" fontId="23" fillId="0" borderId="0" xfId="0" applyNumberFormat="1" applyFont="1" applyAlignment="1">
      <alignment horizontal="center" vertical="center"/>
    </xf>
    <xf numFmtId="0" fontId="22" fillId="34" borderId="0" xfId="0" applyFont="1" applyFill="1" applyAlignment="1">
      <alignment vertical="center"/>
    </xf>
    <xf numFmtId="164" fontId="19" fillId="0" borderId="16" xfId="0" applyNumberFormat="1" applyFont="1" applyBorder="1" applyAlignment="1">
      <alignment horizontal="center" vertical="center"/>
    </xf>
    <xf numFmtId="1" fontId="19" fillId="0" borderId="51" xfId="0" applyNumberFormat="1" applyFont="1" applyBorder="1" applyAlignment="1">
      <alignment horizontal="center" vertical="center"/>
    </xf>
    <xf numFmtId="1" fontId="19" fillId="0" borderId="35" xfId="0" applyNumberFormat="1" applyFont="1" applyBorder="1" applyAlignment="1">
      <alignment horizontal="center" vertical="center"/>
    </xf>
    <xf numFmtId="1" fontId="19" fillId="0" borderId="36" xfId="0" applyNumberFormat="1" applyFont="1" applyBorder="1" applyAlignment="1">
      <alignment horizontal="center" vertical="center"/>
    </xf>
    <xf numFmtId="0" fontId="25" fillId="0" borderId="30" xfId="0" applyFont="1" applyBorder="1" applyAlignment="1">
      <alignment horizontal="center" vertical="center" wrapText="1"/>
    </xf>
    <xf numFmtId="1" fontId="19" fillId="0" borderId="72" xfId="0" applyNumberFormat="1" applyFont="1" applyBorder="1" applyAlignment="1">
      <alignment horizontal="center" vertical="center"/>
    </xf>
    <xf numFmtId="21" fontId="19" fillId="0" borderId="73" xfId="0" applyNumberFormat="1" applyFont="1" applyBorder="1" applyAlignment="1">
      <alignment horizontal="center" vertical="center"/>
    </xf>
    <xf numFmtId="21" fontId="19" fillId="0" borderId="70" xfId="0" applyNumberFormat="1" applyFont="1" applyBorder="1" applyAlignment="1">
      <alignment horizontal="center" vertical="center"/>
    </xf>
    <xf numFmtId="0" fontId="22" fillId="38" borderId="30" xfId="0" applyFont="1" applyFill="1" applyBorder="1" applyAlignment="1">
      <alignment horizontal="center" vertical="center"/>
    </xf>
    <xf numFmtId="0" fontId="20" fillId="0" borderId="0" xfId="0" applyFont="1"/>
    <xf numFmtId="0" fontId="22" fillId="41" borderId="0" xfId="0" applyFont="1" applyFill="1" applyAlignment="1">
      <alignment vertical="center"/>
    </xf>
    <xf numFmtId="0" fontId="32" fillId="41" borderId="0" xfId="0" applyFont="1" applyFill="1" applyAlignment="1">
      <alignment vertical="center"/>
    </xf>
    <xf numFmtId="0" fontId="33" fillId="41" borderId="0" xfId="0" applyFont="1" applyFill="1" applyAlignment="1">
      <alignment horizontal="center" vertical="center"/>
    </xf>
    <xf numFmtId="0" fontId="20" fillId="36" borderId="28" xfId="0" applyFont="1" applyFill="1" applyBorder="1" applyAlignment="1">
      <alignment horizontal="center" vertical="center"/>
    </xf>
    <xf numFmtId="0" fontId="20" fillId="39" borderId="28" xfId="0" applyFont="1" applyFill="1" applyBorder="1" applyAlignment="1">
      <alignment horizontal="center" vertical="center"/>
    </xf>
    <xf numFmtId="0" fontId="19" fillId="0" borderId="73" xfId="0" applyFont="1" applyBorder="1" applyAlignment="1">
      <alignment horizontal="center" vertical="center"/>
    </xf>
    <xf numFmtId="164" fontId="19" fillId="0" borderId="73" xfId="0" applyNumberFormat="1" applyFont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20" fillId="34" borderId="0" xfId="0" applyFont="1" applyFill="1"/>
    <xf numFmtId="0" fontId="33" fillId="34" borderId="0" xfId="0" applyFont="1" applyFill="1" applyAlignment="1">
      <alignment vertical="center"/>
    </xf>
    <xf numFmtId="0" fontId="33" fillId="34" borderId="0" xfId="0" applyFont="1" applyFill="1" applyAlignment="1">
      <alignment horizontal="center" vertical="center"/>
    </xf>
    <xf numFmtId="0" fontId="22" fillId="34" borderId="0" xfId="0" applyFont="1" applyFill="1" applyAlignment="1">
      <alignment horizontal="left" vertical="center"/>
    </xf>
    <xf numFmtId="0" fontId="0" fillId="34" borderId="0" xfId="0" applyFill="1"/>
    <xf numFmtId="0" fontId="19" fillId="34" borderId="0" xfId="0" applyFont="1" applyFill="1"/>
    <xf numFmtId="0" fontId="20" fillId="37" borderId="25" xfId="0" applyFont="1" applyFill="1" applyBorder="1" applyAlignment="1">
      <alignment horizontal="left" vertical="center"/>
    </xf>
    <xf numFmtId="0" fontId="25" fillId="0" borderId="0" xfId="0" applyFont="1" applyAlignment="1">
      <alignment horizontal="center" vertical="center"/>
    </xf>
    <xf numFmtId="0" fontId="25" fillId="36" borderId="45" xfId="0" applyFont="1" applyFill="1" applyBorder="1" applyAlignment="1">
      <alignment horizontal="center" vertical="center"/>
    </xf>
    <xf numFmtId="1" fontId="19" fillId="0" borderId="20" xfId="0" applyNumberFormat="1" applyFont="1" applyBorder="1" applyAlignment="1">
      <alignment horizontal="center" vertical="center"/>
    </xf>
    <xf numFmtId="0" fontId="19" fillId="0" borderId="29" xfId="0" applyFont="1" applyBorder="1" applyAlignment="1">
      <alignment horizontal="center" vertical="center"/>
    </xf>
    <xf numFmtId="164" fontId="19" fillId="0" borderId="29" xfId="0" applyNumberFormat="1" applyFont="1" applyBorder="1" applyAlignment="1">
      <alignment horizontal="center" vertical="center"/>
    </xf>
    <xf numFmtId="164" fontId="19" fillId="0" borderId="41" xfId="0" applyNumberFormat="1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25" fillId="36" borderId="34" xfId="0" applyFont="1" applyFill="1" applyBorder="1" applyAlignment="1">
      <alignment horizontal="center" vertical="center"/>
    </xf>
    <xf numFmtId="0" fontId="19" fillId="0" borderId="77" xfId="0" applyFont="1" applyBorder="1" applyAlignment="1">
      <alignment horizontal="center" vertical="center"/>
    </xf>
    <xf numFmtId="164" fontId="19" fillId="0" borderId="77" xfId="0" applyNumberFormat="1" applyFont="1" applyBorder="1" applyAlignment="1">
      <alignment horizontal="center" vertical="center"/>
    </xf>
    <xf numFmtId="164" fontId="19" fillId="0" borderId="78" xfId="0" applyNumberFormat="1" applyFont="1" applyBorder="1" applyAlignment="1">
      <alignment horizontal="center" vertical="center"/>
    </xf>
    <xf numFmtId="0" fontId="19" fillId="0" borderId="79" xfId="0" applyFont="1" applyBorder="1" applyAlignment="1">
      <alignment horizontal="center" vertical="center"/>
    </xf>
    <xf numFmtId="0" fontId="36" fillId="36" borderId="46" xfId="0" applyFont="1" applyFill="1" applyBorder="1" applyAlignment="1">
      <alignment horizontal="center" vertical="center"/>
    </xf>
    <xf numFmtId="0" fontId="19" fillId="36" borderId="30" xfId="0" applyFont="1" applyFill="1" applyBorder="1" applyAlignment="1">
      <alignment horizontal="center" vertical="center"/>
    </xf>
    <xf numFmtId="164" fontId="19" fillId="0" borderId="74" xfId="0" applyNumberFormat="1" applyFont="1" applyBorder="1" applyAlignment="1">
      <alignment horizontal="center" vertical="center"/>
    </xf>
    <xf numFmtId="164" fontId="19" fillId="0" borderId="84" xfId="0" applyNumberFormat="1" applyFont="1" applyBorder="1" applyAlignment="1">
      <alignment horizontal="center" vertical="center"/>
    </xf>
    <xf numFmtId="0" fontId="25" fillId="36" borderId="47" xfId="0" applyFont="1" applyFill="1" applyBorder="1" applyAlignment="1">
      <alignment horizontal="center" vertical="center"/>
    </xf>
    <xf numFmtId="0" fontId="25" fillId="0" borderId="23" xfId="0" applyFont="1" applyBorder="1" applyAlignment="1">
      <alignment horizontal="center" vertical="center"/>
    </xf>
    <xf numFmtId="0" fontId="19" fillId="36" borderId="16" xfId="0" applyFont="1" applyFill="1" applyBorder="1" applyAlignment="1">
      <alignment horizontal="center" vertical="center"/>
    </xf>
    <xf numFmtId="0" fontId="25" fillId="36" borderId="67" xfId="0" applyFont="1" applyFill="1" applyBorder="1" applyAlignment="1">
      <alignment horizontal="center" vertical="center"/>
    </xf>
    <xf numFmtId="1" fontId="19" fillId="0" borderId="48" xfId="0" applyNumberFormat="1" applyFont="1" applyBorder="1" applyAlignment="1">
      <alignment horizontal="center" vertical="center"/>
    </xf>
    <xf numFmtId="0" fontId="19" fillId="0" borderId="48" xfId="0" applyFont="1" applyBorder="1" applyAlignment="1">
      <alignment horizontal="center" vertical="center"/>
    </xf>
    <xf numFmtId="164" fontId="19" fillId="0" borderId="48" xfId="0" applyNumberFormat="1" applyFont="1" applyBorder="1" applyAlignment="1">
      <alignment horizontal="center" vertical="center"/>
    </xf>
    <xf numFmtId="164" fontId="19" fillId="0" borderId="49" xfId="0" applyNumberFormat="1" applyFont="1" applyBorder="1" applyAlignment="1">
      <alignment horizontal="center" vertical="center"/>
    </xf>
    <xf numFmtId="0" fontId="36" fillId="36" borderId="26" xfId="0" applyFont="1" applyFill="1" applyBorder="1" applyAlignment="1">
      <alignment horizontal="center" vertical="center"/>
    </xf>
    <xf numFmtId="0" fontId="19" fillId="0" borderId="36" xfId="0" applyFont="1" applyBorder="1" applyAlignment="1">
      <alignment horizontal="center" vertical="center"/>
    </xf>
    <xf numFmtId="0" fontId="19" fillId="36" borderId="72" xfId="0" applyFont="1" applyFill="1" applyBorder="1" applyAlignment="1">
      <alignment horizontal="center" vertical="center"/>
    </xf>
    <xf numFmtId="0" fontId="19" fillId="0" borderId="70" xfId="0" applyFont="1" applyBorder="1" applyAlignment="1">
      <alignment horizontal="center" vertical="center"/>
    </xf>
    <xf numFmtId="0" fontId="0" fillId="0" borderId="75" xfId="0" applyBorder="1" applyAlignment="1">
      <alignment horizontal="right"/>
    </xf>
    <xf numFmtId="164" fontId="19" fillId="0" borderId="72" xfId="0" applyNumberFormat="1" applyFont="1" applyBorder="1" applyAlignment="1">
      <alignment horizontal="center" vertical="center"/>
    </xf>
    <xf numFmtId="0" fontId="37" fillId="0" borderId="22" xfId="0" applyFont="1" applyBorder="1" applyAlignment="1">
      <alignment horizontal="right" vertical="center" wrapText="1"/>
    </xf>
    <xf numFmtId="0" fontId="20" fillId="38" borderId="81" xfId="0" applyFont="1" applyFill="1" applyBorder="1" applyAlignment="1">
      <alignment horizontal="center" vertical="center"/>
    </xf>
    <xf numFmtId="164" fontId="20" fillId="38" borderId="81" xfId="0" applyNumberFormat="1" applyFont="1" applyFill="1" applyBorder="1" applyAlignment="1">
      <alignment horizontal="center" vertical="center"/>
    </xf>
    <xf numFmtId="164" fontId="20" fillId="38" borderId="82" xfId="0" applyNumberFormat="1" applyFont="1" applyFill="1" applyBorder="1" applyAlignment="1">
      <alignment horizontal="center" vertical="center"/>
    </xf>
    <xf numFmtId="0" fontId="20" fillId="38" borderId="51" xfId="0" applyFont="1" applyFill="1" applyBorder="1" applyAlignment="1">
      <alignment horizontal="center" vertical="center"/>
    </xf>
    <xf numFmtId="0" fontId="20" fillId="38" borderId="35" xfId="0" applyFont="1" applyFill="1" applyBorder="1" applyAlignment="1">
      <alignment horizontal="center" vertical="center"/>
    </xf>
    <xf numFmtId="164" fontId="19" fillId="0" borderId="27" xfId="0" applyNumberFormat="1" applyFont="1" applyBorder="1" applyAlignment="1">
      <alignment horizontal="center" vertical="center"/>
    </xf>
    <xf numFmtId="164" fontId="19" fillId="0" borderId="17" xfId="0" applyNumberFormat="1" applyFont="1" applyBorder="1" applyAlignment="1">
      <alignment horizontal="center" vertical="center"/>
    </xf>
    <xf numFmtId="164" fontId="20" fillId="38" borderId="83" xfId="0" applyNumberFormat="1" applyFont="1" applyFill="1" applyBorder="1" applyAlignment="1">
      <alignment horizontal="center" vertical="center"/>
    </xf>
    <xf numFmtId="164" fontId="19" fillId="0" borderId="21" xfId="0" applyNumberFormat="1" applyFont="1" applyBorder="1" applyAlignment="1">
      <alignment horizontal="center" vertical="center"/>
    </xf>
    <xf numFmtId="164" fontId="19" fillId="0" borderId="70" xfId="0" applyNumberFormat="1" applyFont="1" applyBorder="1" applyAlignment="1">
      <alignment horizontal="center" vertical="center"/>
    </xf>
    <xf numFmtId="1" fontId="20" fillId="38" borderId="80" xfId="0" applyNumberFormat="1" applyFont="1" applyFill="1" applyBorder="1" applyAlignment="1">
      <alignment horizontal="center" vertical="center"/>
    </xf>
    <xf numFmtId="164" fontId="19" fillId="0" borderId="76" xfId="0" applyNumberFormat="1" applyFont="1" applyBorder="1" applyAlignment="1">
      <alignment horizontal="center" vertical="center"/>
    </xf>
    <xf numFmtId="1" fontId="20" fillId="38" borderId="83" xfId="0" applyNumberFormat="1" applyFont="1" applyFill="1" applyBorder="1" applyAlignment="1">
      <alignment horizontal="center" vertical="center"/>
    </xf>
    <xf numFmtId="0" fontId="22" fillId="0" borderId="42" xfId="0" applyFont="1" applyBorder="1" applyAlignment="1">
      <alignment horizontal="center" vertical="center"/>
    </xf>
    <xf numFmtId="21" fontId="19" fillId="0" borderId="74" xfId="0" applyNumberFormat="1" applyFont="1" applyBorder="1" applyAlignment="1">
      <alignment horizontal="center" vertical="center"/>
    </xf>
    <xf numFmtId="1" fontId="19" fillId="0" borderId="73" xfId="0" applyNumberFormat="1" applyFont="1" applyBorder="1" applyAlignment="1">
      <alignment horizontal="center" vertical="center"/>
    </xf>
    <xf numFmtId="1" fontId="19" fillId="0" borderId="70" xfId="0" applyNumberFormat="1" applyFont="1" applyBorder="1" applyAlignment="1">
      <alignment horizontal="center" vertical="center"/>
    </xf>
    <xf numFmtId="164" fontId="19" fillId="0" borderId="20" xfId="0" applyNumberFormat="1" applyFont="1" applyBorder="1" applyAlignment="1">
      <alignment horizontal="center" vertical="center"/>
    </xf>
    <xf numFmtId="0" fontId="19" fillId="0" borderId="44" xfId="0" applyFont="1" applyBorder="1" applyAlignment="1">
      <alignment vertical="center"/>
    </xf>
    <xf numFmtId="0" fontId="19" fillId="0" borderId="50" xfId="0" applyFont="1" applyBorder="1" applyAlignment="1">
      <alignment vertical="center"/>
    </xf>
    <xf numFmtId="0" fontId="19" fillId="0" borderId="45" xfId="0" applyFont="1" applyBorder="1" applyAlignment="1">
      <alignment vertical="center"/>
    </xf>
    <xf numFmtId="0" fontId="19" fillId="0" borderId="46" xfId="0" applyFont="1" applyBorder="1" applyAlignment="1">
      <alignment vertical="center"/>
    </xf>
    <xf numFmtId="0" fontId="25" fillId="0" borderId="64" xfId="0" applyFont="1" applyBorder="1" applyAlignment="1">
      <alignment horizontal="center" vertical="center" wrapText="1"/>
    </xf>
    <xf numFmtId="0" fontId="26" fillId="0" borderId="61" xfId="0" applyFont="1" applyBorder="1" applyAlignment="1">
      <alignment horizontal="center" vertical="center" wrapText="1"/>
    </xf>
    <xf numFmtId="0" fontId="40" fillId="0" borderId="13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41" fillId="0" borderId="0" xfId="0" applyFont="1" applyAlignment="1">
      <alignment vertical="center" wrapText="1"/>
    </xf>
    <xf numFmtId="0" fontId="28" fillId="0" borderId="0" xfId="0" applyFont="1" applyAlignment="1">
      <alignment vertical="center" wrapText="1"/>
    </xf>
    <xf numFmtId="165" fontId="28" fillId="0" borderId="0" xfId="0" applyNumberFormat="1" applyFont="1" applyAlignment="1">
      <alignment horizontal="center" vertical="center"/>
    </xf>
    <xf numFmtId="9" fontId="28" fillId="0" borderId="0" xfId="0" applyNumberFormat="1" applyFont="1" applyAlignment="1">
      <alignment horizontal="left" vertical="center"/>
    </xf>
    <xf numFmtId="164" fontId="19" fillId="0" borderId="55" xfId="0" applyNumberFormat="1" applyFont="1" applyBorder="1" applyAlignment="1">
      <alignment horizontal="center" vertical="center"/>
    </xf>
    <xf numFmtId="164" fontId="19" fillId="0" borderId="69" xfId="0" applyNumberFormat="1" applyFont="1" applyBorder="1" applyAlignment="1">
      <alignment horizontal="center" vertical="center"/>
    </xf>
    <xf numFmtId="165" fontId="0" fillId="0" borderId="0" xfId="0" applyNumberFormat="1"/>
    <xf numFmtId="0" fontId="37" fillId="0" borderId="0" xfId="0" applyFont="1" applyAlignment="1">
      <alignment vertical="center" wrapText="1"/>
    </xf>
    <xf numFmtId="164" fontId="19" fillId="0" borderId="52" xfId="0" applyNumberFormat="1" applyFont="1" applyBorder="1" applyAlignment="1">
      <alignment horizontal="center" vertical="center"/>
    </xf>
    <xf numFmtId="164" fontId="19" fillId="0" borderId="53" xfId="0" applyNumberFormat="1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1" fontId="22" fillId="0" borderId="21" xfId="0" applyNumberFormat="1" applyFont="1" applyBorder="1" applyAlignment="1">
      <alignment horizontal="center" vertical="center"/>
    </xf>
    <xf numFmtId="1" fontId="22" fillId="0" borderId="15" xfId="0" applyNumberFormat="1" applyFont="1" applyBorder="1" applyAlignment="1">
      <alignment horizontal="center" vertical="center"/>
    </xf>
    <xf numFmtId="164" fontId="22" fillId="0" borderId="15" xfId="0" applyNumberFormat="1" applyFont="1" applyBorder="1" applyAlignment="1">
      <alignment horizontal="center" vertical="center"/>
    </xf>
    <xf numFmtId="164" fontId="22" fillId="0" borderId="16" xfId="0" applyNumberFormat="1" applyFont="1" applyBorder="1" applyAlignment="1">
      <alignment horizontal="center" vertical="center"/>
    </xf>
    <xf numFmtId="164" fontId="22" fillId="0" borderId="26" xfId="0" applyNumberFormat="1" applyFont="1" applyBorder="1" applyAlignment="1">
      <alignment horizontal="center" vertical="center"/>
    </xf>
    <xf numFmtId="164" fontId="22" fillId="0" borderId="66" xfId="0" applyNumberFormat="1" applyFont="1" applyBorder="1" applyAlignment="1">
      <alignment horizontal="center" vertical="center"/>
    </xf>
    <xf numFmtId="1" fontId="22" fillId="0" borderId="16" xfId="0" applyNumberFormat="1" applyFont="1" applyBorder="1" applyAlignment="1">
      <alignment horizontal="center" vertical="center"/>
    </xf>
    <xf numFmtId="0" fontId="39" fillId="0" borderId="0" xfId="0" applyFont="1" applyAlignment="1">
      <alignment vertical="center"/>
    </xf>
    <xf numFmtId="0" fontId="39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19" fillId="0" borderId="24" xfId="0" applyFont="1" applyBorder="1" applyAlignment="1">
      <alignment horizontal="left" vertical="center"/>
    </xf>
    <xf numFmtId="0" fontId="19" fillId="0" borderId="18" xfId="0" applyFont="1" applyBorder="1" applyAlignment="1">
      <alignment horizontal="left" vertical="center"/>
    </xf>
    <xf numFmtId="0" fontId="19" fillId="0" borderId="18" xfId="0" applyFont="1" applyBorder="1" applyAlignment="1">
      <alignment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25" xfId="0" applyFont="1" applyBorder="1" applyAlignment="1">
      <alignment vertical="center"/>
    </xf>
    <xf numFmtId="0" fontId="26" fillId="0" borderId="0" xfId="0" applyFont="1" applyAlignment="1">
      <alignment horizontal="center" vertical="center" wrapText="1"/>
    </xf>
    <xf numFmtId="0" fontId="29" fillId="0" borderId="0" xfId="0" applyFont="1" applyAlignment="1">
      <alignment vertical="center"/>
    </xf>
    <xf numFmtId="0" fontId="19" fillId="0" borderId="29" xfId="0" applyFont="1" applyBorder="1" applyAlignment="1">
      <alignment vertical="center"/>
    </xf>
    <xf numFmtId="1" fontId="19" fillId="0" borderId="74" xfId="0" applyNumberFormat="1" applyFont="1" applyBorder="1" applyAlignment="1">
      <alignment horizontal="center" vertical="center"/>
    </xf>
    <xf numFmtId="0" fontId="19" fillId="0" borderId="0" xfId="0" applyFont="1" applyAlignment="1">
      <alignment textRotation="90" wrapText="1"/>
    </xf>
    <xf numFmtId="0" fontId="28" fillId="0" borderId="0" xfId="0" applyFont="1" applyAlignment="1">
      <alignment textRotation="90" wrapText="1"/>
    </xf>
    <xf numFmtId="164" fontId="19" fillId="0" borderId="0" xfId="0" applyNumberFormat="1" applyFont="1" applyAlignment="1">
      <alignment horizontal="center"/>
    </xf>
    <xf numFmtId="0" fontId="0" fillId="0" borderId="29" xfId="0" applyBorder="1" applyAlignment="1">
      <alignment vertical="center"/>
    </xf>
    <xf numFmtId="0" fontId="19" fillId="0" borderId="41" xfId="0" applyFont="1" applyBorder="1" applyAlignment="1">
      <alignment vertical="center"/>
    </xf>
    <xf numFmtId="1" fontId="20" fillId="38" borderId="12" xfId="0" applyNumberFormat="1" applyFont="1" applyFill="1" applyBorder="1" applyAlignment="1">
      <alignment horizontal="center" vertical="center"/>
    </xf>
    <xf numFmtId="1" fontId="20" fillId="38" borderId="13" xfId="0" applyNumberFormat="1" applyFont="1" applyFill="1" applyBorder="1" applyAlignment="1">
      <alignment horizontal="center" vertical="center"/>
    </xf>
    <xf numFmtId="164" fontId="20" fillId="38" borderId="13" xfId="0" applyNumberFormat="1" applyFont="1" applyFill="1" applyBorder="1" applyAlignment="1">
      <alignment horizontal="center" vertical="center"/>
    </xf>
    <xf numFmtId="164" fontId="20" fillId="38" borderId="14" xfId="0" applyNumberFormat="1" applyFont="1" applyFill="1" applyBorder="1" applyAlignment="1">
      <alignment horizontal="center" vertical="center"/>
    </xf>
    <xf numFmtId="1" fontId="20" fillId="38" borderId="30" xfId="0" applyNumberFormat="1" applyFont="1" applyFill="1" applyBorder="1" applyAlignment="1">
      <alignment horizontal="center" vertical="center"/>
    </xf>
    <xf numFmtId="1" fontId="20" fillId="38" borderId="37" xfId="0" applyNumberFormat="1" applyFont="1" applyFill="1" applyBorder="1" applyAlignment="1">
      <alignment horizontal="center" vertical="center"/>
    </xf>
    <xf numFmtId="1" fontId="20" fillId="38" borderId="14" xfId="0" applyNumberFormat="1" applyFont="1" applyFill="1" applyBorder="1" applyAlignment="1">
      <alignment horizontal="center" vertical="center"/>
    </xf>
    <xf numFmtId="0" fontId="1" fillId="0" borderId="0" xfId="0" applyFont="1"/>
    <xf numFmtId="1" fontId="22" fillId="0" borderId="0" xfId="0" applyNumberFormat="1" applyFont="1" applyAlignment="1">
      <alignment horizontal="center" vertical="center"/>
    </xf>
    <xf numFmtId="164" fontId="22" fillId="0" borderId="0" xfId="0" applyNumberFormat="1" applyFont="1" applyAlignment="1">
      <alignment horizontal="center" vertical="center"/>
    </xf>
    <xf numFmtId="0" fontId="20" fillId="39" borderId="25" xfId="0" applyFont="1" applyFill="1" applyBorder="1" applyAlignment="1">
      <alignment horizontal="center" vertical="center"/>
    </xf>
    <xf numFmtId="0" fontId="25" fillId="0" borderId="55" xfId="0" applyFont="1" applyBorder="1" applyAlignment="1">
      <alignment horizontal="center" vertical="center"/>
    </xf>
    <xf numFmtId="0" fontId="25" fillId="0" borderId="68" xfId="0" applyFont="1" applyBorder="1" applyAlignment="1">
      <alignment horizontal="center" vertical="center" wrapText="1"/>
    </xf>
    <xf numFmtId="0" fontId="25" fillId="0" borderId="42" xfId="0" applyFont="1" applyBorder="1" applyAlignment="1">
      <alignment horizontal="center" vertical="center" wrapText="1"/>
    </xf>
    <xf numFmtId="0" fontId="25" fillId="0" borderId="55" xfId="0" applyFont="1" applyBorder="1" applyAlignment="1">
      <alignment horizontal="center" vertical="center" wrapText="1"/>
    </xf>
    <xf numFmtId="0" fontId="25" fillId="0" borderId="56" xfId="0" applyFont="1" applyBorder="1" applyAlignment="1">
      <alignment horizontal="center" vertical="center" wrapText="1"/>
    </xf>
    <xf numFmtId="0" fontId="25" fillId="0" borderId="69" xfId="0" applyFont="1" applyBorder="1" applyAlignment="1">
      <alignment horizontal="center" vertical="center" wrapText="1"/>
    </xf>
    <xf numFmtId="0" fontId="25" fillId="0" borderId="57" xfId="0" applyFont="1" applyBorder="1" applyAlignment="1">
      <alignment horizontal="center" vertical="center" wrapText="1"/>
    </xf>
    <xf numFmtId="0" fontId="26" fillId="0" borderId="56" xfId="0" applyFont="1" applyBorder="1" applyAlignment="1">
      <alignment horizontal="center" vertical="center" wrapText="1"/>
    </xf>
    <xf numFmtId="0" fontId="26" fillId="0" borderId="69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left" vertical="center"/>
    </xf>
    <xf numFmtId="0" fontId="19" fillId="36" borderId="45" xfId="0" applyFont="1" applyFill="1" applyBorder="1" applyAlignment="1">
      <alignment vertical="center"/>
    </xf>
    <xf numFmtId="0" fontId="19" fillId="36" borderId="46" xfId="0" applyFont="1" applyFill="1" applyBorder="1" applyAlignment="1">
      <alignment vertical="center"/>
    </xf>
    <xf numFmtId="0" fontId="42" fillId="0" borderId="30" xfId="0" applyFont="1" applyBorder="1" applyAlignment="1">
      <alignment horizontal="center" vertical="center" wrapText="1"/>
    </xf>
    <xf numFmtId="0" fontId="43" fillId="41" borderId="0" xfId="0" applyFont="1" applyFill="1" applyAlignment="1">
      <alignment horizontal="left" vertical="center"/>
    </xf>
    <xf numFmtId="1" fontId="22" fillId="38" borderId="30" xfId="0" applyNumberFormat="1" applyFont="1" applyFill="1" applyBorder="1" applyAlignment="1">
      <alignment horizontal="center" vertical="center"/>
    </xf>
    <xf numFmtId="164" fontId="22" fillId="38" borderId="47" xfId="0" applyNumberFormat="1" applyFont="1" applyFill="1" applyBorder="1" applyAlignment="1">
      <alignment horizontal="center" vertical="center"/>
    </xf>
    <xf numFmtId="1" fontId="19" fillId="0" borderId="0" xfId="0" applyNumberFormat="1" applyFont="1" applyAlignment="1">
      <alignment horizontal="left" vertical="center"/>
    </xf>
    <xf numFmtId="0" fontId="38" fillId="0" borderId="29" xfId="0" applyFont="1" applyBorder="1"/>
    <xf numFmtId="164" fontId="19" fillId="0" borderId="50" xfId="0" applyNumberFormat="1" applyFont="1" applyBorder="1" applyAlignment="1">
      <alignment horizontal="center" vertical="center"/>
    </xf>
    <xf numFmtId="164" fontId="19" fillId="0" borderId="28" xfId="0" applyNumberFormat="1" applyFont="1" applyBorder="1" applyAlignment="1">
      <alignment horizontal="center" vertical="center"/>
    </xf>
    <xf numFmtId="1" fontId="19" fillId="0" borderId="85" xfId="0" applyNumberFormat="1" applyFont="1" applyBorder="1" applyAlignment="1">
      <alignment horizontal="center" vertical="center"/>
    </xf>
    <xf numFmtId="1" fontId="19" fillId="0" borderId="42" xfId="0" applyNumberFormat="1" applyFont="1" applyBorder="1" applyAlignment="1">
      <alignment horizontal="center" vertical="center"/>
    </xf>
    <xf numFmtId="0" fontId="39" fillId="41" borderId="0" xfId="0" applyFont="1" applyFill="1" applyAlignment="1">
      <alignment horizontal="center" vertical="center"/>
    </xf>
    <xf numFmtId="0" fontId="39" fillId="37" borderId="0" xfId="0" applyFont="1" applyFill="1" applyAlignment="1">
      <alignment horizontal="center" vertical="center" wrapText="1"/>
    </xf>
    <xf numFmtId="0" fontId="20" fillId="0" borderId="18" xfId="0" applyFont="1" applyBorder="1" applyAlignment="1">
      <alignment horizontal="center" vertical="center"/>
    </xf>
    <xf numFmtId="0" fontId="20" fillId="0" borderId="43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 wrapText="1"/>
    </xf>
    <xf numFmtId="0" fontId="19" fillId="0" borderId="60" xfId="0" applyFont="1" applyBorder="1" applyAlignment="1">
      <alignment horizontal="center" vertical="center"/>
    </xf>
    <xf numFmtId="0" fontId="19" fillId="0" borderId="55" xfId="0" applyFont="1" applyBorder="1" applyAlignment="1">
      <alignment horizontal="center" vertical="center"/>
    </xf>
    <xf numFmtId="0" fontId="19" fillId="0" borderId="63" xfId="0" applyFont="1" applyBorder="1" applyAlignment="1">
      <alignment horizontal="left" vertical="center"/>
    </xf>
    <xf numFmtId="0" fontId="19" fillId="0" borderId="69" xfId="0" applyFont="1" applyBorder="1" applyAlignment="1">
      <alignment horizontal="left" vertical="center"/>
    </xf>
    <xf numFmtId="0" fontId="19" fillId="0" borderId="54" xfId="0" applyFont="1" applyBorder="1" applyAlignment="1">
      <alignment horizontal="center" vertical="center"/>
    </xf>
    <xf numFmtId="0" fontId="22" fillId="38" borderId="43" xfId="0" applyFont="1" applyFill="1" applyBorder="1" applyAlignment="1">
      <alignment horizontal="center" vertical="center"/>
    </xf>
    <xf numFmtId="0" fontId="22" fillId="38" borderId="50" xfId="0" applyFont="1" applyFill="1" applyBorder="1" applyAlignment="1">
      <alignment horizontal="center" vertical="center"/>
    </xf>
    <xf numFmtId="0" fontId="22" fillId="38" borderId="17" xfId="0" applyFont="1" applyFill="1" applyBorder="1" applyAlignment="1">
      <alignment horizontal="center" vertical="center"/>
    </xf>
    <xf numFmtId="0" fontId="22" fillId="38" borderId="28" xfId="0" applyFont="1" applyFill="1" applyBorder="1" applyAlignment="1">
      <alignment horizontal="center" vertical="center"/>
    </xf>
    <xf numFmtId="0" fontId="39" fillId="37" borderId="0" xfId="0" applyFont="1" applyFill="1" applyAlignment="1">
      <alignment horizontal="center" vertical="center"/>
    </xf>
    <xf numFmtId="0" fontId="39" fillId="0" borderId="0" xfId="0" applyFont="1" applyAlignment="1">
      <alignment horizontal="center" vertical="center" wrapText="1"/>
    </xf>
    <xf numFmtId="0" fontId="22" fillId="37" borderId="43" xfId="0" applyFont="1" applyFill="1" applyBorder="1" applyAlignment="1">
      <alignment horizontal="center" vertical="center"/>
    </xf>
    <xf numFmtId="0" fontId="22" fillId="37" borderId="44" xfId="0" applyFont="1" applyFill="1" applyBorder="1" applyAlignment="1">
      <alignment horizontal="center" vertical="center"/>
    </xf>
    <xf numFmtId="0" fontId="22" fillId="37" borderId="50" xfId="0" applyFont="1" applyFill="1" applyBorder="1" applyAlignment="1">
      <alignment horizontal="center" vertical="center"/>
    </xf>
    <xf numFmtId="0" fontId="20" fillId="39" borderId="47" xfId="0" applyFont="1" applyFill="1" applyBorder="1" applyAlignment="1">
      <alignment horizontal="center" vertical="center"/>
    </xf>
    <xf numFmtId="0" fontId="20" fillId="39" borderId="45" xfId="0" applyFont="1" applyFill="1" applyBorder="1" applyAlignment="1">
      <alignment horizontal="center" vertical="center"/>
    </xf>
    <xf numFmtId="0" fontId="20" fillId="39" borderId="46" xfId="0" applyFont="1" applyFill="1" applyBorder="1" applyAlignment="1">
      <alignment horizontal="center" vertical="center"/>
    </xf>
    <xf numFmtId="0" fontId="39" fillId="42" borderId="0" xfId="0" applyFont="1" applyFill="1" applyAlignment="1">
      <alignment horizontal="center" vertical="center"/>
    </xf>
    <xf numFmtId="0" fontId="39" fillId="34" borderId="0" xfId="0" applyFont="1" applyFill="1" applyAlignment="1">
      <alignment horizontal="center" vertical="center"/>
    </xf>
    <xf numFmtId="0" fontId="22" fillId="38" borderId="47" xfId="0" applyFont="1" applyFill="1" applyBorder="1" applyAlignment="1">
      <alignment horizontal="center" vertical="center"/>
    </xf>
    <xf numFmtId="0" fontId="22" fillId="38" borderId="46" xfId="0" applyFont="1" applyFill="1" applyBorder="1" applyAlignment="1">
      <alignment horizontal="center" vertical="center"/>
    </xf>
    <xf numFmtId="0" fontId="39" fillId="33" borderId="0" xfId="0" applyFont="1" applyFill="1" applyAlignment="1">
      <alignment horizontal="center" vertical="center"/>
    </xf>
    <xf numFmtId="0" fontId="39" fillId="35" borderId="0" xfId="0" applyFont="1" applyFill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22" fillId="41" borderId="43" xfId="0" applyFont="1" applyFill="1" applyBorder="1" applyAlignment="1">
      <alignment horizontal="center" vertical="center"/>
    </xf>
    <xf numFmtId="0" fontId="22" fillId="41" borderId="44" xfId="0" applyFont="1" applyFill="1" applyBorder="1" applyAlignment="1">
      <alignment horizontal="center" vertical="center"/>
    </xf>
    <xf numFmtId="0" fontId="22" fillId="41" borderId="50" xfId="0" applyFont="1" applyFill="1" applyBorder="1" applyAlignment="1">
      <alignment horizontal="center" vertical="center"/>
    </xf>
    <xf numFmtId="0" fontId="35" fillId="41" borderId="17" xfId="0" applyFont="1" applyFill="1" applyBorder="1" applyAlignment="1">
      <alignment horizontal="center" vertical="center"/>
    </xf>
    <xf numFmtId="0" fontId="35" fillId="41" borderId="18" xfId="0" applyFont="1" applyFill="1" applyBorder="1" applyAlignment="1">
      <alignment horizontal="center" vertical="center"/>
    </xf>
    <xf numFmtId="0" fontId="35" fillId="41" borderId="28" xfId="0" applyFont="1" applyFill="1" applyBorder="1" applyAlignment="1">
      <alignment horizontal="center" vertical="center"/>
    </xf>
    <xf numFmtId="0" fontId="20" fillId="37" borderId="24" xfId="0" applyFont="1" applyFill="1" applyBorder="1" applyAlignment="1">
      <alignment horizontal="right" vertical="center"/>
    </xf>
    <xf numFmtId="0" fontId="20" fillId="37" borderId="0" xfId="0" applyFont="1" applyFill="1" applyAlignment="1">
      <alignment horizontal="right" vertical="center"/>
    </xf>
    <xf numFmtId="0" fontId="34" fillId="36" borderId="43" xfId="0" applyFont="1" applyFill="1" applyBorder="1" applyAlignment="1">
      <alignment horizontal="center" vertical="center"/>
    </xf>
    <xf numFmtId="0" fontId="34" fillId="36" borderId="44" xfId="0" applyFont="1" applyFill="1" applyBorder="1" applyAlignment="1">
      <alignment horizontal="center" vertical="center"/>
    </xf>
    <xf numFmtId="0" fontId="34" fillId="36" borderId="50" xfId="0" applyFont="1" applyFill="1" applyBorder="1" applyAlignment="1">
      <alignment horizontal="center" vertical="center"/>
    </xf>
    <xf numFmtId="14" fontId="20" fillId="39" borderId="24" xfId="0" applyNumberFormat="1" applyFont="1" applyFill="1" applyBorder="1" applyAlignment="1">
      <alignment horizontal="center" vertical="center"/>
    </xf>
    <xf numFmtId="14" fontId="20" fillId="39" borderId="0" xfId="0" applyNumberFormat="1" applyFont="1" applyFill="1" applyAlignment="1">
      <alignment horizontal="center" vertical="center"/>
    </xf>
    <xf numFmtId="14" fontId="20" fillId="39" borderId="25" xfId="0" applyNumberFormat="1" applyFont="1" applyFill="1" applyBorder="1" applyAlignment="1">
      <alignment horizontal="center" vertical="center"/>
    </xf>
    <xf numFmtId="0" fontId="19" fillId="37" borderId="43" xfId="0" applyFont="1" applyFill="1" applyBorder="1" applyAlignment="1">
      <alignment horizontal="center" vertical="center" wrapText="1"/>
    </xf>
    <xf numFmtId="0" fontId="19" fillId="37" borderId="44" xfId="0" applyFont="1" applyFill="1" applyBorder="1" applyAlignment="1">
      <alignment horizontal="center" vertical="center" wrapText="1"/>
    </xf>
    <xf numFmtId="0" fontId="19" fillId="37" borderId="50" xfId="0" applyFont="1" applyFill="1" applyBorder="1" applyAlignment="1">
      <alignment horizontal="center" vertical="center" wrapText="1"/>
    </xf>
    <xf numFmtId="0" fontId="19" fillId="37" borderId="24" xfId="0" applyFont="1" applyFill="1" applyBorder="1" applyAlignment="1">
      <alignment horizontal="center" vertical="center" wrapText="1"/>
    </xf>
    <xf numFmtId="0" fontId="19" fillId="37" borderId="0" xfId="0" applyFont="1" applyFill="1" applyAlignment="1">
      <alignment horizontal="center" vertical="center" wrapText="1"/>
    </xf>
    <xf numFmtId="0" fontId="19" fillId="37" borderId="25" xfId="0" applyFont="1" applyFill="1" applyBorder="1" applyAlignment="1">
      <alignment horizontal="center" vertical="center" wrapText="1"/>
    </xf>
    <xf numFmtId="0" fontId="20" fillId="41" borderId="24" xfId="0" applyFont="1" applyFill="1" applyBorder="1" applyAlignment="1">
      <alignment horizontal="center" vertical="center" wrapText="1"/>
    </xf>
    <xf numFmtId="0" fontId="20" fillId="41" borderId="0" xfId="0" applyFont="1" applyFill="1" applyAlignment="1">
      <alignment horizontal="center" vertical="center" wrapText="1"/>
    </xf>
    <xf numFmtId="0" fontId="20" fillId="41" borderId="25" xfId="0" applyFont="1" applyFill="1" applyBorder="1" applyAlignment="1">
      <alignment horizontal="center" vertical="center" wrapText="1"/>
    </xf>
    <xf numFmtId="0" fontId="20" fillId="41" borderId="17" xfId="0" applyFont="1" applyFill="1" applyBorder="1" applyAlignment="1">
      <alignment horizontal="center" vertical="center" wrapText="1"/>
    </xf>
    <xf numFmtId="0" fontId="20" fillId="41" borderId="18" xfId="0" applyFont="1" applyFill="1" applyBorder="1" applyAlignment="1">
      <alignment horizontal="center" vertical="center" wrapText="1"/>
    </xf>
    <xf numFmtId="0" fontId="20" fillId="41" borderId="28" xfId="0" applyFont="1" applyFill="1" applyBorder="1" applyAlignment="1">
      <alignment horizontal="center" vertical="center" wrapText="1"/>
    </xf>
    <xf numFmtId="0" fontId="28" fillId="36" borderId="0" xfId="0" applyFont="1" applyFill="1" applyAlignment="1">
      <alignment horizontal="center" vertical="center"/>
    </xf>
    <xf numFmtId="0" fontId="22" fillId="37" borderId="0" xfId="0" applyFont="1" applyFill="1" applyAlignment="1">
      <alignment horizontal="center" vertical="center"/>
    </xf>
    <xf numFmtId="0" fontId="19" fillId="41" borderId="0" xfId="0" applyFont="1" applyFill="1" applyAlignment="1">
      <alignment horizontal="center" vertical="center" wrapText="1"/>
    </xf>
    <xf numFmtId="0" fontId="20" fillId="39" borderId="0" xfId="0" applyFont="1" applyFill="1" applyAlignment="1">
      <alignment horizontal="center" vertical="center"/>
    </xf>
    <xf numFmtId="0" fontId="20" fillId="39" borderId="25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top" wrapText="1"/>
    </xf>
    <xf numFmtId="0" fontId="33" fillId="34" borderId="0" xfId="0" applyFont="1" applyFill="1" applyAlignment="1">
      <alignment horizontal="right" vertical="center"/>
    </xf>
    <xf numFmtId="0" fontId="32" fillId="34" borderId="0" xfId="0" applyFont="1" applyFill="1" applyAlignment="1">
      <alignment horizontal="center" vertical="center"/>
    </xf>
    <xf numFmtId="0" fontId="22" fillId="38" borderId="12" xfId="0" applyFont="1" applyFill="1" applyBorder="1" applyAlignment="1">
      <alignment horizontal="center" vertical="center"/>
    </xf>
    <xf numFmtId="0" fontId="22" fillId="38" borderId="34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33" fillId="41" borderId="0" xfId="0" applyFont="1" applyFill="1" applyAlignment="1">
      <alignment horizontal="right" vertical="center"/>
    </xf>
    <xf numFmtId="14" fontId="33" fillId="41" borderId="0" xfId="0" applyNumberFormat="1" applyFont="1" applyFill="1" applyAlignment="1">
      <alignment horizontal="left" vertical="center"/>
    </xf>
    <xf numFmtId="0" fontId="20" fillId="38" borderId="12" xfId="0" applyFont="1" applyFill="1" applyBorder="1" applyAlignment="1">
      <alignment horizontal="center" vertical="center"/>
    </xf>
    <xf numFmtId="0" fontId="20" fillId="38" borderId="34" xfId="0" applyFont="1" applyFill="1" applyBorder="1" applyAlignment="1">
      <alignment horizontal="center" vertical="center"/>
    </xf>
    <xf numFmtId="0" fontId="32" fillId="41" borderId="0" xfId="0" applyFont="1" applyFill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93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AFAF1E"/>
      </font>
      <fill>
        <patternFill>
          <bgColor rgb="FFFFFF00"/>
        </patternFill>
      </fill>
    </dxf>
    <dxf>
      <font>
        <color rgb="FFC0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rgb="FF00B050"/>
        </patternFill>
      </fill>
    </dxf>
    <dxf>
      <font>
        <color rgb="FFAFAF1E"/>
      </font>
      <fill>
        <patternFill>
          <bgColor rgb="FFFFFF00"/>
        </patternFill>
      </fill>
    </dxf>
    <dxf>
      <font>
        <color theme="9" tint="-0.499984740745262"/>
      </font>
      <fill>
        <patternFill>
          <bgColor rgb="FF00B050"/>
        </patternFill>
      </fill>
    </dxf>
    <dxf>
      <font>
        <color rgb="FFC00000"/>
      </font>
      <fill>
        <patternFill>
          <bgColor rgb="FFFF0000"/>
        </patternFill>
      </fill>
    </dxf>
    <dxf>
      <font>
        <color rgb="FFC00000"/>
      </font>
      <fill>
        <patternFill>
          <bgColor rgb="FFFF0000"/>
        </patternFill>
      </fill>
    </dxf>
    <dxf>
      <font>
        <color rgb="FFAFAF1E"/>
      </font>
      <fill>
        <patternFill>
          <bgColor rgb="FFFFFF00"/>
        </patternFill>
      </fill>
    </dxf>
    <dxf>
      <font>
        <color theme="9" tint="-0.499984740745262"/>
      </font>
      <fill>
        <patternFill>
          <bgColor rgb="FF00B050"/>
        </patternFill>
      </fill>
    </dxf>
    <dxf>
      <font>
        <color rgb="FFC00000"/>
      </font>
      <fill>
        <patternFill>
          <bgColor rgb="FFFF0000"/>
        </patternFill>
      </fill>
    </dxf>
    <dxf>
      <font>
        <color rgb="FFAFAF1E"/>
      </font>
      <fill>
        <patternFill>
          <bgColor rgb="FFFFFF00"/>
        </patternFill>
      </fill>
    </dxf>
    <dxf>
      <font>
        <color theme="9" tint="-0.499984740745262"/>
      </font>
      <fill>
        <patternFill>
          <bgColor rgb="FF00B050"/>
        </patternFill>
      </fill>
    </dxf>
    <dxf>
      <font>
        <color rgb="FFC00000"/>
      </font>
      <fill>
        <patternFill>
          <bgColor rgb="FFFF0000"/>
        </patternFill>
      </fill>
    </dxf>
    <dxf>
      <font>
        <color rgb="FFAFAF1E"/>
      </font>
      <fill>
        <patternFill>
          <bgColor rgb="FFFFFF00"/>
        </patternFill>
      </fill>
    </dxf>
    <dxf>
      <font>
        <color theme="9" tint="-0.499984740745262"/>
      </font>
      <fill>
        <patternFill>
          <bgColor rgb="FF00B050"/>
        </patternFill>
      </fill>
    </dxf>
    <dxf>
      <font>
        <color rgb="FFC00000"/>
      </font>
      <fill>
        <patternFill>
          <bgColor rgb="FFFF0000"/>
        </patternFill>
      </fill>
    </dxf>
    <dxf>
      <font>
        <color rgb="FFAFAF1E"/>
      </font>
      <fill>
        <patternFill>
          <bgColor rgb="FFFFFF00"/>
        </patternFill>
      </fill>
    </dxf>
    <dxf>
      <font>
        <color theme="9" tint="-0.499984740745262"/>
      </font>
      <fill>
        <patternFill>
          <bgColor rgb="FF00B050"/>
        </patternFill>
      </fill>
    </dxf>
    <dxf>
      <font>
        <color rgb="FFC00000"/>
      </font>
      <fill>
        <patternFill>
          <bgColor rgb="FFFF0000"/>
        </patternFill>
      </fill>
    </dxf>
    <dxf>
      <font>
        <color rgb="FFAFAF1E"/>
      </font>
      <fill>
        <patternFill>
          <bgColor rgb="FFFFFF00"/>
        </patternFill>
      </fill>
    </dxf>
    <dxf>
      <font>
        <color theme="9" tint="-0.499984740745262"/>
      </font>
      <fill>
        <patternFill>
          <bgColor rgb="FF00B050"/>
        </patternFill>
      </fill>
    </dxf>
    <dxf>
      <font>
        <color rgb="FFC00000"/>
      </font>
      <fill>
        <patternFill>
          <bgColor rgb="FFFF0000"/>
        </patternFill>
      </fill>
    </dxf>
    <dxf>
      <font>
        <color rgb="FFAFAF1E"/>
      </font>
      <fill>
        <patternFill>
          <bgColor rgb="FFFFFF00"/>
        </patternFill>
      </fill>
    </dxf>
    <dxf>
      <font>
        <color theme="9" tint="-0.499984740745262"/>
      </font>
      <fill>
        <patternFill>
          <bgColor rgb="FF00B050"/>
        </patternFill>
      </fill>
    </dxf>
    <dxf>
      <font>
        <color rgb="FFC00000"/>
      </font>
      <fill>
        <patternFill>
          <bgColor rgb="FFFF0000"/>
        </patternFill>
      </fill>
    </dxf>
    <dxf>
      <font>
        <color rgb="FFAFAF1E"/>
      </font>
      <fill>
        <patternFill>
          <bgColor rgb="FFFFFF00"/>
        </patternFill>
      </fill>
    </dxf>
    <dxf>
      <font>
        <color theme="9" tint="-0.499984740745262"/>
      </font>
      <fill>
        <patternFill>
          <bgColor rgb="FF00B050"/>
        </patternFill>
      </fill>
    </dxf>
    <dxf>
      <font>
        <color rgb="FFC00000"/>
      </font>
      <fill>
        <patternFill>
          <bgColor rgb="FFFF0000"/>
        </patternFill>
      </fill>
    </dxf>
    <dxf>
      <font>
        <color rgb="FFAFAF1E"/>
      </font>
      <fill>
        <patternFill>
          <bgColor rgb="FFFFFF00"/>
        </patternFill>
      </fill>
    </dxf>
    <dxf>
      <font>
        <color theme="9" tint="-0.499984740745262"/>
      </font>
      <fill>
        <patternFill>
          <bgColor rgb="FF00B050"/>
        </patternFill>
      </fill>
    </dxf>
    <dxf>
      <font>
        <color rgb="FFC00000"/>
      </font>
      <fill>
        <patternFill>
          <bgColor rgb="FFFF0000"/>
        </patternFill>
      </fill>
    </dxf>
    <dxf>
      <font>
        <color rgb="FFAFAF1E"/>
      </font>
      <fill>
        <patternFill>
          <bgColor rgb="FFFFFF00"/>
        </patternFill>
      </fill>
    </dxf>
    <dxf>
      <font>
        <color theme="9" tint="-0.499984740745262"/>
      </font>
      <fill>
        <patternFill>
          <bgColor rgb="FF00B050"/>
        </patternFill>
      </fill>
    </dxf>
    <dxf>
      <font>
        <color rgb="FFC00000"/>
      </font>
      <fill>
        <patternFill>
          <bgColor rgb="FFFF0000"/>
        </patternFill>
      </fill>
    </dxf>
    <dxf>
      <font>
        <color rgb="FFAFAF1E"/>
      </font>
      <fill>
        <patternFill>
          <bgColor rgb="FFFFFF00"/>
        </patternFill>
      </fill>
    </dxf>
    <dxf>
      <font>
        <color theme="9" tint="-0.499984740745262"/>
      </font>
      <fill>
        <patternFill>
          <bgColor rgb="FF00B050"/>
        </patternFill>
      </fill>
    </dxf>
    <dxf>
      <font>
        <color rgb="FFC00000"/>
      </font>
      <fill>
        <patternFill>
          <bgColor rgb="FFFF0000"/>
        </patternFill>
      </fill>
    </dxf>
    <dxf>
      <font>
        <color rgb="FFAFAF1E"/>
      </font>
      <fill>
        <patternFill>
          <bgColor rgb="FFFFFF00"/>
        </patternFill>
      </fill>
    </dxf>
    <dxf>
      <font>
        <color theme="9" tint="-0.499984740745262"/>
      </font>
      <fill>
        <patternFill>
          <bgColor rgb="FF00B050"/>
        </patternFill>
      </fill>
    </dxf>
    <dxf>
      <font>
        <color rgb="FFC00000"/>
      </font>
      <fill>
        <patternFill>
          <bgColor rgb="FFFF0000"/>
        </patternFill>
      </fill>
    </dxf>
    <dxf>
      <font>
        <color rgb="FFAFAF1E"/>
      </font>
      <fill>
        <patternFill>
          <bgColor rgb="FFFFFF00"/>
        </patternFill>
      </fill>
    </dxf>
    <dxf>
      <font>
        <color theme="9" tint="-0.499984740745262"/>
      </font>
      <fill>
        <patternFill>
          <bgColor rgb="FF00B050"/>
        </patternFill>
      </fill>
    </dxf>
    <dxf>
      <font>
        <color rgb="FFC00000"/>
      </font>
      <fill>
        <patternFill>
          <bgColor rgb="FFFF0000"/>
        </patternFill>
      </fill>
    </dxf>
    <dxf>
      <font>
        <color rgb="FFAFAF1E"/>
      </font>
      <fill>
        <patternFill>
          <bgColor rgb="FFFFFF00"/>
        </patternFill>
      </fill>
    </dxf>
    <dxf>
      <font>
        <color theme="9" tint="-0.499984740745262"/>
      </font>
      <fill>
        <patternFill>
          <bgColor rgb="FF00B050"/>
        </patternFill>
      </fill>
    </dxf>
    <dxf>
      <font>
        <color rgb="FFAFAF1E"/>
      </font>
      <fill>
        <patternFill>
          <bgColor rgb="FFFFFF00"/>
        </patternFill>
      </fill>
    </dxf>
    <dxf>
      <font>
        <color rgb="FFC0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rgb="FF00B050"/>
        </patternFill>
      </fill>
    </dxf>
    <dxf>
      <font>
        <color rgb="FFC00000"/>
      </font>
      <fill>
        <patternFill>
          <bgColor rgb="FFFF0000"/>
        </patternFill>
      </fill>
    </dxf>
    <dxf>
      <font>
        <color rgb="FFAFAF1E"/>
      </font>
      <fill>
        <patternFill>
          <bgColor rgb="FFFFFF00"/>
        </patternFill>
      </fill>
    </dxf>
    <dxf>
      <font>
        <color theme="9" tint="-0.499984740745262"/>
      </font>
      <fill>
        <patternFill>
          <bgColor rgb="FF00B050"/>
        </patternFill>
      </fill>
    </dxf>
    <dxf>
      <font>
        <color rgb="FFC00000"/>
      </font>
      <fill>
        <patternFill>
          <bgColor rgb="FFFF0000"/>
        </patternFill>
      </fill>
    </dxf>
    <dxf>
      <font>
        <color rgb="FFAFAF1E"/>
      </font>
      <fill>
        <patternFill>
          <bgColor rgb="FFFFFF00"/>
        </patternFill>
      </fill>
    </dxf>
    <dxf>
      <font>
        <color theme="9" tint="-0.499984740745262"/>
      </font>
      <fill>
        <patternFill>
          <bgColor rgb="FF00B050"/>
        </patternFill>
      </fill>
    </dxf>
    <dxf>
      <font>
        <color rgb="FFC00000"/>
      </font>
      <fill>
        <patternFill>
          <bgColor rgb="FFFF0000"/>
        </patternFill>
      </fill>
    </dxf>
    <dxf>
      <font>
        <color rgb="FFAFAF1E"/>
      </font>
      <fill>
        <patternFill>
          <bgColor rgb="FFFFFF00"/>
        </patternFill>
      </fill>
    </dxf>
    <dxf>
      <font>
        <color theme="9" tint="-0.499984740745262"/>
      </font>
      <fill>
        <patternFill>
          <bgColor rgb="FF00B050"/>
        </patternFill>
      </fill>
    </dxf>
    <dxf>
      <font>
        <color rgb="FFC00000"/>
      </font>
      <fill>
        <patternFill>
          <bgColor rgb="FFFF0000"/>
        </patternFill>
      </fill>
    </dxf>
    <dxf>
      <font>
        <color rgb="FFAFAF1E"/>
      </font>
      <fill>
        <patternFill>
          <bgColor rgb="FFFFFF00"/>
        </patternFill>
      </fill>
    </dxf>
    <dxf>
      <font>
        <color theme="9" tint="-0.499984740745262"/>
      </font>
      <fill>
        <patternFill>
          <bgColor rgb="FF00B050"/>
        </patternFill>
      </fill>
    </dxf>
    <dxf>
      <font>
        <color rgb="FFC00000"/>
      </font>
      <fill>
        <patternFill>
          <bgColor rgb="FFFF0000"/>
        </patternFill>
      </fill>
    </dxf>
    <dxf>
      <font>
        <color rgb="FFAFAF1E"/>
      </font>
      <fill>
        <patternFill>
          <bgColor rgb="FFFFFF00"/>
        </patternFill>
      </fill>
    </dxf>
    <dxf>
      <font>
        <color theme="9" tint="-0.499984740745262"/>
      </font>
      <fill>
        <patternFill>
          <bgColor rgb="FF00B050"/>
        </patternFill>
      </fill>
    </dxf>
    <dxf>
      <font>
        <color rgb="FFC00000"/>
      </font>
      <fill>
        <patternFill>
          <bgColor rgb="FFFF0000"/>
        </patternFill>
      </fill>
    </dxf>
    <dxf>
      <font>
        <color rgb="FFAFAF1E"/>
      </font>
      <fill>
        <patternFill>
          <bgColor rgb="FFFFFF00"/>
        </patternFill>
      </fill>
    </dxf>
    <dxf>
      <font>
        <color theme="9" tint="-0.499984740745262"/>
      </font>
      <fill>
        <patternFill>
          <bgColor rgb="FF00B050"/>
        </patternFill>
      </fill>
    </dxf>
    <dxf>
      <font>
        <color rgb="FFC00000"/>
      </font>
      <fill>
        <patternFill>
          <bgColor rgb="FFFF0000"/>
        </patternFill>
      </fill>
    </dxf>
    <dxf>
      <font>
        <color rgb="FFAFAF1E"/>
      </font>
      <fill>
        <patternFill>
          <bgColor rgb="FFFFFF00"/>
        </patternFill>
      </fill>
    </dxf>
    <dxf>
      <font>
        <color theme="9" tint="-0.499984740745262"/>
      </font>
      <fill>
        <patternFill>
          <bgColor rgb="FF00B050"/>
        </patternFill>
      </fill>
    </dxf>
    <dxf>
      <font>
        <color rgb="FFC00000"/>
      </font>
      <fill>
        <patternFill>
          <bgColor rgb="FFFF0000"/>
        </patternFill>
      </fill>
    </dxf>
    <dxf>
      <font>
        <color rgb="FFAFAF1E"/>
      </font>
      <fill>
        <patternFill>
          <bgColor rgb="FFFFFF00"/>
        </patternFill>
      </fill>
    </dxf>
    <dxf>
      <font>
        <color theme="9" tint="-0.499984740745262"/>
      </font>
      <fill>
        <patternFill>
          <bgColor rgb="FF00B050"/>
        </patternFill>
      </fill>
    </dxf>
    <dxf>
      <font>
        <color rgb="FFC00000"/>
      </font>
      <fill>
        <patternFill>
          <bgColor rgb="FFFF0000"/>
        </patternFill>
      </fill>
    </dxf>
    <dxf>
      <font>
        <color rgb="FFAFAF1E"/>
      </font>
      <fill>
        <patternFill>
          <bgColor rgb="FFFFFF00"/>
        </patternFill>
      </fill>
    </dxf>
    <dxf>
      <font>
        <color theme="9" tint="-0.499984740745262"/>
      </font>
      <fill>
        <patternFill>
          <bgColor rgb="FF00B050"/>
        </patternFill>
      </fill>
    </dxf>
    <dxf>
      <font>
        <color rgb="FFAFAF1E"/>
      </font>
      <fill>
        <patternFill>
          <bgColor rgb="FFFFFF00"/>
        </patternFill>
      </fill>
    </dxf>
    <dxf>
      <font>
        <color theme="9" tint="-0.499984740745262"/>
      </font>
      <fill>
        <patternFill>
          <bgColor rgb="FF00B050"/>
        </patternFill>
      </fill>
    </dxf>
    <dxf>
      <font>
        <color rgb="FFC00000"/>
      </font>
      <fill>
        <patternFill>
          <bgColor rgb="FFFF0000"/>
        </patternFill>
      </fill>
    </dxf>
    <dxf>
      <font>
        <color rgb="FFC00000"/>
      </font>
      <fill>
        <patternFill>
          <bgColor rgb="FFFF0000"/>
        </patternFill>
      </fill>
    </dxf>
    <dxf>
      <font>
        <color rgb="FFFFC000"/>
      </font>
      <fill>
        <patternFill>
          <bgColor rgb="FFFFFF00"/>
        </patternFill>
      </fill>
    </dxf>
    <dxf>
      <font>
        <color theme="9" tint="-0.499984740745262"/>
      </font>
      <fill>
        <patternFill>
          <bgColor rgb="FF00B050"/>
        </patternFill>
      </fill>
    </dxf>
    <dxf>
      <font>
        <color theme="9" tint="-0.499984740745262"/>
      </font>
      <fill>
        <patternFill>
          <bgColor rgb="FF00B050"/>
        </patternFill>
      </fill>
    </dxf>
    <dxf>
      <font>
        <color rgb="FFC00000"/>
      </font>
      <fill>
        <patternFill>
          <bgColor rgb="FFFF0000"/>
        </patternFill>
      </fill>
    </dxf>
    <dxf>
      <font>
        <color rgb="FF00B0F0"/>
      </font>
      <fill>
        <patternFill>
          <bgColor rgb="FF1AEFFF"/>
        </patternFill>
      </fill>
    </dxf>
    <dxf>
      <font>
        <color rgb="FFAFAF1E"/>
      </font>
      <fill>
        <patternFill>
          <bgColor rgb="FFFFFF00"/>
        </patternFill>
      </fill>
    </dxf>
    <dxf>
      <font>
        <color rgb="FFAFAF1E"/>
      </font>
      <fill>
        <patternFill>
          <bgColor rgb="FFFFFF00"/>
        </patternFill>
      </fill>
    </dxf>
    <dxf>
      <font>
        <color theme="9" tint="-0.499984740745262"/>
      </font>
      <fill>
        <patternFill>
          <bgColor rgb="FF00B050"/>
        </patternFill>
      </fill>
    </dxf>
    <dxf>
      <font>
        <color rgb="FFC00000"/>
      </font>
      <fill>
        <patternFill>
          <bgColor rgb="FFFF0000"/>
        </patternFill>
      </fill>
    </dxf>
    <dxf>
      <font>
        <color rgb="FF00B0F0"/>
      </font>
      <fill>
        <patternFill>
          <bgColor rgb="FF1AEFFF"/>
        </patternFill>
      </fill>
    </dxf>
    <dxf>
      <font>
        <color theme="9" tint="-0.499984740745262"/>
      </font>
      <fill>
        <patternFill>
          <bgColor rgb="FF00B050"/>
        </patternFill>
      </fill>
    </dxf>
    <dxf>
      <font>
        <color rgb="FFC00000"/>
      </font>
      <fill>
        <patternFill>
          <bgColor rgb="FFFF0000"/>
        </patternFill>
      </fill>
    </dxf>
    <dxf>
      <font>
        <color rgb="FF00B0F0"/>
      </font>
      <fill>
        <patternFill>
          <bgColor rgb="FF1AEFFF"/>
        </patternFill>
      </fill>
    </dxf>
    <dxf>
      <font>
        <color rgb="FFAFAF1E"/>
      </font>
      <fill>
        <patternFill>
          <bgColor rgb="FFFFFF00"/>
        </patternFill>
      </fill>
    </dxf>
    <dxf>
      <font>
        <color rgb="FF00B0F0"/>
      </font>
      <fill>
        <patternFill>
          <bgColor rgb="FF1AEFFF"/>
        </patternFill>
      </fill>
    </dxf>
    <dxf>
      <font>
        <color rgb="FFAFAF1E"/>
      </font>
      <fill>
        <patternFill>
          <bgColor rgb="FFFFFF00"/>
        </patternFill>
      </fill>
    </dxf>
    <dxf>
      <font>
        <color theme="9" tint="-0.499984740745262"/>
      </font>
      <fill>
        <patternFill>
          <bgColor rgb="FF00B050"/>
        </patternFill>
      </fill>
    </dxf>
    <dxf>
      <font>
        <color rgb="FFC00000"/>
      </font>
      <fill>
        <patternFill>
          <bgColor rgb="FFFF0000"/>
        </patternFill>
      </fill>
    </dxf>
    <dxf>
      <font>
        <color rgb="FFAFAF1E"/>
      </font>
      <fill>
        <patternFill>
          <bgColor rgb="FFFFFF00"/>
        </patternFill>
      </fill>
    </dxf>
    <dxf>
      <font>
        <color rgb="FF00B0F0"/>
      </font>
      <fill>
        <patternFill>
          <bgColor rgb="FF1AEFFF"/>
        </patternFill>
      </fill>
    </dxf>
    <dxf>
      <font>
        <color rgb="FFC0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rgb="FF00B050"/>
        </patternFill>
      </fill>
    </dxf>
    <dxf>
      <font>
        <color rgb="FF00B0F0"/>
      </font>
      <fill>
        <patternFill>
          <bgColor rgb="FF1AEFFF"/>
        </patternFill>
      </fill>
    </dxf>
    <dxf>
      <font>
        <color rgb="FFAFAF1E"/>
      </font>
      <fill>
        <patternFill>
          <bgColor rgb="FFFFFF00"/>
        </patternFill>
      </fill>
    </dxf>
    <dxf>
      <font>
        <color theme="9" tint="-0.499984740745262"/>
      </font>
      <fill>
        <patternFill>
          <bgColor rgb="FF00B050"/>
        </patternFill>
      </fill>
    </dxf>
    <dxf>
      <font>
        <color rgb="FFC0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rgb="FF00B050"/>
        </patternFill>
      </fill>
    </dxf>
    <dxf>
      <font>
        <color rgb="FFC00000"/>
      </font>
      <fill>
        <patternFill>
          <bgColor rgb="FFFF0000"/>
        </patternFill>
      </fill>
    </dxf>
    <dxf>
      <font>
        <color rgb="FF00B0F0"/>
      </font>
      <fill>
        <patternFill>
          <bgColor rgb="FF1AEFFF"/>
        </patternFill>
      </fill>
    </dxf>
    <dxf>
      <font>
        <color rgb="FFAFAF1E"/>
      </font>
      <fill>
        <patternFill>
          <bgColor rgb="FFFFFF00"/>
        </patternFill>
      </fill>
    </dxf>
    <dxf>
      <font>
        <color rgb="FF00B0F0"/>
      </font>
      <fill>
        <patternFill>
          <bgColor rgb="FF1AEFFF"/>
        </patternFill>
      </fill>
    </dxf>
    <dxf>
      <font>
        <color rgb="FFAFAF1E"/>
      </font>
      <fill>
        <patternFill>
          <bgColor rgb="FFFFFF00"/>
        </patternFill>
      </fill>
    </dxf>
    <dxf>
      <font>
        <color theme="9" tint="-0.499984740745262"/>
      </font>
      <fill>
        <patternFill>
          <bgColor rgb="FF00B050"/>
        </patternFill>
      </fill>
    </dxf>
    <dxf>
      <font>
        <color rgb="FFC00000"/>
      </font>
      <fill>
        <patternFill>
          <bgColor rgb="FFFF0000"/>
        </patternFill>
      </fill>
    </dxf>
    <dxf>
      <font>
        <color rgb="FF00B0F0"/>
      </font>
      <fill>
        <patternFill>
          <bgColor rgb="FF1AEFFF"/>
        </patternFill>
      </fill>
    </dxf>
    <dxf>
      <font>
        <color rgb="FFAFAF1E"/>
      </font>
      <fill>
        <patternFill>
          <bgColor rgb="FFFFFF00"/>
        </patternFill>
      </fill>
    </dxf>
    <dxf>
      <font>
        <color theme="9" tint="-0.499984740745262"/>
      </font>
      <fill>
        <patternFill>
          <bgColor rgb="FF00B050"/>
        </patternFill>
      </fill>
    </dxf>
    <dxf>
      <font>
        <color rgb="FFC00000"/>
      </font>
      <fill>
        <patternFill>
          <bgColor rgb="FFFF0000"/>
        </patternFill>
      </fill>
    </dxf>
    <dxf>
      <font>
        <color rgb="FF00B0F0"/>
      </font>
      <fill>
        <patternFill>
          <bgColor rgb="FF1AEFFF"/>
        </patternFill>
      </fill>
    </dxf>
    <dxf>
      <font>
        <color rgb="FFAFAF1E"/>
      </font>
      <fill>
        <patternFill>
          <bgColor rgb="FFFFFF00"/>
        </patternFill>
      </fill>
    </dxf>
    <dxf>
      <font>
        <color theme="9" tint="-0.499984740745262"/>
      </font>
      <fill>
        <patternFill>
          <bgColor rgb="FF00B050"/>
        </patternFill>
      </fill>
    </dxf>
    <dxf>
      <font>
        <color rgb="FFC00000"/>
      </font>
      <fill>
        <patternFill>
          <bgColor rgb="FFFF0000"/>
        </patternFill>
      </fill>
    </dxf>
    <dxf>
      <font>
        <color rgb="FF00B0F0"/>
      </font>
      <fill>
        <patternFill>
          <bgColor rgb="FF1AEFFF"/>
        </patternFill>
      </fill>
    </dxf>
    <dxf>
      <font>
        <color rgb="FFAFAF1E"/>
      </font>
      <fill>
        <patternFill>
          <bgColor rgb="FFFFFF00"/>
        </patternFill>
      </fill>
    </dxf>
    <dxf>
      <font>
        <color theme="9" tint="-0.499984740745262"/>
      </font>
      <fill>
        <patternFill>
          <bgColor rgb="FF00B050"/>
        </patternFill>
      </fill>
    </dxf>
    <dxf>
      <font>
        <color rgb="FFC00000"/>
      </font>
      <fill>
        <patternFill>
          <bgColor rgb="FFFF0000"/>
        </patternFill>
      </fill>
    </dxf>
    <dxf>
      <font>
        <color rgb="FF00B0F0"/>
      </font>
      <fill>
        <patternFill>
          <bgColor rgb="FF1AEFFF"/>
        </patternFill>
      </fill>
    </dxf>
    <dxf>
      <font>
        <color rgb="FFAFAF1E"/>
      </font>
      <fill>
        <patternFill>
          <bgColor rgb="FFFFFF00"/>
        </patternFill>
      </fill>
    </dxf>
    <dxf>
      <font>
        <color theme="9" tint="-0.499984740745262"/>
      </font>
      <fill>
        <patternFill>
          <bgColor rgb="FF00B050"/>
        </patternFill>
      </fill>
    </dxf>
    <dxf>
      <font>
        <color rgb="FFC0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rgb="FF00B050"/>
        </patternFill>
      </fill>
    </dxf>
    <dxf>
      <font>
        <color rgb="FFC00000"/>
      </font>
      <fill>
        <patternFill>
          <bgColor rgb="FFFF0000"/>
        </patternFill>
      </fill>
    </dxf>
    <dxf>
      <font>
        <color rgb="FF00B0F0"/>
      </font>
      <fill>
        <patternFill>
          <bgColor rgb="FF1AEFFF"/>
        </patternFill>
      </fill>
    </dxf>
    <dxf>
      <font>
        <color rgb="FFAFAF1E"/>
      </font>
      <fill>
        <patternFill>
          <bgColor rgb="FFFFFF00"/>
        </patternFill>
      </fill>
    </dxf>
    <dxf>
      <font>
        <color rgb="FF00B0F0"/>
      </font>
      <fill>
        <patternFill>
          <bgColor rgb="FF1AEFFF"/>
        </patternFill>
      </fill>
    </dxf>
    <dxf>
      <font>
        <color rgb="FFAFAF1E"/>
      </font>
      <fill>
        <patternFill>
          <bgColor rgb="FFFFFF00"/>
        </patternFill>
      </fill>
    </dxf>
    <dxf>
      <font>
        <color theme="9" tint="-0.499984740745262"/>
      </font>
      <fill>
        <patternFill>
          <bgColor rgb="FF00B050"/>
        </patternFill>
      </fill>
    </dxf>
    <dxf>
      <font>
        <color rgb="FFC0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rgb="FF00B050"/>
        </patternFill>
      </fill>
    </dxf>
    <dxf>
      <font>
        <color rgb="FFC00000"/>
      </font>
      <fill>
        <patternFill>
          <bgColor rgb="FFFF0000"/>
        </patternFill>
      </fill>
    </dxf>
    <dxf>
      <font>
        <color rgb="FF00B0F0"/>
      </font>
      <fill>
        <patternFill>
          <bgColor rgb="FF1AEFFF"/>
        </patternFill>
      </fill>
    </dxf>
    <dxf>
      <font>
        <color rgb="FFAFAF1E"/>
      </font>
      <fill>
        <patternFill>
          <bgColor rgb="FFFFFF00"/>
        </patternFill>
      </fill>
    </dxf>
    <dxf>
      <font>
        <color rgb="FF00B0F0"/>
      </font>
      <fill>
        <patternFill>
          <bgColor rgb="FF1AEFFF"/>
        </patternFill>
      </fill>
    </dxf>
    <dxf>
      <font>
        <color theme="9" tint="-0.499984740745262"/>
      </font>
      <fill>
        <patternFill>
          <bgColor rgb="FF00B050"/>
        </patternFill>
      </fill>
    </dxf>
    <dxf>
      <font>
        <color rgb="FFC00000"/>
      </font>
      <fill>
        <patternFill>
          <bgColor rgb="FFFF0000"/>
        </patternFill>
      </fill>
    </dxf>
    <dxf>
      <font>
        <color rgb="FFAFAF1E"/>
      </font>
      <fill>
        <patternFill>
          <bgColor rgb="FFFFFF00"/>
        </patternFill>
      </fill>
    </dxf>
    <dxf>
      <font>
        <color rgb="FFAFAF1E"/>
      </font>
      <fill>
        <patternFill>
          <bgColor rgb="FFFFFF00"/>
        </patternFill>
      </fill>
    </dxf>
    <dxf>
      <font>
        <color theme="9" tint="-0.499984740745262"/>
      </font>
      <fill>
        <patternFill>
          <bgColor rgb="FF00B050"/>
        </patternFill>
      </fill>
    </dxf>
    <dxf>
      <font>
        <color rgb="FF00B0F0"/>
      </font>
      <fill>
        <patternFill>
          <bgColor rgb="FF1AEFFF"/>
        </patternFill>
      </fill>
    </dxf>
    <dxf>
      <font>
        <color rgb="FFC0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rgb="FF00B050"/>
        </patternFill>
      </fill>
    </dxf>
    <dxf>
      <font>
        <color rgb="FFC00000"/>
      </font>
      <fill>
        <patternFill>
          <bgColor rgb="FFFF0000"/>
        </patternFill>
      </fill>
    </dxf>
    <dxf>
      <font>
        <color rgb="FF00B0F0"/>
      </font>
      <fill>
        <patternFill>
          <bgColor rgb="FF1AEFFF"/>
        </patternFill>
      </fill>
    </dxf>
    <dxf>
      <font>
        <color rgb="FFAFAF1E"/>
      </font>
      <fill>
        <patternFill>
          <bgColor rgb="FFFFFF00"/>
        </patternFill>
      </fill>
    </dxf>
    <dxf>
      <font>
        <color rgb="FF00B0F0"/>
      </font>
      <fill>
        <patternFill>
          <bgColor rgb="FF1AEFFF"/>
        </patternFill>
      </fill>
    </dxf>
    <dxf>
      <font>
        <color rgb="FFAFAF1E"/>
      </font>
      <fill>
        <patternFill>
          <bgColor rgb="FFFFFF00"/>
        </patternFill>
      </fill>
    </dxf>
    <dxf>
      <font>
        <color theme="9" tint="-0.499984740745262"/>
      </font>
      <fill>
        <patternFill>
          <bgColor rgb="FF00B050"/>
        </patternFill>
      </fill>
    </dxf>
    <dxf>
      <font>
        <color rgb="FFC0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rgb="FF00B050"/>
        </patternFill>
      </fill>
    </dxf>
    <dxf>
      <font>
        <color rgb="FFC00000"/>
      </font>
      <fill>
        <patternFill>
          <bgColor rgb="FFFF0000"/>
        </patternFill>
      </fill>
    </dxf>
    <dxf>
      <font>
        <color rgb="FF00B0F0"/>
      </font>
      <fill>
        <patternFill>
          <bgColor rgb="FF1AEFFF"/>
        </patternFill>
      </fill>
    </dxf>
    <dxf>
      <font>
        <color rgb="FFAFAF1E"/>
      </font>
      <fill>
        <patternFill>
          <bgColor rgb="FFFFFF00"/>
        </patternFill>
      </fill>
    </dxf>
    <dxf>
      <font>
        <color rgb="FF00B0F0"/>
      </font>
      <fill>
        <patternFill>
          <bgColor rgb="FF1AEFFF"/>
        </patternFill>
      </fill>
    </dxf>
    <dxf>
      <font>
        <color rgb="FFAFAF1E"/>
      </font>
      <fill>
        <patternFill>
          <bgColor rgb="FFFFFF00"/>
        </patternFill>
      </fill>
    </dxf>
    <dxf>
      <font>
        <color theme="9" tint="-0.499984740745262"/>
      </font>
      <fill>
        <patternFill>
          <bgColor rgb="FF00B050"/>
        </patternFill>
      </fill>
    </dxf>
    <dxf>
      <font>
        <color rgb="FFC00000"/>
      </font>
      <fill>
        <patternFill>
          <bgColor rgb="FFFF0000"/>
        </patternFill>
      </fill>
    </dxf>
    <dxf>
      <font>
        <color rgb="FF00B0F0"/>
      </font>
      <fill>
        <patternFill>
          <bgColor rgb="FF1AEFFF"/>
        </patternFill>
      </fill>
    </dxf>
    <dxf>
      <font>
        <color rgb="FFAFAF1E"/>
      </font>
      <fill>
        <patternFill>
          <bgColor rgb="FFFFFF00"/>
        </patternFill>
      </fill>
    </dxf>
    <dxf>
      <font>
        <color theme="9" tint="-0.499984740745262"/>
      </font>
      <fill>
        <patternFill>
          <bgColor rgb="FF00B050"/>
        </patternFill>
      </fill>
    </dxf>
    <dxf>
      <font>
        <color rgb="FFC00000"/>
      </font>
      <fill>
        <patternFill>
          <bgColor rgb="FFFF0000"/>
        </patternFill>
      </fill>
    </dxf>
    <dxf>
      <font>
        <color rgb="FF00B0F0"/>
      </font>
      <fill>
        <patternFill>
          <bgColor rgb="FF1AEFFF"/>
        </patternFill>
      </fill>
    </dxf>
    <dxf>
      <font>
        <color rgb="FFAFAF1E"/>
      </font>
      <fill>
        <patternFill>
          <bgColor rgb="FFFFFF00"/>
        </patternFill>
      </fill>
    </dxf>
    <dxf>
      <font>
        <color theme="9" tint="-0.499984740745262"/>
      </font>
      <fill>
        <patternFill>
          <bgColor rgb="FF00B050"/>
        </patternFill>
      </fill>
    </dxf>
    <dxf>
      <font>
        <color rgb="FFC0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rgb="FF00B050"/>
        </patternFill>
      </fill>
    </dxf>
    <dxf>
      <font>
        <color rgb="FFC00000"/>
      </font>
      <fill>
        <patternFill>
          <bgColor rgb="FFFF0000"/>
        </patternFill>
      </fill>
    </dxf>
    <dxf>
      <font>
        <color rgb="FF00B0F0"/>
      </font>
      <fill>
        <patternFill>
          <bgColor rgb="FF1AEFFF"/>
        </patternFill>
      </fill>
    </dxf>
    <dxf>
      <font>
        <color rgb="FFAFAF1E"/>
      </font>
      <fill>
        <patternFill>
          <bgColor rgb="FFFFFF00"/>
        </patternFill>
      </fill>
    </dxf>
    <dxf>
      <font>
        <color rgb="FF00B0F0"/>
      </font>
      <fill>
        <patternFill>
          <bgColor rgb="FF1AEFFF"/>
        </patternFill>
      </fill>
    </dxf>
    <dxf>
      <font>
        <color rgb="FFAFAF1E"/>
      </font>
      <fill>
        <patternFill>
          <bgColor rgb="FFFFFF00"/>
        </patternFill>
      </fill>
    </dxf>
    <dxf>
      <font>
        <color theme="9" tint="-0.499984740745262"/>
      </font>
      <fill>
        <patternFill>
          <bgColor rgb="FF00B050"/>
        </patternFill>
      </fill>
    </dxf>
    <dxf>
      <font>
        <color rgb="FFC00000"/>
      </font>
      <fill>
        <patternFill>
          <bgColor rgb="FFFF0000"/>
        </patternFill>
      </fill>
    </dxf>
    <dxf>
      <font>
        <color rgb="FFC00000"/>
      </font>
      <fill>
        <patternFill>
          <bgColor rgb="FFFF0000"/>
        </patternFill>
      </fill>
    </dxf>
    <dxf>
      <font>
        <color rgb="FF00B0F0"/>
      </font>
      <fill>
        <patternFill>
          <bgColor rgb="FF1AEFFF"/>
        </patternFill>
      </fill>
    </dxf>
    <dxf>
      <font>
        <color rgb="FFAFAF1E"/>
      </font>
      <fill>
        <patternFill>
          <bgColor rgb="FFFFFF00"/>
        </patternFill>
      </fill>
    </dxf>
    <dxf>
      <font>
        <color theme="9" tint="-0.499984740745262"/>
      </font>
      <fill>
        <patternFill>
          <bgColor rgb="FF00B050"/>
        </patternFill>
      </fill>
    </dxf>
    <dxf>
      <font>
        <color rgb="FFC00000"/>
      </font>
      <fill>
        <patternFill>
          <bgColor rgb="FFFF0000"/>
        </patternFill>
      </fill>
    </dxf>
    <dxf>
      <font>
        <color rgb="FF0070C0"/>
      </font>
      <fill>
        <patternFill>
          <bgColor rgb="FF1AEFFF"/>
        </patternFill>
      </fill>
    </dxf>
    <dxf>
      <font>
        <color rgb="FFFFC000"/>
      </font>
      <fill>
        <patternFill>
          <bgColor rgb="FFFFFF00"/>
        </patternFill>
      </fill>
    </dxf>
    <dxf>
      <font>
        <color theme="9" tint="-0.499984740745262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404040"/>
      <color rgb="FF11FF0C"/>
      <color rgb="FF1AE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Dist. Total (Mts): </a:t>
            </a:r>
            <a:r>
              <a:rPr lang="en-US" sz="1400" b="1" i="0" u="none" strike="noStrike" cap="none" baseline="0">
                <a:effectLst/>
              </a:rPr>
              <a:t>: DISTACIA TOTAL RECORRIDA  </a:t>
            </a:r>
            <a:r>
              <a:rPr lang="en-US" sz="1400" b="1" i="0" u="none" strike="noStrike" cap="none" baseline="0"/>
              <a:t> EN METROS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364690869710829E-2"/>
          <c:y val="0.14409251227459147"/>
          <c:w val="0.93155986672109947"/>
          <c:h val="0.598545955547013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'Microciclo 02'!$D$3</c:f>
              <c:strCache>
                <c:ptCount val="1"/>
                <c:pt idx="0">
                  <c:v>Dist. Total (Mts)</c:v>
                </c:pt>
              </c:strCache>
            </c:strRef>
          </c:tx>
          <c:spPr>
            <a:solidFill>
              <a:srgbClr val="0070C0"/>
            </a:solidFill>
            <a:ln w="9525" cap="flat" cmpd="sng" algn="ctr">
              <a:noFill/>
              <a:miter lim="800000"/>
            </a:ln>
            <a:effectLst>
              <a:glow rad="63500">
                <a:srgbClr val="0070C0">
                  <a:alpha val="25000"/>
                </a:srgb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'Microciclo 02'!$B$4:$B$33</c:f>
              <c:strCache>
                <c:ptCount val="25"/>
                <c:pt idx="0">
                  <c:v>SILVA</c:v>
                </c:pt>
                <c:pt idx="1">
                  <c:v>BRIONES</c:v>
                </c:pt>
                <c:pt idx="2">
                  <c:v>CANO</c:v>
                </c:pt>
                <c:pt idx="3">
                  <c:v>SEGURA</c:v>
                </c:pt>
                <c:pt idx="4">
                  <c:v>QUIÑONEZ</c:v>
                </c:pt>
                <c:pt idx="5">
                  <c:v>MURILLO</c:v>
                </c:pt>
                <c:pt idx="6">
                  <c:v>CUERO</c:v>
                </c:pt>
                <c:pt idx="7">
                  <c:v>FIGUEROA</c:v>
                </c:pt>
                <c:pt idx="8">
                  <c:v>FYDRISZEWSKI</c:v>
                </c:pt>
                <c:pt idx="9">
                  <c:v>FARA</c:v>
                </c:pt>
                <c:pt idx="10">
                  <c:v>PONGUILLO</c:v>
                </c:pt>
                <c:pt idx="11">
                  <c:v>MEJÍA E.</c:v>
                </c:pt>
                <c:pt idx="12">
                  <c:v>MINA</c:v>
                </c:pt>
                <c:pt idx="13">
                  <c:v>MOHOR</c:v>
                </c:pt>
                <c:pt idx="14">
                  <c:v>BOLAÑOS</c:v>
                </c:pt>
                <c:pt idx="15">
                  <c:v>CAICEDO E.</c:v>
                </c:pt>
                <c:pt idx="16">
                  <c:v>ROMERO</c:v>
                </c:pt>
                <c:pt idx="17">
                  <c:v>TEVEZ</c:v>
                </c:pt>
                <c:pt idx="18">
                  <c:v>VERNAZA</c:v>
                </c:pt>
                <c:pt idx="19">
                  <c:v>VEGA</c:v>
                </c:pt>
                <c:pt idx="20">
                  <c:v>LOPEZ</c:v>
                </c:pt>
                <c:pt idx="21">
                  <c:v>GARCIA</c:v>
                </c:pt>
                <c:pt idx="22">
                  <c:v>MEJÍA M.</c:v>
                </c:pt>
                <c:pt idx="23">
                  <c:v>ADÉ</c:v>
                </c:pt>
                <c:pt idx="24">
                  <c:v>ARMAS</c:v>
                </c:pt>
              </c:strCache>
            </c:strRef>
          </c:cat>
          <c:val>
            <c:numRef>
              <c:f>'Microciclo 02'!$D$4:$D$33</c:f>
              <c:numCache>
                <c:formatCode>0</c:formatCode>
                <c:ptCount val="25"/>
                <c:pt idx="0">
                  <c:v>41787.840000000004</c:v>
                </c:pt>
                <c:pt idx="1">
                  <c:v>51760.08</c:v>
                </c:pt>
                <c:pt idx="2">
                  <c:v>9128.9499999999989</c:v>
                </c:pt>
                <c:pt idx="3">
                  <c:v>20500.52</c:v>
                </c:pt>
                <c:pt idx="5">
                  <c:v>49715.79</c:v>
                </c:pt>
                <c:pt idx="6">
                  <c:v>49479.67</c:v>
                </c:pt>
                <c:pt idx="7">
                  <c:v>43806.3</c:v>
                </c:pt>
                <c:pt idx="8">
                  <c:v>47300.43</c:v>
                </c:pt>
                <c:pt idx="9">
                  <c:v>50023.010000000009</c:v>
                </c:pt>
                <c:pt idx="10">
                  <c:v>53356.909999999996</c:v>
                </c:pt>
                <c:pt idx="11">
                  <c:v>58664.59</c:v>
                </c:pt>
                <c:pt idx="12">
                  <c:v>45715.989999999991</c:v>
                </c:pt>
                <c:pt idx="13">
                  <c:v>39371.160000000003</c:v>
                </c:pt>
                <c:pt idx="14">
                  <c:v>53431.88</c:v>
                </c:pt>
                <c:pt idx="15">
                  <c:v>54704.78</c:v>
                </c:pt>
                <c:pt idx="16">
                  <c:v>47812.489999999991</c:v>
                </c:pt>
                <c:pt idx="17">
                  <c:v>37013.53</c:v>
                </c:pt>
                <c:pt idx="18">
                  <c:v>52805.24</c:v>
                </c:pt>
                <c:pt idx="19">
                  <c:v>51479.039999999994</c:v>
                </c:pt>
                <c:pt idx="20">
                  <c:v>13579.27</c:v>
                </c:pt>
                <c:pt idx="22">
                  <c:v>45960.74</c:v>
                </c:pt>
                <c:pt idx="23">
                  <c:v>49193.520000000004</c:v>
                </c:pt>
                <c:pt idx="24">
                  <c:v>53924.56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C9-7A44-951C-148C8066F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95"/>
        <c:axId val="2132378687"/>
        <c:axId val="2132382063"/>
      </c:barChart>
      <c:catAx>
        <c:axId val="213237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32382063"/>
        <c:crosses val="autoZero"/>
        <c:auto val="1"/>
        <c:lblAlgn val="ctr"/>
        <c:lblOffset val="100"/>
        <c:noMultiLvlLbl val="0"/>
      </c:catAx>
      <c:valAx>
        <c:axId val="21323820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7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ln>
                  <a:noFill/>
                </a:ln>
                <a:solidFill>
                  <a:schemeClr val="bg1">
                    <a:lumMod val="9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s-ES_tradnl" sz="1400">
                <a:ln>
                  <a:noFill/>
                </a:ln>
                <a:solidFill>
                  <a:schemeClr val="bg1">
                    <a:lumMod val="95000"/>
                  </a:schemeClr>
                </a:solidFill>
                <a:effectLst/>
              </a:rPr>
              <a:t>CANTIDAD DE ACELERACIONES (ACC) Y DESACELERACIONES</a:t>
            </a:r>
            <a:r>
              <a:rPr lang="es-ES_tradnl" sz="1400" baseline="0">
                <a:ln>
                  <a:noFill/>
                </a:ln>
                <a:solidFill>
                  <a:schemeClr val="bg1">
                    <a:lumMod val="95000"/>
                  </a:schemeClr>
                </a:solidFill>
                <a:effectLst/>
              </a:rPr>
              <a:t> (DCC)</a:t>
            </a:r>
            <a:endParaRPr lang="es-ES_tradnl" sz="1400">
              <a:ln>
                <a:noFill/>
              </a:ln>
              <a:solidFill>
                <a:schemeClr val="bg1">
                  <a:lumMod val="95000"/>
                </a:scheme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ln>
                <a:noFill/>
              </a:ln>
              <a:solidFill>
                <a:schemeClr val="bg1">
                  <a:lumMod val="9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777003240423853E-2"/>
          <c:y val="0.20542091118693184"/>
          <c:w val="0.95658160366564715"/>
          <c:h val="0.446036380902963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'Lunes 17-1 (Sesión 08-09)'!$K$3</c:f>
              <c:strCache>
                <c:ptCount val="1"/>
                <c:pt idx="0">
                  <c:v>ACC     (Cant.)          (2-10 m/s2)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'Lunes 17-1 (Sesión 08-09)'!$B$4:$B$28</c:f>
              <c:strCache>
                <c:ptCount val="25"/>
                <c:pt idx="0">
                  <c:v>SILVA</c:v>
                </c:pt>
                <c:pt idx="1">
                  <c:v>BRIONES</c:v>
                </c:pt>
                <c:pt idx="2">
                  <c:v>CANO</c:v>
                </c:pt>
                <c:pt idx="3">
                  <c:v>SEGURA</c:v>
                </c:pt>
                <c:pt idx="4">
                  <c:v>QUIÑONEZ</c:v>
                </c:pt>
                <c:pt idx="5">
                  <c:v>MURILLO</c:v>
                </c:pt>
                <c:pt idx="6">
                  <c:v>CUERO</c:v>
                </c:pt>
                <c:pt idx="7">
                  <c:v>FIGUEROA</c:v>
                </c:pt>
                <c:pt idx="8">
                  <c:v>FYDRISZEWSKI</c:v>
                </c:pt>
                <c:pt idx="9">
                  <c:v>FARA</c:v>
                </c:pt>
                <c:pt idx="10">
                  <c:v>PONGUILLO</c:v>
                </c:pt>
                <c:pt idx="11">
                  <c:v>MEJÍA E.</c:v>
                </c:pt>
                <c:pt idx="12">
                  <c:v>MINA</c:v>
                </c:pt>
                <c:pt idx="13">
                  <c:v>MOHOR</c:v>
                </c:pt>
                <c:pt idx="14">
                  <c:v>BOLAÑOS</c:v>
                </c:pt>
                <c:pt idx="15">
                  <c:v>CAICEDO E.</c:v>
                </c:pt>
                <c:pt idx="16">
                  <c:v>ROMERO</c:v>
                </c:pt>
                <c:pt idx="17">
                  <c:v>TEVEZ</c:v>
                </c:pt>
                <c:pt idx="18">
                  <c:v>VERNAZA</c:v>
                </c:pt>
                <c:pt idx="19">
                  <c:v>VEGA</c:v>
                </c:pt>
                <c:pt idx="21">
                  <c:v>BATIOJA</c:v>
                </c:pt>
                <c:pt idx="22">
                  <c:v>MEJÍA M.</c:v>
                </c:pt>
                <c:pt idx="23">
                  <c:v>ADÉ</c:v>
                </c:pt>
                <c:pt idx="24">
                  <c:v>ARMAS</c:v>
                </c:pt>
              </c:strCache>
            </c:strRef>
          </c:cat>
          <c:val>
            <c:numRef>
              <c:f>'Lunes 17-1 (Sesión 08-09)'!$K$4:$K$28</c:f>
              <c:numCache>
                <c:formatCode>0</c:formatCode>
                <c:ptCount val="25"/>
                <c:pt idx="0">
                  <c:v>233</c:v>
                </c:pt>
                <c:pt idx="1">
                  <c:v>160</c:v>
                </c:pt>
                <c:pt idx="2">
                  <c:v>200</c:v>
                </c:pt>
                <c:pt idx="5">
                  <c:v>298</c:v>
                </c:pt>
                <c:pt idx="6">
                  <c:v>202</c:v>
                </c:pt>
                <c:pt idx="7">
                  <c:v>163</c:v>
                </c:pt>
                <c:pt idx="8">
                  <c:v>255</c:v>
                </c:pt>
                <c:pt idx="9">
                  <c:v>224</c:v>
                </c:pt>
                <c:pt idx="10">
                  <c:v>326</c:v>
                </c:pt>
                <c:pt idx="11">
                  <c:v>253</c:v>
                </c:pt>
                <c:pt idx="12">
                  <c:v>153</c:v>
                </c:pt>
                <c:pt idx="14">
                  <c:v>225</c:v>
                </c:pt>
                <c:pt idx="15">
                  <c:v>250</c:v>
                </c:pt>
                <c:pt idx="16">
                  <c:v>224</c:v>
                </c:pt>
                <c:pt idx="18">
                  <c:v>283</c:v>
                </c:pt>
                <c:pt idx="19">
                  <c:v>286</c:v>
                </c:pt>
                <c:pt idx="21">
                  <c:v>231</c:v>
                </c:pt>
                <c:pt idx="22">
                  <c:v>203</c:v>
                </c:pt>
                <c:pt idx="23">
                  <c:v>249</c:v>
                </c:pt>
                <c:pt idx="24">
                  <c:v>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BF-D640-81B8-85E89E1E3167}"/>
            </c:ext>
          </c:extLst>
        </c:ser>
        <c:ser>
          <c:idx val="1"/>
          <c:order val="1"/>
          <c:tx>
            <c:strRef>
              <c:f>'Lunes 17-1 (Sesión 08-09)'!$L$3</c:f>
              <c:strCache>
                <c:ptCount val="1"/>
                <c:pt idx="0">
                  <c:v>DCC    (Cant.)       (2-10 m/s2)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'Lunes 17-1 (Sesión 08-09)'!$B$4:$B$28</c:f>
              <c:strCache>
                <c:ptCount val="25"/>
                <c:pt idx="0">
                  <c:v>SILVA</c:v>
                </c:pt>
                <c:pt idx="1">
                  <c:v>BRIONES</c:v>
                </c:pt>
                <c:pt idx="2">
                  <c:v>CANO</c:v>
                </c:pt>
                <c:pt idx="3">
                  <c:v>SEGURA</c:v>
                </c:pt>
                <c:pt idx="4">
                  <c:v>QUIÑONEZ</c:v>
                </c:pt>
                <c:pt idx="5">
                  <c:v>MURILLO</c:v>
                </c:pt>
                <c:pt idx="6">
                  <c:v>CUERO</c:v>
                </c:pt>
                <c:pt idx="7">
                  <c:v>FIGUEROA</c:v>
                </c:pt>
                <c:pt idx="8">
                  <c:v>FYDRISZEWSKI</c:v>
                </c:pt>
                <c:pt idx="9">
                  <c:v>FARA</c:v>
                </c:pt>
                <c:pt idx="10">
                  <c:v>PONGUILLO</c:v>
                </c:pt>
                <c:pt idx="11">
                  <c:v>MEJÍA E.</c:v>
                </c:pt>
                <c:pt idx="12">
                  <c:v>MINA</c:v>
                </c:pt>
                <c:pt idx="13">
                  <c:v>MOHOR</c:v>
                </c:pt>
                <c:pt idx="14">
                  <c:v>BOLAÑOS</c:v>
                </c:pt>
                <c:pt idx="15">
                  <c:v>CAICEDO E.</c:v>
                </c:pt>
                <c:pt idx="16">
                  <c:v>ROMERO</c:v>
                </c:pt>
                <c:pt idx="17">
                  <c:v>TEVEZ</c:v>
                </c:pt>
                <c:pt idx="18">
                  <c:v>VERNAZA</c:v>
                </c:pt>
                <c:pt idx="19">
                  <c:v>VEGA</c:v>
                </c:pt>
                <c:pt idx="21">
                  <c:v>BATIOJA</c:v>
                </c:pt>
                <c:pt idx="22">
                  <c:v>MEJÍA M.</c:v>
                </c:pt>
                <c:pt idx="23">
                  <c:v>ADÉ</c:v>
                </c:pt>
                <c:pt idx="24">
                  <c:v>ARMAS</c:v>
                </c:pt>
              </c:strCache>
            </c:strRef>
          </c:cat>
          <c:val>
            <c:numRef>
              <c:f>'Lunes 17-1 (Sesión 08-09)'!$L$4:$L$28</c:f>
              <c:numCache>
                <c:formatCode>0</c:formatCode>
                <c:ptCount val="25"/>
                <c:pt idx="0">
                  <c:v>208</c:v>
                </c:pt>
                <c:pt idx="1">
                  <c:v>156</c:v>
                </c:pt>
                <c:pt idx="2">
                  <c:v>119</c:v>
                </c:pt>
                <c:pt idx="5">
                  <c:v>222</c:v>
                </c:pt>
                <c:pt idx="6">
                  <c:v>166</c:v>
                </c:pt>
                <c:pt idx="7">
                  <c:v>115</c:v>
                </c:pt>
                <c:pt idx="8">
                  <c:v>206</c:v>
                </c:pt>
                <c:pt idx="9">
                  <c:v>208</c:v>
                </c:pt>
                <c:pt idx="10">
                  <c:v>282</c:v>
                </c:pt>
                <c:pt idx="11">
                  <c:v>169</c:v>
                </c:pt>
                <c:pt idx="12">
                  <c:v>124</c:v>
                </c:pt>
                <c:pt idx="14">
                  <c:v>128</c:v>
                </c:pt>
                <c:pt idx="15">
                  <c:v>216</c:v>
                </c:pt>
                <c:pt idx="16">
                  <c:v>180</c:v>
                </c:pt>
                <c:pt idx="18">
                  <c:v>226</c:v>
                </c:pt>
                <c:pt idx="19">
                  <c:v>228</c:v>
                </c:pt>
                <c:pt idx="21">
                  <c:v>179</c:v>
                </c:pt>
                <c:pt idx="22">
                  <c:v>145</c:v>
                </c:pt>
                <c:pt idx="23">
                  <c:v>212</c:v>
                </c:pt>
                <c:pt idx="24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AA-B846-AB8B-ED3A8C13E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9"/>
        <c:axId val="2132378687"/>
        <c:axId val="2132382063"/>
      </c:barChart>
      <c:catAx>
        <c:axId val="213237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32382063"/>
        <c:crosses val="autoZero"/>
        <c:auto val="1"/>
        <c:lblAlgn val="ctr"/>
        <c:lblOffset val="100"/>
        <c:noMultiLvlLbl val="0"/>
      </c:catAx>
      <c:valAx>
        <c:axId val="213238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7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HSR </a:t>
            </a:r>
            <a:r>
              <a:rPr lang="en-US" sz="1400" b="1" i="0" u="none" strike="noStrike" cap="none" baseline="0">
                <a:effectLst/>
              </a:rPr>
              <a:t>(mts)  (19-24 K/h)</a:t>
            </a:r>
            <a:r>
              <a:rPr lang="en-US" sz="1400" b="1" i="0" u="none" strike="noStrike" cap="none" baseline="0"/>
              <a:t> </a:t>
            </a:r>
            <a:r>
              <a:rPr lang="en-US"/>
              <a:t>: DISTANCIA TOTAL RECORRIDA EN METROS A ALTA INTENSIDAD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364690869710829E-2"/>
          <c:y val="0.14409251227459147"/>
          <c:w val="0.93155986672109947"/>
          <c:h val="0.598545955547013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'Lunes 17-1 (Sesión 08-09)'!$H$3</c:f>
              <c:strCache>
                <c:ptCount val="1"/>
                <c:pt idx="0">
                  <c:v>HSR       (mts)         (19-24 K/h)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9525" cap="flat" cmpd="sng" algn="ctr">
              <a:noFill/>
              <a:miter lim="800000"/>
            </a:ln>
            <a:effectLst>
              <a:glow rad="63500">
                <a:srgbClr val="0070C0">
                  <a:alpha val="25000"/>
                </a:srgb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'Lunes 17-1 (Sesión 08-09)'!$B$4:$B$33</c:f>
              <c:strCache>
                <c:ptCount val="25"/>
                <c:pt idx="0">
                  <c:v>SILVA</c:v>
                </c:pt>
                <c:pt idx="1">
                  <c:v>BRIONES</c:v>
                </c:pt>
                <c:pt idx="2">
                  <c:v>CANO</c:v>
                </c:pt>
                <c:pt idx="3">
                  <c:v>SEGURA</c:v>
                </c:pt>
                <c:pt idx="4">
                  <c:v>QUIÑONEZ</c:v>
                </c:pt>
                <c:pt idx="5">
                  <c:v>MURILLO</c:v>
                </c:pt>
                <c:pt idx="6">
                  <c:v>CUERO</c:v>
                </c:pt>
                <c:pt idx="7">
                  <c:v>FIGUEROA</c:v>
                </c:pt>
                <c:pt idx="8">
                  <c:v>FYDRISZEWSKI</c:v>
                </c:pt>
                <c:pt idx="9">
                  <c:v>FARA</c:v>
                </c:pt>
                <c:pt idx="10">
                  <c:v>PONGUILLO</c:v>
                </c:pt>
                <c:pt idx="11">
                  <c:v>MEJÍA E.</c:v>
                </c:pt>
                <c:pt idx="12">
                  <c:v>MINA</c:v>
                </c:pt>
                <c:pt idx="13">
                  <c:v>MOHOR</c:v>
                </c:pt>
                <c:pt idx="14">
                  <c:v>BOLAÑOS</c:v>
                </c:pt>
                <c:pt idx="15">
                  <c:v>CAICEDO E.</c:v>
                </c:pt>
                <c:pt idx="16">
                  <c:v>ROMERO</c:v>
                </c:pt>
                <c:pt idx="17">
                  <c:v>TEVEZ</c:v>
                </c:pt>
                <c:pt idx="18">
                  <c:v>VERNAZA</c:v>
                </c:pt>
                <c:pt idx="19">
                  <c:v>VEGA</c:v>
                </c:pt>
                <c:pt idx="21">
                  <c:v>BATIOJA</c:v>
                </c:pt>
                <c:pt idx="22">
                  <c:v>MEJÍA M.</c:v>
                </c:pt>
                <c:pt idx="23">
                  <c:v>ADÉ</c:v>
                </c:pt>
                <c:pt idx="24">
                  <c:v>ARMAS</c:v>
                </c:pt>
              </c:strCache>
            </c:strRef>
          </c:cat>
          <c:val>
            <c:numRef>
              <c:f>'Lunes 17-1 (Sesión 08-09)'!$H$4:$H$33</c:f>
              <c:numCache>
                <c:formatCode>0</c:formatCode>
                <c:ptCount val="25"/>
                <c:pt idx="0">
                  <c:v>797.01</c:v>
                </c:pt>
                <c:pt idx="1">
                  <c:v>621.21</c:v>
                </c:pt>
                <c:pt idx="2">
                  <c:v>859.95</c:v>
                </c:pt>
                <c:pt idx="5">
                  <c:v>829.39999999999986</c:v>
                </c:pt>
                <c:pt idx="6">
                  <c:v>629.91</c:v>
                </c:pt>
                <c:pt idx="7">
                  <c:v>278.23</c:v>
                </c:pt>
                <c:pt idx="8">
                  <c:v>1352.79</c:v>
                </c:pt>
                <c:pt idx="9">
                  <c:v>1145.56</c:v>
                </c:pt>
                <c:pt idx="10">
                  <c:v>1383.02</c:v>
                </c:pt>
                <c:pt idx="11">
                  <c:v>927.48000000000013</c:v>
                </c:pt>
                <c:pt idx="12">
                  <c:v>57.970000000000006</c:v>
                </c:pt>
                <c:pt idx="14">
                  <c:v>1831.8600000000004</c:v>
                </c:pt>
                <c:pt idx="15">
                  <c:v>471.3</c:v>
                </c:pt>
                <c:pt idx="16">
                  <c:v>754.67000000000007</c:v>
                </c:pt>
                <c:pt idx="18">
                  <c:v>1126.4000000000001</c:v>
                </c:pt>
                <c:pt idx="19">
                  <c:v>1439.02</c:v>
                </c:pt>
                <c:pt idx="21">
                  <c:v>1053.1100000000001</c:v>
                </c:pt>
                <c:pt idx="22">
                  <c:v>1603.8800000000003</c:v>
                </c:pt>
                <c:pt idx="23">
                  <c:v>1408.03</c:v>
                </c:pt>
                <c:pt idx="24">
                  <c:v>1040.27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46-B54C-A74A-9352D8905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95"/>
        <c:axId val="2132378687"/>
        <c:axId val="2132382063"/>
      </c:barChart>
      <c:catAx>
        <c:axId val="213237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32382063"/>
        <c:crosses val="autoZero"/>
        <c:auto val="1"/>
        <c:lblAlgn val="ctr"/>
        <c:lblOffset val="100"/>
        <c:noMultiLvlLbl val="0"/>
      </c:catAx>
      <c:valAx>
        <c:axId val="21323820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7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</a:t>
            </a:r>
            <a:r>
              <a:rPr lang="en-US" sz="1400" b="1" i="0" u="none" strike="noStrike" cap="none" baseline="0">
                <a:effectLst/>
              </a:rPr>
              <a:t>(Cant)  (&gt;24 K/h)</a:t>
            </a:r>
            <a:r>
              <a:rPr lang="en-US" sz="1400" b="1" i="0" u="none" strike="noStrike" cap="none" baseline="0"/>
              <a:t> </a:t>
            </a:r>
            <a:r>
              <a:rPr lang="en-US"/>
              <a:t>: CANTIDAD DE SPRINT REALIZADOS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364690869710829E-2"/>
          <c:y val="0.14409251227459147"/>
          <c:w val="0.93155986672109947"/>
          <c:h val="0.598545955547013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'Lunes 17-1 (Sesión 08-09)'!$I$3</c:f>
              <c:strCache>
                <c:ptCount val="1"/>
                <c:pt idx="0">
                  <c:v>Sprint (Cant)    (&gt;24 K/h)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9525" cap="flat" cmpd="sng" algn="ctr">
              <a:noFill/>
              <a:miter lim="800000"/>
            </a:ln>
            <a:effectLst>
              <a:glow rad="63500">
                <a:srgbClr val="0070C0">
                  <a:alpha val="25000"/>
                </a:srgb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'Lunes 17-1 (Sesión 08-09)'!$B$4:$B$33</c:f>
              <c:strCache>
                <c:ptCount val="25"/>
                <c:pt idx="0">
                  <c:v>SILVA</c:v>
                </c:pt>
                <c:pt idx="1">
                  <c:v>BRIONES</c:v>
                </c:pt>
                <c:pt idx="2">
                  <c:v>CANO</c:v>
                </c:pt>
                <c:pt idx="3">
                  <c:v>SEGURA</c:v>
                </c:pt>
                <c:pt idx="4">
                  <c:v>QUIÑONEZ</c:v>
                </c:pt>
                <c:pt idx="5">
                  <c:v>MURILLO</c:v>
                </c:pt>
                <c:pt idx="6">
                  <c:v>CUERO</c:v>
                </c:pt>
                <c:pt idx="7">
                  <c:v>FIGUEROA</c:v>
                </c:pt>
                <c:pt idx="8">
                  <c:v>FYDRISZEWSKI</c:v>
                </c:pt>
                <c:pt idx="9">
                  <c:v>FARA</c:v>
                </c:pt>
                <c:pt idx="10">
                  <c:v>PONGUILLO</c:v>
                </c:pt>
                <c:pt idx="11">
                  <c:v>MEJÍA E.</c:v>
                </c:pt>
                <c:pt idx="12">
                  <c:v>MINA</c:v>
                </c:pt>
                <c:pt idx="13">
                  <c:v>MOHOR</c:v>
                </c:pt>
                <c:pt idx="14">
                  <c:v>BOLAÑOS</c:v>
                </c:pt>
                <c:pt idx="15">
                  <c:v>CAICEDO E.</c:v>
                </c:pt>
                <c:pt idx="16">
                  <c:v>ROMERO</c:v>
                </c:pt>
                <c:pt idx="17">
                  <c:v>TEVEZ</c:v>
                </c:pt>
                <c:pt idx="18">
                  <c:v>VERNAZA</c:v>
                </c:pt>
                <c:pt idx="19">
                  <c:v>VEGA</c:v>
                </c:pt>
                <c:pt idx="21">
                  <c:v>BATIOJA</c:v>
                </c:pt>
                <c:pt idx="22">
                  <c:v>MEJÍA M.</c:v>
                </c:pt>
                <c:pt idx="23">
                  <c:v>ADÉ</c:v>
                </c:pt>
                <c:pt idx="24">
                  <c:v>ARMAS</c:v>
                </c:pt>
              </c:strCache>
            </c:strRef>
          </c:cat>
          <c:val>
            <c:numRef>
              <c:f>'Lunes 17-1 (Sesión 08-09)'!$I$4:$I$33</c:f>
              <c:numCache>
                <c:formatCode>0</c:formatCode>
                <c:ptCount val="25"/>
                <c:pt idx="0">
                  <c:v>10</c:v>
                </c:pt>
                <c:pt idx="1">
                  <c:v>8</c:v>
                </c:pt>
                <c:pt idx="2">
                  <c:v>4</c:v>
                </c:pt>
                <c:pt idx="5">
                  <c:v>10</c:v>
                </c:pt>
                <c:pt idx="6">
                  <c:v>15</c:v>
                </c:pt>
                <c:pt idx="7">
                  <c:v>3</c:v>
                </c:pt>
                <c:pt idx="8">
                  <c:v>13</c:v>
                </c:pt>
                <c:pt idx="9">
                  <c:v>11</c:v>
                </c:pt>
                <c:pt idx="10">
                  <c:v>27</c:v>
                </c:pt>
                <c:pt idx="11">
                  <c:v>1</c:v>
                </c:pt>
                <c:pt idx="12">
                  <c:v>0</c:v>
                </c:pt>
                <c:pt idx="14">
                  <c:v>6</c:v>
                </c:pt>
                <c:pt idx="15">
                  <c:v>3</c:v>
                </c:pt>
                <c:pt idx="16">
                  <c:v>0</c:v>
                </c:pt>
                <c:pt idx="18">
                  <c:v>17</c:v>
                </c:pt>
                <c:pt idx="19">
                  <c:v>5</c:v>
                </c:pt>
                <c:pt idx="21">
                  <c:v>5</c:v>
                </c:pt>
                <c:pt idx="22">
                  <c:v>3</c:v>
                </c:pt>
                <c:pt idx="23">
                  <c:v>17</c:v>
                </c:pt>
                <c:pt idx="2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7-1C40-A0B2-9E56A03D0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95"/>
        <c:axId val="2132378687"/>
        <c:axId val="2132382063"/>
      </c:barChart>
      <c:catAx>
        <c:axId val="213237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32382063"/>
        <c:crosses val="autoZero"/>
        <c:auto val="1"/>
        <c:lblAlgn val="ctr"/>
        <c:lblOffset val="100"/>
        <c:noMultiLvlLbl val="0"/>
      </c:catAx>
      <c:valAx>
        <c:axId val="21323820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7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(mts) (&gt;24 K/h): METROS RECORRIDOS EN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364690869710829E-2"/>
          <c:y val="0.14409251227459147"/>
          <c:w val="0.93155986672109947"/>
          <c:h val="0.598545955547013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'Lunes 17-1 (Sesión 08-09)'!$J$3</c:f>
              <c:strCache>
                <c:ptCount val="1"/>
                <c:pt idx="0">
                  <c:v>Sprint    (mts)         (&gt;24 K/h)</c:v>
                </c:pt>
              </c:strCache>
            </c:strRef>
          </c:tx>
          <c:spPr>
            <a:solidFill>
              <a:srgbClr val="7030A0"/>
            </a:solidFill>
            <a:ln w="9525" cap="flat" cmpd="sng" algn="ctr">
              <a:noFill/>
              <a:miter lim="800000"/>
            </a:ln>
            <a:effectLst>
              <a:glow rad="63500">
                <a:srgbClr val="0070C0">
                  <a:alpha val="25000"/>
                </a:srgb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'Lunes 17-1 (Sesión 08-09)'!$B$4:$B$33</c:f>
              <c:strCache>
                <c:ptCount val="25"/>
                <c:pt idx="0">
                  <c:v>SILVA</c:v>
                </c:pt>
                <c:pt idx="1">
                  <c:v>BRIONES</c:v>
                </c:pt>
                <c:pt idx="2">
                  <c:v>CANO</c:v>
                </c:pt>
                <c:pt idx="3">
                  <c:v>SEGURA</c:v>
                </c:pt>
                <c:pt idx="4">
                  <c:v>QUIÑONEZ</c:v>
                </c:pt>
                <c:pt idx="5">
                  <c:v>MURILLO</c:v>
                </c:pt>
                <c:pt idx="6">
                  <c:v>CUERO</c:v>
                </c:pt>
                <c:pt idx="7">
                  <c:v>FIGUEROA</c:v>
                </c:pt>
                <c:pt idx="8">
                  <c:v>FYDRISZEWSKI</c:v>
                </c:pt>
                <c:pt idx="9">
                  <c:v>FARA</c:v>
                </c:pt>
                <c:pt idx="10">
                  <c:v>PONGUILLO</c:v>
                </c:pt>
                <c:pt idx="11">
                  <c:v>MEJÍA E.</c:v>
                </c:pt>
                <c:pt idx="12">
                  <c:v>MINA</c:v>
                </c:pt>
                <c:pt idx="13">
                  <c:v>MOHOR</c:v>
                </c:pt>
                <c:pt idx="14">
                  <c:v>BOLAÑOS</c:v>
                </c:pt>
                <c:pt idx="15">
                  <c:v>CAICEDO E.</c:v>
                </c:pt>
                <c:pt idx="16">
                  <c:v>ROMERO</c:v>
                </c:pt>
                <c:pt idx="17">
                  <c:v>TEVEZ</c:v>
                </c:pt>
                <c:pt idx="18">
                  <c:v>VERNAZA</c:v>
                </c:pt>
                <c:pt idx="19">
                  <c:v>VEGA</c:v>
                </c:pt>
                <c:pt idx="21">
                  <c:v>BATIOJA</c:v>
                </c:pt>
                <c:pt idx="22">
                  <c:v>MEJÍA M.</c:v>
                </c:pt>
                <c:pt idx="23">
                  <c:v>ADÉ</c:v>
                </c:pt>
                <c:pt idx="24">
                  <c:v>ARMAS</c:v>
                </c:pt>
              </c:strCache>
            </c:strRef>
          </c:cat>
          <c:val>
            <c:numRef>
              <c:f>'Lunes 17-1 (Sesión 08-09)'!$J$4:$J$33</c:f>
              <c:numCache>
                <c:formatCode>0</c:formatCode>
                <c:ptCount val="25"/>
                <c:pt idx="0">
                  <c:v>185.48</c:v>
                </c:pt>
                <c:pt idx="1">
                  <c:v>117.09</c:v>
                </c:pt>
                <c:pt idx="2">
                  <c:v>81.41</c:v>
                </c:pt>
                <c:pt idx="5">
                  <c:v>185.38</c:v>
                </c:pt>
                <c:pt idx="6">
                  <c:v>276.84000000000003</c:v>
                </c:pt>
                <c:pt idx="7">
                  <c:v>54.06</c:v>
                </c:pt>
                <c:pt idx="8">
                  <c:v>217.57999999999998</c:v>
                </c:pt>
                <c:pt idx="9">
                  <c:v>166.32999999999998</c:v>
                </c:pt>
                <c:pt idx="10">
                  <c:v>519.27</c:v>
                </c:pt>
                <c:pt idx="11">
                  <c:v>9.59</c:v>
                </c:pt>
                <c:pt idx="12">
                  <c:v>0</c:v>
                </c:pt>
                <c:pt idx="14">
                  <c:v>106.28</c:v>
                </c:pt>
                <c:pt idx="15">
                  <c:v>43.38</c:v>
                </c:pt>
                <c:pt idx="16">
                  <c:v>0</c:v>
                </c:pt>
                <c:pt idx="18">
                  <c:v>369.61</c:v>
                </c:pt>
                <c:pt idx="19">
                  <c:v>132.41</c:v>
                </c:pt>
                <c:pt idx="21">
                  <c:v>118.55</c:v>
                </c:pt>
                <c:pt idx="22">
                  <c:v>34.660000000000004</c:v>
                </c:pt>
                <c:pt idx="23">
                  <c:v>481.38</c:v>
                </c:pt>
                <c:pt idx="24">
                  <c:v>63.85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F3-F24A-87B5-A1D96A809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95"/>
        <c:axId val="2132378687"/>
        <c:axId val="2132382063"/>
      </c:barChart>
      <c:catAx>
        <c:axId val="213237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32382063"/>
        <c:crosses val="autoZero"/>
        <c:auto val="1"/>
        <c:lblAlgn val="ctr"/>
        <c:lblOffset val="100"/>
        <c:noMultiLvlLbl val="0"/>
      </c:catAx>
      <c:valAx>
        <c:axId val="21323820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7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High Intensity Bursts (cant.): NÚMERO TOTAL DE VECES EN LAS QUE SE REALIZÓ UN MÍNIMO DE 3 ACTIVIDADES DE ALTA INTENSIDAD SEPARADOS POR 20" COMO MÁXIMO</a:t>
            </a:r>
          </a:p>
        </c:rich>
      </c:tx>
      <c:layout>
        <c:manualLayout>
          <c:xMode val="edge"/>
          <c:yMode val="edge"/>
          <c:x val="8.845712228614859E-2"/>
          <c:y val="6.252666306769101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364690869710829E-2"/>
          <c:y val="0.23112857380972138"/>
          <c:w val="0.93155986672109947"/>
          <c:h val="0.511509887873712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'Lunes 17-1 (Sesión 08-09)'!$O$3</c:f>
              <c:strCache>
                <c:ptCount val="1"/>
                <c:pt idx="0">
                  <c:v>Number Of High Intensity Bursts (cant.)</c:v>
                </c:pt>
              </c:strCache>
            </c:strRef>
          </c:tx>
          <c:spPr>
            <a:solidFill>
              <a:srgbClr val="FF0000"/>
            </a:solidFill>
            <a:ln w="9525" cap="flat" cmpd="sng" algn="ctr">
              <a:noFill/>
              <a:miter lim="800000"/>
            </a:ln>
            <a:effectLst>
              <a:glow rad="63500">
                <a:srgbClr val="0070C0">
                  <a:alpha val="25000"/>
                </a:srgb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'Lunes 17-1 (Sesión 08-09)'!$B$4:$B$33</c:f>
              <c:strCache>
                <c:ptCount val="25"/>
                <c:pt idx="0">
                  <c:v>SILVA</c:v>
                </c:pt>
                <c:pt idx="1">
                  <c:v>BRIONES</c:v>
                </c:pt>
                <c:pt idx="2">
                  <c:v>CANO</c:v>
                </c:pt>
                <c:pt idx="3">
                  <c:v>SEGURA</c:v>
                </c:pt>
                <c:pt idx="4">
                  <c:v>QUIÑONEZ</c:v>
                </c:pt>
                <c:pt idx="5">
                  <c:v>MURILLO</c:v>
                </c:pt>
                <c:pt idx="6">
                  <c:v>CUERO</c:v>
                </c:pt>
                <c:pt idx="7">
                  <c:v>FIGUEROA</c:v>
                </c:pt>
                <c:pt idx="8">
                  <c:v>FYDRISZEWSKI</c:v>
                </c:pt>
                <c:pt idx="9">
                  <c:v>FARA</c:v>
                </c:pt>
                <c:pt idx="10">
                  <c:v>PONGUILLO</c:v>
                </c:pt>
                <c:pt idx="11">
                  <c:v>MEJÍA E.</c:v>
                </c:pt>
                <c:pt idx="12">
                  <c:v>MINA</c:v>
                </c:pt>
                <c:pt idx="13">
                  <c:v>MOHOR</c:v>
                </c:pt>
                <c:pt idx="14">
                  <c:v>BOLAÑOS</c:v>
                </c:pt>
                <c:pt idx="15">
                  <c:v>CAICEDO E.</c:v>
                </c:pt>
                <c:pt idx="16">
                  <c:v>ROMERO</c:v>
                </c:pt>
                <c:pt idx="17">
                  <c:v>TEVEZ</c:v>
                </c:pt>
                <c:pt idx="18">
                  <c:v>VERNAZA</c:v>
                </c:pt>
                <c:pt idx="19">
                  <c:v>VEGA</c:v>
                </c:pt>
                <c:pt idx="21">
                  <c:v>BATIOJA</c:v>
                </c:pt>
                <c:pt idx="22">
                  <c:v>MEJÍA M.</c:v>
                </c:pt>
                <c:pt idx="23">
                  <c:v>ADÉ</c:v>
                </c:pt>
                <c:pt idx="24">
                  <c:v>ARMAS</c:v>
                </c:pt>
              </c:strCache>
            </c:strRef>
          </c:cat>
          <c:val>
            <c:numRef>
              <c:f>'Lunes 17-1 (Sesión 08-09)'!$O$4:$O$28</c:f>
              <c:numCache>
                <c:formatCode>0</c:formatCode>
                <c:ptCount val="25"/>
                <c:pt idx="0">
                  <c:v>22</c:v>
                </c:pt>
                <c:pt idx="1">
                  <c:v>2</c:v>
                </c:pt>
                <c:pt idx="2">
                  <c:v>3</c:v>
                </c:pt>
                <c:pt idx="5">
                  <c:v>7</c:v>
                </c:pt>
                <c:pt idx="6">
                  <c:v>7</c:v>
                </c:pt>
                <c:pt idx="7">
                  <c:v>0</c:v>
                </c:pt>
                <c:pt idx="8">
                  <c:v>10</c:v>
                </c:pt>
                <c:pt idx="9">
                  <c:v>8</c:v>
                </c:pt>
                <c:pt idx="10">
                  <c:v>20</c:v>
                </c:pt>
                <c:pt idx="11">
                  <c:v>4</c:v>
                </c:pt>
                <c:pt idx="12">
                  <c:v>1</c:v>
                </c:pt>
                <c:pt idx="14">
                  <c:v>2</c:v>
                </c:pt>
                <c:pt idx="15">
                  <c:v>5</c:v>
                </c:pt>
                <c:pt idx="16">
                  <c:v>0</c:v>
                </c:pt>
                <c:pt idx="18">
                  <c:v>2</c:v>
                </c:pt>
                <c:pt idx="19">
                  <c:v>0</c:v>
                </c:pt>
                <c:pt idx="21">
                  <c:v>4</c:v>
                </c:pt>
                <c:pt idx="22">
                  <c:v>0</c:v>
                </c:pt>
                <c:pt idx="23">
                  <c:v>14</c:v>
                </c:pt>
                <c:pt idx="2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7E-FA4D-8A7A-AACD76829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95"/>
        <c:axId val="2132378687"/>
        <c:axId val="2132382063"/>
      </c:barChart>
      <c:catAx>
        <c:axId val="213237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32382063"/>
        <c:crosses val="autoZero"/>
        <c:auto val="1"/>
        <c:lblAlgn val="ctr"/>
        <c:lblOffset val="100"/>
        <c:noMultiLvlLbl val="0"/>
      </c:catAx>
      <c:valAx>
        <c:axId val="21323820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7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Max. Speed (k/h): MÁXIMA VELOCIDAD</a:t>
            </a:r>
            <a:r>
              <a:rPr lang="en-US" baseline="0"/>
              <a:t> ALCANZADA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364690869710829E-2"/>
          <c:y val="0.14409251227459147"/>
          <c:w val="0.93155986672109947"/>
          <c:h val="0.598545955547013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'Lunes 17-1 (Sesión 08-09)'!$P$3</c:f>
              <c:strCache>
                <c:ptCount val="1"/>
                <c:pt idx="0">
                  <c:v>Max. Speed (k/h)</c:v>
                </c:pt>
              </c:strCache>
            </c:strRef>
          </c:tx>
          <c:spPr>
            <a:solidFill>
              <a:srgbClr val="002060"/>
            </a:solidFill>
            <a:ln w="9525" cap="flat" cmpd="sng" algn="ctr">
              <a:noFill/>
              <a:miter lim="800000"/>
            </a:ln>
            <a:effectLst>
              <a:glow rad="63500">
                <a:srgbClr val="0070C0">
                  <a:alpha val="25000"/>
                </a:srgb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'Lunes 17-1 (Sesión 08-09)'!$B$4:$B$33</c:f>
              <c:strCache>
                <c:ptCount val="25"/>
                <c:pt idx="0">
                  <c:v>SILVA</c:v>
                </c:pt>
                <c:pt idx="1">
                  <c:v>BRIONES</c:v>
                </c:pt>
                <c:pt idx="2">
                  <c:v>CANO</c:v>
                </c:pt>
                <c:pt idx="3">
                  <c:v>SEGURA</c:v>
                </c:pt>
                <c:pt idx="4">
                  <c:v>QUIÑONEZ</c:v>
                </c:pt>
                <c:pt idx="5">
                  <c:v>MURILLO</c:v>
                </c:pt>
                <c:pt idx="6">
                  <c:v>CUERO</c:v>
                </c:pt>
                <c:pt idx="7">
                  <c:v>FIGUEROA</c:v>
                </c:pt>
                <c:pt idx="8">
                  <c:v>FYDRISZEWSKI</c:v>
                </c:pt>
                <c:pt idx="9">
                  <c:v>FARA</c:v>
                </c:pt>
                <c:pt idx="10">
                  <c:v>PONGUILLO</c:v>
                </c:pt>
                <c:pt idx="11">
                  <c:v>MEJÍA E.</c:v>
                </c:pt>
                <c:pt idx="12">
                  <c:v>MINA</c:v>
                </c:pt>
                <c:pt idx="13">
                  <c:v>MOHOR</c:v>
                </c:pt>
                <c:pt idx="14">
                  <c:v>BOLAÑOS</c:v>
                </c:pt>
                <c:pt idx="15">
                  <c:v>CAICEDO E.</c:v>
                </c:pt>
                <c:pt idx="16">
                  <c:v>ROMERO</c:v>
                </c:pt>
                <c:pt idx="17">
                  <c:v>TEVEZ</c:v>
                </c:pt>
                <c:pt idx="18">
                  <c:v>VERNAZA</c:v>
                </c:pt>
                <c:pt idx="19">
                  <c:v>VEGA</c:v>
                </c:pt>
                <c:pt idx="21">
                  <c:v>BATIOJA</c:v>
                </c:pt>
                <c:pt idx="22">
                  <c:v>MEJÍA M.</c:v>
                </c:pt>
                <c:pt idx="23">
                  <c:v>ADÉ</c:v>
                </c:pt>
                <c:pt idx="24">
                  <c:v>ARMAS</c:v>
                </c:pt>
              </c:strCache>
            </c:strRef>
          </c:cat>
          <c:val>
            <c:numRef>
              <c:f>'Lunes 17-1 (Sesión 08-09)'!$P$4:$P$28</c:f>
              <c:numCache>
                <c:formatCode>0.0</c:formatCode>
                <c:ptCount val="25"/>
                <c:pt idx="0">
                  <c:v>31.54</c:v>
                </c:pt>
                <c:pt idx="1">
                  <c:v>27.68</c:v>
                </c:pt>
                <c:pt idx="2">
                  <c:v>29.34</c:v>
                </c:pt>
                <c:pt idx="5">
                  <c:v>30.42</c:v>
                </c:pt>
                <c:pt idx="6">
                  <c:v>31.1</c:v>
                </c:pt>
                <c:pt idx="7">
                  <c:v>29.92</c:v>
                </c:pt>
                <c:pt idx="8">
                  <c:v>29.16</c:v>
                </c:pt>
                <c:pt idx="9">
                  <c:v>30.28</c:v>
                </c:pt>
                <c:pt idx="10">
                  <c:v>33.729999999999997</c:v>
                </c:pt>
                <c:pt idx="11">
                  <c:v>26.57</c:v>
                </c:pt>
                <c:pt idx="12">
                  <c:v>24.59</c:v>
                </c:pt>
                <c:pt idx="14">
                  <c:v>30.82</c:v>
                </c:pt>
                <c:pt idx="15">
                  <c:v>27.04</c:v>
                </c:pt>
                <c:pt idx="16">
                  <c:v>24.01</c:v>
                </c:pt>
                <c:pt idx="18">
                  <c:v>32.11</c:v>
                </c:pt>
                <c:pt idx="19">
                  <c:v>28.26</c:v>
                </c:pt>
                <c:pt idx="21">
                  <c:v>30.2</c:v>
                </c:pt>
                <c:pt idx="22">
                  <c:v>26.53</c:v>
                </c:pt>
                <c:pt idx="23">
                  <c:v>31.1</c:v>
                </c:pt>
                <c:pt idx="24">
                  <c:v>27.04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57-6043-BBE1-39FEE428C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95"/>
        <c:axId val="2132378687"/>
        <c:axId val="2132382063"/>
      </c:barChart>
      <c:catAx>
        <c:axId val="213237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32382063"/>
        <c:crosses val="autoZero"/>
        <c:auto val="1"/>
        <c:lblAlgn val="ctr"/>
        <c:lblOffset val="100"/>
        <c:noMultiLvlLbl val="0"/>
      </c:catAx>
      <c:valAx>
        <c:axId val="21323820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7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Dist. Total x min (Mts/min): </a:t>
            </a:r>
          </a:p>
          <a:p>
            <a:pPr>
              <a:defRPr/>
            </a:pPr>
            <a:r>
              <a:rPr lang="en-US"/>
              <a:t>DISTACIA TOTAL RECORRIDA POR MINUTO</a:t>
            </a:r>
          </a:p>
        </c:rich>
      </c:tx>
      <c:layout>
        <c:manualLayout>
          <c:xMode val="edge"/>
          <c:yMode val="edge"/>
          <c:x val="0.35907564505567452"/>
          <c:y val="1.88233062173973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364690869710829E-2"/>
          <c:y val="0.28397192033308688"/>
          <c:w val="0.93155986672109947"/>
          <c:h val="0.458666541350346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'Lunes 17-1 (Sesión 08-09)'!$T$3</c:f>
              <c:strCache>
                <c:ptCount val="1"/>
                <c:pt idx="0">
                  <c:v>Dist. Total x min (Mts/min)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 w="9525" cap="flat" cmpd="sng" algn="ctr">
              <a:noFill/>
              <a:miter lim="800000"/>
            </a:ln>
            <a:effectLst>
              <a:glow rad="63500">
                <a:srgbClr val="0070C0">
                  <a:alpha val="25000"/>
                </a:srgb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'Lunes 17-1 (Sesión 08-09)'!$B$4:$B$33</c:f>
              <c:strCache>
                <c:ptCount val="25"/>
                <c:pt idx="0">
                  <c:v>SILVA</c:v>
                </c:pt>
                <c:pt idx="1">
                  <c:v>BRIONES</c:v>
                </c:pt>
                <c:pt idx="2">
                  <c:v>CANO</c:v>
                </c:pt>
                <c:pt idx="3">
                  <c:v>SEGURA</c:v>
                </c:pt>
                <c:pt idx="4">
                  <c:v>QUIÑONEZ</c:v>
                </c:pt>
                <c:pt idx="5">
                  <c:v>MURILLO</c:v>
                </c:pt>
                <c:pt idx="6">
                  <c:v>CUERO</c:v>
                </c:pt>
                <c:pt idx="7">
                  <c:v>FIGUEROA</c:v>
                </c:pt>
                <c:pt idx="8">
                  <c:v>FYDRISZEWSKI</c:v>
                </c:pt>
                <c:pt idx="9">
                  <c:v>FARA</c:v>
                </c:pt>
                <c:pt idx="10">
                  <c:v>PONGUILLO</c:v>
                </c:pt>
                <c:pt idx="11">
                  <c:v>MEJÍA E.</c:v>
                </c:pt>
                <c:pt idx="12">
                  <c:v>MINA</c:v>
                </c:pt>
                <c:pt idx="13">
                  <c:v>MOHOR</c:v>
                </c:pt>
                <c:pt idx="14">
                  <c:v>BOLAÑOS</c:v>
                </c:pt>
                <c:pt idx="15">
                  <c:v>CAICEDO E.</c:v>
                </c:pt>
                <c:pt idx="16">
                  <c:v>ROMERO</c:v>
                </c:pt>
                <c:pt idx="17">
                  <c:v>TEVEZ</c:v>
                </c:pt>
                <c:pt idx="18">
                  <c:v>VERNAZA</c:v>
                </c:pt>
                <c:pt idx="19">
                  <c:v>VEGA</c:v>
                </c:pt>
                <c:pt idx="21">
                  <c:v>BATIOJA</c:v>
                </c:pt>
                <c:pt idx="22">
                  <c:v>MEJÍA M.</c:v>
                </c:pt>
                <c:pt idx="23">
                  <c:v>ADÉ</c:v>
                </c:pt>
                <c:pt idx="24">
                  <c:v>ARMAS</c:v>
                </c:pt>
              </c:strCache>
            </c:strRef>
          </c:cat>
          <c:val>
            <c:numRef>
              <c:f>'Lunes 17-1 (Sesión 08-09)'!$T$4:$T$28</c:f>
              <c:numCache>
                <c:formatCode>0.0</c:formatCode>
                <c:ptCount val="25"/>
                <c:pt idx="0">
                  <c:v>92.505750000000006</c:v>
                </c:pt>
                <c:pt idx="1">
                  <c:v>89.925833333333344</c:v>
                </c:pt>
                <c:pt idx="2">
                  <c:v>79.197916666666657</c:v>
                </c:pt>
                <c:pt idx="5">
                  <c:v>90.763000000000005</c:v>
                </c:pt>
                <c:pt idx="6">
                  <c:v>82.978499999999997</c:v>
                </c:pt>
                <c:pt idx="7">
                  <c:v>73.437916666666666</c:v>
                </c:pt>
                <c:pt idx="8">
                  <c:v>77.881749999999997</c:v>
                </c:pt>
                <c:pt idx="9">
                  <c:v>77.856999999999999</c:v>
                </c:pt>
                <c:pt idx="10">
                  <c:v>92.687750000000008</c:v>
                </c:pt>
                <c:pt idx="11">
                  <c:v>93.734750000000005</c:v>
                </c:pt>
                <c:pt idx="12">
                  <c:v>76.102000000000004</c:v>
                </c:pt>
                <c:pt idx="14">
                  <c:v>93.141500000000008</c:v>
                </c:pt>
                <c:pt idx="15">
                  <c:v>88.827249999999992</c:v>
                </c:pt>
                <c:pt idx="16">
                  <c:v>81.73875000000001</c:v>
                </c:pt>
                <c:pt idx="18">
                  <c:v>85.459250000000011</c:v>
                </c:pt>
                <c:pt idx="19">
                  <c:v>95.616749999999996</c:v>
                </c:pt>
                <c:pt idx="21">
                  <c:v>86.16</c:v>
                </c:pt>
                <c:pt idx="22">
                  <c:v>93.993750000000006</c:v>
                </c:pt>
                <c:pt idx="23">
                  <c:v>84.256749999999997</c:v>
                </c:pt>
                <c:pt idx="24">
                  <c:v>87.283500000000004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D4-F24C-B774-F2D7DEBC6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95"/>
        <c:axId val="2132378687"/>
        <c:axId val="2132382063"/>
      </c:barChart>
      <c:catAx>
        <c:axId val="213237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32382063"/>
        <c:crosses val="autoZero"/>
        <c:auto val="1"/>
        <c:lblAlgn val="ctr"/>
        <c:lblOffset val="100"/>
        <c:noMultiLvlLbl val="0"/>
      </c:catAx>
      <c:valAx>
        <c:axId val="21323820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7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Dist. Total (Mts): </a:t>
            </a:r>
            <a:r>
              <a:rPr lang="en-US" sz="1400" b="1" i="0" u="none" strike="noStrike" cap="none" baseline="0">
                <a:effectLst/>
              </a:rPr>
              <a:t>: DISTACIA TOTAL RECORRIDA  </a:t>
            </a:r>
            <a:r>
              <a:rPr lang="en-US" sz="1400" b="1" i="0" u="none" strike="noStrike" cap="none" baseline="0"/>
              <a:t> EN METROS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364690869710829E-2"/>
          <c:y val="0.14409251227459147"/>
          <c:w val="0.93155986672109947"/>
          <c:h val="0.598545955547013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'Martes 18-1 (Sesión 10-11)'!$D$3</c:f>
              <c:strCache>
                <c:ptCount val="1"/>
                <c:pt idx="0">
                  <c:v>Dist. Total (Mts)</c:v>
                </c:pt>
              </c:strCache>
            </c:strRef>
          </c:tx>
          <c:spPr>
            <a:solidFill>
              <a:srgbClr val="0070C0"/>
            </a:solidFill>
            <a:ln w="9525" cap="flat" cmpd="sng" algn="ctr">
              <a:noFill/>
              <a:miter lim="800000"/>
            </a:ln>
            <a:effectLst>
              <a:glow rad="63500">
                <a:srgbClr val="0070C0">
                  <a:alpha val="25000"/>
                </a:srgb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'Martes 18-1 (Sesión 10-11)'!$B$4:$B$33</c:f>
              <c:strCache>
                <c:ptCount val="25"/>
                <c:pt idx="0">
                  <c:v>SILVA</c:v>
                </c:pt>
                <c:pt idx="1">
                  <c:v>BRIONES</c:v>
                </c:pt>
                <c:pt idx="2">
                  <c:v>CANO</c:v>
                </c:pt>
                <c:pt idx="3">
                  <c:v>SEGURA</c:v>
                </c:pt>
                <c:pt idx="4">
                  <c:v>QUIÑONEZ</c:v>
                </c:pt>
                <c:pt idx="5">
                  <c:v>MURILLO</c:v>
                </c:pt>
                <c:pt idx="6">
                  <c:v>CUERO</c:v>
                </c:pt>
                <c:pt idx="7">
                  <c:v>FIGUEROA</c:v>
                </c:pt>
                <c:pt idx="8">
                  <c:v>FYDRISZEWSKI</c:v>
                </c:pt>
                <c:pt idx="9">
                  <c:v>FARA</c:v>
                </c:pt>
                <c:pt idx="10">
                  <c:v>PONGUILLO</c:v>
                </c:pt>
                <c:pt idx="11">
                  <c:v>MEJÍA E.</c:v>
                </c:pt>
                <c:pt idx="12">
                  <c:v>MINA</c:v>
                </c:pt>
                <c:pt idx="13">
                  <c:v>MOHOR</c:v>
                </c:pt>
                <c:pt idx="14">
                  <c:v>BOLAÑOS</c:v>
                </c:pt>
                <c:pt idx="15">
                  <c:v>CAICEDO E.</c:v>
                </c:pt>
                <c:pt idx="16">
                  <c:v>ROMERO</c:v>
                </c:pt>
                <c:pt idx="17">
                  <c:v>TEVEZ</c:v>
                </c:pt>
                <c:pt idx="18">
                  <c:v>VERNAZA</c:v>
                </c:pt>
                <c:pt idx="19">
                  <c:v>VEGA</c:v>
                </c:pt>
                <c:pt idx="21">
                  <c:v>BATIOJA</c:v>
                </c:pt>
                <c:pt idx="22">
                  <c:v>MEJÍA M.</c:v>
                </c:pt>
                <c:pt idx="23">
                  <c:v>ADÉ</c:v>
                </c:pt>
                <c:pt idx="24">
                  <c:v>ARMAS</c:v>
                </c:pt>
              </c:strCache>
            </c:strRef>
          </c:cat>
          <c:val>
            <c:numRef>
              <c:f>'Martes 18-1 (Sesión 10-11)'!$D$4:$D$33</c:f>
              <c:numCache>
                <c:formatCode>0</c:formatCode>
                <c:ptCount val="25"/>
                <c:pt idx="0">
                  <c:v>9510.619999999999</c:v>
                </c:pt>
                <c:pt idx="1">
                  <c:v>9561.15</c:v>
                </c:pt>
                <c:pt idx="2">
                  <c:v>528.16999999999996</c:v>
                </c:pt>
                <c:pt idx="5">
                  <c:v>8864.09</c:v>
                </c:pt>
                <c:pt idx="6">
                  <c:v>8506.93</c:v>
                </c:pt>
                <c:pt idx="7">
                  <c:v>8701.23</c:v>
                </c:pt>
                <c:pt idx="8">
                  <c:v>9086.48</c:v>
                </c:pt>
                <c:pt idx="9">
                  <c:v>8778.49</c:v>
                </c:pt>
                <c:pt idx="10">
                  <c:v>9595.75</c:v>
                </c:pt>
                <c:pt idx="11">
                  <c:v>10941.470000000001</c:v>
                </c:pt>
                <c:pt idx="12">
                  <c:v>8699.2000000000007</c:v>
                </c:pt>
                <c:pt idx="14">
                  <c:v>9403.7400000000016</c:v>
                </c:pt>
                <c:pt idx="15">
                  <c:v>9962.2899999999991</c:v>
                </c:pt>
                <c:pt idx="16">
                  <c:v>8495.02</c:v>
                </c:pt>
                <c:pt idx="18">
                  <c:v>9727.56</c:v>
                </c:pt>
                <c:pt idx="19">
                  <c:v>10572.52</c:v>
                </c:pt>
                <c:pt idx="23">
                  <c:v>8726.119999999999</c:v>
                </c:pt>
                <c:pt idx="24">
                  <c:v>9603.369999999999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73-1340-9097-F96EF5BBC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95"/>
        <c:axId val="2132378687"/>
        <c:axId val="2132382063"/>
      </c:barChart>
      <c:catAx>
        <c:axId val="213237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32382063"/>
        <c:crosses val="autoZero"/>
        <c:auto val="1"/>
        <c:lblAlgn val="ctr"/>
        <c:lblOffset val="100"/>
        <c:noMultiLvlLbl val="0"/>
      </c:catAx>
      <c:valAx>
        <c:axId val="21323820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7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ln>
                  <a:noFill/>
                </a:ln>
                <a:solidFill>
                  <a:schemeClr val="bg1">
                    <a:lumMod val="9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s-ES_tradnl" sz="1400">
                <a:ln>
                  <a:noFill/>
                </a:ln>
                <a:solidFill>
                  <a:schemeClr val="bg1">
                    <a:lumMod val="95000"/>
                  </a:schemeClr>
                </a:solidFill>
                <a:effectLst/>
              </a:rPr>
              <a:t>CANTIDAD DE ACELERACIONES (ACC) Y DESACELERACIONES</a:t>
            </a:r>
            <a:r>
              <a:rPr lang="es-ES_tradnl" sz="1400" baseline="0">
                <a:ln>
                  <a:noFill/>
                </a:ln>
                <a:solidFill>
                  <a:schemeClr val="bg1">
                    <a:lumMod val="95000"/>
                  </a:schemeClr>
                </a:solidFill>
                <a:effectLst/>
              </a:rPr>
              <a:t> (DCC)</a:t>
            </a:r>
            <a:endParaRPr lang="es-ES_tradnl" sz="1400">
              <a:ln>
                <a:noFill/>
              </a:ln>
              <a:solidFill>
                <a:schemeClr val="bg1">
                  <a:lumMod val="95000"/>
                </a:scheme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ln>
                <a:noFill/>
              </a:ln>
              <a:solidFill>
                <a:schemeClr val="bg1">
                  <a:lumMod val="9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777003240423853E-2"/>
          <c:y val="0.20542091118693184"/>
          <c:w val="0.95658160366564715"/>
          <c:h val="0.446036380902963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'Martes 18-1 (Sesión 10-11)'!$K$3</c:f>
              <c:strCache>
                <c:ptCount val="1"/>
                <c:pt idx="0">
                  <c:v>ACC     (Cant.)          (2-10 m/s2)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'Martes 18-1 (Sesión 10-11)'!$B$4:$B$28</c:f>
              <c:strCache>
                <c:ptCount val="25"/>
                <c:pt idx="0">
                  <c:v>SILVA</c:v>
                </c:pt>
                <c:pt idx="1">
                  <c:v>BRIONES</c:v>
                </c:pt>
                <c:pt idx="2">
                  <c:v>CANO</c:v>
                </c:pt>
                <c:pt idx="3">
                  <c:v>SEGURA</c:v>
                </c:pt>
                <c:pt idx="4">
                  <c:v>QUIÑONEZ</c:v>
                </c:pt>
                <c:pt idx="5">
                  <c:v>MURILLO</c:v>
                </c:pt>
                <c:pt idx="6">
                  <c:v>CUERO</c:v>
                </c:pt>
                <c:pt idx="7">
                  <c:v>FIGUEROA</c:v>
                </c:pt>
                <c:pt idx="8">
                  <c:v>FYDRISZEWSKI</c:v>
                </c:pt>
                <c:pt idx="9">
                  <c:v>FARA</c:v>
                </c:pt>
                <c:pt idx="10">
                  <c:v>PONGUILLO</c:v>
                </c:pt>
                <c:pt idx="11">
                  <c:v>MEJÍA E.</c:v>
                </c:pt>
                <c:pt idx="12">
                  <c:v>MINA</c:v>
                </c:pt>
                <c:pt idx="13">
                  <c:v>MOHOR</c:v>
                </c:pt>
                <c:pt idx="14">
                  <c:v>BOLAÑOS</c:v>
                </c:pt>
                <c:pt idx="15">
                  <c:v>CAICEDO E.</c:v>
                </c:pt>
                <c:pt idx="16">
                  <c:v>ROMERO</c:v>
                </c:pt>
                <c:pt idx="17">
                  <c:v>TEVEZ</c:v>
                </c:pt>
                <c:pt idx="18">
                  <c:v>VERNAZA</c:v>
                </c:pt>
                <c:pt idx="19">
                  <c:v>VEGA</c:v>
                </c:pt>
                <c:pt idx="21">
                  <c:v>BATIOJA</c:v>
                </c:pt>
                <c:pt idx="22">
                  <c:v>MEJÍA M.</c:v>
                </c:pt>
                <c:pt idx="23">
                  <c:v>ADÉ</c:v>
                </c:pt>
                <c:pt idx="24">
                  <c:v>ARMAS</c:v>
                </c:pt>
              </c:strCache>
            </c:strRef>
          </c:cat>
          <c:val>
            <c:numRef>
              <c:f>'Martes 18-1 (Sesión 10-11)'!$K$4:$K$28</c:f>
              <c:numCache>
                <c:formatCode>0</c:formatCode>
                <c:ptCount val="25"/>
                <c:pt idx="0">
                  <c:v>245</c:v>
                </c:pt>
                <c:pt idx="1">
                  <c:v>297</c:v>
                </c:pt>
                <c:pt idx="2">
                  <c:v>32</c:v>
                </c:pt>
                <c:pt idx="5">
                  <c:v>270</c:v>
                </c:pt>
                <c:pt idx="6">
                  <c:v>200</c:v>
                </c:pt>
                <c:pt idx="7">
                  <c:v>173</c:v>
                </c:pt>
                <c:pt idx="8">
                  <c:v>245</c:v>
                </c:pt>
                <c:pt idx="9">
                  <c:v>172</c:v>
                </c:pt>
                <c:pt idx="10">
                  <c:v>225</c:v>
                </c:pt>
                <c:pt idx="11">
                  <c:v>271</c:v>
                </c:pt>
                <c:pt idx="12">
                  <c:v>205</c:v>
                </c:pt>
                <c:pt idx="14">
                  <c:v>270</c:v>
                </c:pt>
                <c:pt idx="15">
                  <c:v>287</c:v>
                </c:pt>
                <c:pt idx="16">
                  <c:v>195</c:v>
                </c:pt>
                <c:pt idx="18">
                  <c:v>294</c:v>
                </c:pt>
                <c:pt idx="19">
                  <c:v>268</c:v>
                </c:pt>
                <c:pt idx="23">
                  <c:v>229</c:v>
                </c:pt>
                <c:pt idx="24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BD-7E4A-B4FE-62415BA1CE77}"/>
            </c:ext>
          </c:extLst>
        </c:ser>
        <c:ser>
          <c:idx val="1"/>
          <c:order val="1"/>
          <c:tx>
            <c:strRef>
              <c:f>'Martes 18-1 (Sesión 10-11)'!$L$3</c:f>
              <c:strCache>
                <c:ptCount val="1"/>
                <c:pt idx="0">
                  <c:v>DCC    (Cant.)       (2-10 m/s2)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'Martes 18-1 (Sesión 10-11)'!$B$4:$B$28</c:f>
              <c:strCache>
                <c:ptCount val="25"/>
                <c:pt idx="0">
                  <c:v>SILVA</c:v>
                </c:pt>
                <c:pt idx="1">
                  <c:v>BRIONES</c:v>
                </c:pt>
                <c:pt idx="2">
                  <c:v>CANO</c:v>
                </c:pt>
                <c:pt idx="3">
                  <c:v>SEGURA</c:v>
                </c:pt>
                <c:pt idx="4">
                  <c:v>QUIÑONEZ</c:v>
                </c:pt>
                <c:pt idx="5">
                  <c:v>MURILLO</c:v>
                </c:pt>
                <c:pt idx="6">
                  <c:v>CUERO</c:v>
                </c:pt>
                <c:pt idx="7">
                  <c:v>FIGUEROA</c:v>
                </c:pt>
                <c:pt idx="8">
                  <c:v>FYDRISZEWSKI</c:v>
                </c:pt>
                <c:pt idx="9">
                  <c:v>FARA</c:v>
                </c:pt>
                <c:pt idx="10">
                  <c:v>PONGUILLO</c:v>
                </c:pt>
                <c:pt idx="11">
                  <c:v>MEJÍA E.</c:v>
                </c:pt>
                <c:pt idx="12">
                  <c:v>MINA</c:v>
                </c:pt>
                <c:pt idx="13">
                  <c:v>MOHOR</c:v>
                </c:pt>
                <c:pt idx="14">
                  <c:v>BOLAÑOS</c:v>
                </c:pt>
                <c:pt idx="15">
                  <c:v>CAICEDO E.</c:v>
                </c:pt>
                <c:pt idx="16">
                  <c:v>ROMERO</c:v>
                </c:pt>
                <c:pt idx="17">
                  <c:v>TEVEZ</c:v>
                </c:pt>
                <c:pt idx="18">
                  <c:v>VERNAZA</c:v>
                </c:pt>
                <c:pt idx="19">
                  <c:v>VEGA</c:v>
                </c:pt>
                <c:pt idx="21">
                  <c:v>BATIOJA</c:v>
                </c:pt>
                <c:pt idx="22">
                  <c:v>MEJÍA M.</c:v>
                </c:pt>
                <c:pt idx="23">
                  <c:v>ADÉ</c:v>
                </c:pt>
                <c:pt idx="24">
                  <c:v>ARMAS</c:v>
                </c:pt>
              </c:strCache>
            </c:strRef>
          </c:cat>
          <c:val>
            <c:numRef>
              <c:f>'Martes 18-1 (Sesión 10-11)'!$L$4:$L$28</c:f>
              <c:numCache>
                <c:formatCode>0</c:formatCode>
                <c:ptCount val="25"/>
                <c:pt idx="0">
                  <c:v>206</c:v>
                </c:pt>
                <c:pt idx="1">
                  <c:v>273</c:v>
                </c:pt>
                <c:pt idx="2">
                  <c:v>13</c:v>
                </c:pt>
                <c:pt idx="5">
                  <c:v>222</c:v>
                </c:pt>
                <c:pt idx="6">
                  <c:v>167</c:v>
                </c:pt>
                <c:pt idx="7">
                  <c:v>162</c:v>
                </c:pt>
                <c:pt idx="8">
                  <c:v>210</c:v>
                </c:pt>
                <c:pt idx="9">
                  <c:v>191</c:v>
                </c:pt>
                <c:pt idx="10">
                  <c:v>170</c:v>
                </c:pt>
                <c:pt idx="11">
                  <c:v>240</c:v>
                </c:pt>
                <c:pt idx="12">
                  <c:v>190</c:v>
                </c:pt>
                <c:pt idx="14">
                  <c:v>229</c:v>
                </c:pt>
                <c:pt idx="15">
                  <c:v>249</c:v>
                </c:pt>
                <c:pt idx="16">
                  <c:v>179</c:v>
                </c:pt>
                <c:pt idx="18">
                  <c:v>206</c:v>
                </c:pt>
                <c:pt idx="19">
                  <c:v>235</c:v>
                </c:pt>
                <c:pt idx="23">
                  <c:v>210</c:v>
                </c:pt>
                <c:pt idx="24">
                  <c:v>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BD-7E4A-B4FE-62415BA1C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9"/>
        <c:axId val="2132378687"/>
        <c:axId val="2132382063"/>
      </c:barChart>
      <c:catAx>
        <c:axId val="213237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32382063"/>
        <c:crosses val="autoZero"/>
        <c:auto val="1"/>
        <c:lblAlgn val="ctr"/>
        <c:lblOffset val="100"/>
        <c:noMultiLvlLbl val="0"/>
      </c:catAx>
      <c:valAx>
        <c:axId val="213238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7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HSR </a:t>
            </a:r>
            <a:r>
              <a:rPr lang="en-US" sz="1400" b="1" i="0" u="none" strike="noStrike" cap="none" baseline="0">
                <a:effectLst/>
              </a:rPr>
              <a:t>(mts)  (19-24 K/h)</a:t>
            </a:r>
            <a:r>
              <a:rPr lang="en-US" sz="1400" b="1" i="0" u="none" strike="noStrike" cap="none" baseline="0"/>
              <a:t> </a:t>
            </a:r>
            <a:r>
              <a:rPr lang="en-US"/>
              <a:t>: DISTANCIA TOTAL RECORRIDA EN METROS A ALTA INTENSIDAD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364690869710829E-2"/>
          <c:y val="0.14409251227459147"/>
          <c:w val="0.93155986672109947"/>
          <c:h val="0.598545955547013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'Martes 18-1 (Sesión 10-11)'!$H$3</c:f>
              <c:strCache>
                <c:ptCount val="1"/>
                <c:pt idx="0">
                  <c:v>HSR       (mts)         (19-24 K/h)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9525" cap="flat" cmpd="sng" algn="ctr">
              <a:noFill/>
              <a:miter lim="800000"/>
            </a:ln>
            <a:effectLst>
              <a:glow rad="63500">
                <a:srgbClr val="0070C0">
                  <a:alpha val="25000"/>
                </a:srgb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'Martes 18-1 (Sesión 10-11)'!$B$4:$B$33</c:f>
              <c:strCache>
                <c:ptCount val="25"/>
                <c:pt idx="0">
                  <c:v>SILVA</c:v>
                </c:pt>
                <c:pt idx="1">
                  <c:v>BRIONES</c:v>
                </c:pt>
                <c:pt idx="2">
                  <c:v>CANO</c:v>
                </c:pt>
                <c:pt idx="3">
                  <c:v>SEGURA</c:v>
                </c:pt>
                <c:pt idx="4">
                  <c:v>QUIÑONEZ</c:v>
                </c:pt>
                <c:pt idx="5">
                  <c:v>MURILLO</c:v>
                </c:pt>
                <c:pt idx="6">
                  <c:v>CUERO</c:v>
                </c:pt>
                <c:pt idx="7">
                  <c:v>FIGUEROA</c:v>
                </c:pt>
                <c:pt idx="8">
                  <c:v>FYDRISZEWSKI</c:v>
                </c:pt>
                <c:pt idx="9">
                  <c:v>FARA</c:v>
                </c:pt>
                <c:pt idx="10">
                  <c:v>PONGUILLO</c:v>
                </c:pt>
                <c:pt idx="11">
                  <c:v>MEJÍA E.</c:v>
                </c:pt>
                <c:pt idx="12">
                  <c:v>MINA</c:v>
                </c:pt>
                <c:pt idx="13">
                  <c:v>MOHOR</c:v>
                </c:pt>
                <c:pt idx="14">
                  <c:v>BOLAÑOS</c:v>
                </c:pt>
                <c:pt idx="15">
                  <c:v>CAICEDO E.</c:v>
                </c:pt>
                <c:pt idx="16">
                  <c:v>ROMERO</c:v>
                </c:pt>
                <c:pt idx="17">
                  <c:v>TEVEZ</c:v>
                </c:pt>
                <c:pt idx="18">
                  <c:v>VERNAZA</c:v>
                </c:pt>
                <c:pt idx="19">
                  <c:v>VEGA</c:v>
                </c:pt>
                <c:pt idx="21">
                  <c:v>BATIOJA</c:v>
                </c:pt>
                <c:pt idx="22">
                  <c:v>MEJÍA M.</c:v>
                </c:pt>
                <c:pt idx="23">
                  <c:v>ADÉ</c:v>
                </c:pt>
                <c:pt idx="24">
                  <c:v>ARMAS</c:v>
                </c:pt>
              </c:strCache>
            </c:strRef>
          </c:cat>
          <c:val>
            <c:numRef>
              <c:f>'Martes 18-1 (Sesión 10-11)'!$H$4:$H$33</c:f>
              <c:numCache>
                <c:formatCode>0</c:formatCode>
                <c:ptCount val="25"/>
                <c:pt idx="0">
                  <c:v>613.73</c:v>
                </c:pt>
                <c:pt idx="1">
                  <c:v>624.3900000000001</c:v>
                </c:pt>
                <c:pt idx="2">
                  <c:v>0</c:v>
                </c:pt>
                <c:pt idx="5">
                  <c:v>709.6</c:v>
                </c:pt>
                <c:pt idx="6">
                  <c:v>550.99</c:v>
                </c:pt>
                <c:pt idx="7">
                  <c:v>334.4</c:v>
                </c:pt>
                <c:pt idx="8">
                  <c:v>761.54000000000008</c:v>
                </c:pt>
                <c:pt idx="9">
                  <c:v>458.09000000000003</c:v>
                </c:pt>
                <c:pt idx="10">
                  <c:v>442.93</c:v>
                </c:pt>
                <c:pt idx="11">
                  <c:v>724.84</c:v>
                </c:pt>
                <c:pt idx="12">
                  <c:v>284.45</c:v>
                </c:pt>
                <c:pt idx="14">
                  <c:v>647.95000000000005</c:v>
                </c:pt>
                <c:pt idx="15">
                  <c:v>273.42</c:v>
                </c:pt>
                <c:pt idx="16">
                  <c:v>402.58000000000004</c:v>
                </c:pt>
                <c:pt idx="18">
                  <c:v>982.3900000000001</c:v>
                </c:pt>
                <c:pt idx="19">
                  <c:v>299.01</c:v>
                </c:pt>
                <c:pt idx="23">
                  <c:v>353.30999999999995</c:v>
                </c:pt>
                <c:pt idx="24">
                  <c:v>256.29000000000002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35-C143-8583-23C2FD176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95"/>
        <c:axId val="2132378687"/>
        <c:axId val="2132382063"/>
      </c:barChart>
      <c:catAx>
        <c:axId val="213237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32382063"/>
        <c:crosses val="autoZero"/>
        <c:auto val="1"/>
        <c:lblAlgn val="ctr"/>
        <c:lblOffset val="100"/>
        <c:noMultiLvlLbl val="0"/>
      </c:catAx>
      <c:valAx>
        <c:axId val="21323820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7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ln>
                  <a:noFill/>
                </a:ln>
                <a:solidFill>
                  <a:schemeClr val="bg1">
                    <a:lumMod val="9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s-ES_tradnl" sz="1400">
                <a:ln>
                  <a:noFill/>
                </a:ln>
                <a:solidFill>
                  <a:schemeClr val="bg1">
                    <a:lumMod val="95000"/>
                  </a:schemeClr>
                </a:solidFill>
                <a:effectLst/>
              </a:rPr>
              <a:t>CANTIDAD DE ACELERACIONES (ACC) Y DESACELERACIONES</a:t>
            </a:r>
            <a:r>
              <a:rPr lang="es-ES_tradnl" sz="1400" baseline="0">
                <a:ln>
                  <a:noFill/>
                </a:ln>
                <a:solidFill>
                  <a:schemeClr val="bg1">
                    <a:lumMod val="95000"/>
                  </a:schemeClr>
                </a:solidFill>
                <a:effectLst/>
              </a:rPr>
              <a:t> (DCC)</a:t>
            </a:r>
            <a:endParaRPr lang="es-ES_tradnl" sz="1400">
              <a:ln>
                <a:noFill/>
              </a:ln>
              <a:solidFill>
                <a:schemeClr val="bg1">
                  <a:lumMod val="95000"/>
                </a:scheme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ln>
                <a:noFill/>
              </a:ln>
              <a:solidFill>
                <a:schemeClr val="bg1">
                  <a:lumMod val="9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777003240423853E-2"/>
          <c:y val="0.20542091118693184"/>
          <c:w val="0.95658160366564715"/>
          <c:h val="0.446036380902963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'Microciclo 02'!$K$3</c:f>
              <c:strCache>
                <c:ptCount val="1"/>
                <c:pt idx="0">
                  <c:v>ACC     (Cant.)          (2-10 m/s2)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'Microciclo 02'!$B$4:$B$28</c:f>
              <c:strCache>
                <c:ptCount val="25"/>
                <c:pt idx="0">
                  <c:v>SILVA</c:v>
                </c:pt>
                <c:pt idx="1">
                  <c:v>BRIONES</c:v>
                </c:pt>
                <c:pt idx="2">
                  <c:v>CANO</c:v>
                </c:pt>
                <c:pt idx="3">
                  <c:v>SEGURA</c:v>
                </c:pt>
                <c:pt idx="4">
                  <c:v>QUIÑONEZ</c:v>
                </c:pt>
                <c:pt idx="5">
                  <c:v>MURILLO</c:v>
                </c:pt>
                <c:pt idx="6">
                  <c:v>CUERO</c:v>
                </c:pt>
                <c:pt idx="7">
                  <c:v>FIGUEROA</c:v>
                </c:pt>
                <c:pt idx="8">
                  <c:v>FYDRISZEWSKI</c:v>
                </c:pt>
                <c:pt idx="9">
                  <c:v>FARA</c:v>
                </c:pt>
                <c:pt idx="10">
                  <c:v>PONGUILLO</c:v>
                </c:pt>
                <c:pt idx="11">
                  <c:v>MEJÍA E.</c:v>
                </c:pt>
                <c:pt idx="12">
                  <c:v>MINA</c:v>
                </c:pt>
                <c:pt idx="13">
                  <c:v>MOHOR</c:v>
                </c:pt>
                <c:pt idx="14">
                  <c:v>BOLAÑOS</c:v>
                </c:pt>
                <c:pt idx="15">
                  <c:v>CAICEDO E.</c:v>
                </c:pt>
                <c:pt idx="16">
                  <c:v>ROMERO</c:v>
                </c:pt>
                <c:pt idx="17">
                  <c:v>TEVEZ</c:v>
                </c:pt>
                <c:pt idx="18">
                  <c:v>VERNAZA</c:v>
                </c:pt>
                <c:pt idx="19">
                  <c:v>VEGA</c:v>
                </c:pt>
                <c:pt idx="20">
                  <c:v>LOPEZ</c:v>
                </c:pt>
                <c:pt idx="21">
                  <c:v>GARCIA</c:v>
                </c:pt>
                <c:pt idx="22">
                  <c:v>MEJÍA M.</c:v>
                </c:pt>
                <c:pt idx="23">
                  <c:v>ADÉ</c:v>
                </c:pt>
                <c:pt idx="24">
                  <c:v>ARMAS</c:v>
                </c:pt>
              </c:strCache>
            </c:strRef>
          </c:cat>
          <c:val>
            <c:numRef>
              <c:f>'Microciclo 02'!$K$4:$K$28</c:f>
              <c:numCache>
                <c:formatCode>0</c:formatCode>
                <c:ptCount val="25"/>
                <c:pt idx="0">
                  <c:v>954</c:v>
                </c:pt>
                <c:pt idx="1">
                  <c:v>1311</c:v>
                </c:pt>
                <c:pt idx="2">
                  <c:v>232</c:v>
                </c:pt>
                <c:pt idx="3">
                  <c:v>366</c:v>
                </c:pt>
                <c:pt idx="5">
                  <c:v>1267</c:v>
                </c:pt>
                <c:pt idx="6">
                  <c:v>962</c:v>
                </c:pt>
                <c:pt idx="7">
                  <c:v>808</c:v>
                </c:pt>
                <c:pt idx="8">
                  <c:v>1143</c:v>
                </c:pt>
                <c:pt idx="9">
                  <c:v>1056</c:v>
                </c:pt>
                <c:pt idx="10">
                  <c:v>1276</c:v>
                </c:pt>
                <c:pt idx="11">
                  <c:v>1314</c:v>
                </c:pt>
                <c:pt idx="12">
                  <c:v>946</c:v>
                </c:pt>
                <c:pt idx="13">
                  <c:v>922</c:v>
                </c:pt>
                <c:pt idx="14">
                  <c:v>1156</c:v>
                </c:pt>
                <c:pt idx="15">
                  <c:v>1340</c:v>
                </c:pt>
                <c:pt idx="16">
                  <c:v>1048</c:v>
                </c:pt>
                <c:pt idx="17">
                  <c:v>616</c:v>
                </c:pt>
                <c:pt idx="18">
                  <c:v>1424</c:v>
                </c:pt>
                <c:pt idx="19">
                  <c:v>1167</c:v>
                </c:pt>
                <c:pt idx="20">
                  <c:v>209</c:v>
                </c:pt>
                <c:pt idx="22">
                  <c:v>1041</c:v>
                </c:pt>
                <c:pt idx="23">
                  <c:v>1143</c:v>
                </c:pt>
                <c:pt idx="24">
                  <c:v>1126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27-844C-8940-70DFACABD38D}"/>
            </c:ext>
          </c:extLst>
        </c:ser>
        <c:ser>
          <c:idx val="1"/>
          <c:order val="1"/>
          <c:tx>
            <c:strRef>
              <c:f>'Microciclo 02'!$L$3</c:f>
              <c:strCache>
                <c:ptCount val="1"/>
                <c:pt idx="0">
                  <c:v>DCC    (Cant.)       (2-10 m/s2)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'Microciclo 02'!$B$4:$B$28</c:f>
              <c:strCache>
                <c:ptCount val="25"/>
                <c:pt idx="0">
                  <c:v>SILVA</c:v>
                </c:pt>
                <c:pt idx="1">
                  <c:v>BRIONES</c:v>
                </c:pt>
                <c:pt idx="2">
                  <c:v>CANO</c:v>
                </c:pt>
                <c:pt idx="3">
                  <c:v>SEGURA</c:v>
                </c:pt>
                <c:pt idx="4">
                  <c:v>QUIÑONEZ</c:v>
                </c:pt>
                <c:pt idx="5">
                  <c:v>MURILLO</c:v>
                </c:pt>
                <c:pt idx="6">
                  <c:v>CUERO</c:v>
                </c:pt>
                <c:pt idx="7">
                  <c:v>FIGUEROA</c:v>
                </c:pt>
                <c:pt idx="8">
                  <c:v>FYDRISZEWSKI</c:v>
                </c:pt>
                <c:pt idx="9">
                  <c:v>FARA</c:v>
                </c:pt>
                <c:pt idx="10">
                  <c:v>PONGUILLO</c:v>
                </c:pt>
                <c:pt idx="11">
                  <c:v>MEJÍA E.</c:v>
                </c:pt>
                <c:pt idx="12">
                  <c:v>MINA</c:v>
                </c:pt>
                <c:pt idx="13">
                  <c:v>MOHOR</c:v>
                </c:pt>
                <c:pt idx="14">
                  <c:v>BOLAÑOS</c:v>
                </c:pt>
                <c:pt idx="15">
                  <c:v>CAICEDO E.</c:v>
                </c:pt>
                <c:pt idx="16">
                  <c:v>ROMERO</c:v>
                </c:pt>
                <c:pt idx="17">
                  <c:v>TEVEZ</c:v>
                </c:pt>
                <c:pt idx="18">
                  <c:v>VERNAZA</c:v>
                </c:pt>
                <c:pt idx="19">
                  <c:v>VEGA</c:v>
                </c:pt>
                <c:pt idx="20">
                  <c:v>LOPEZ</c:v>
                </c:pt>
                <c:pt idx="21">
                  <c:v>GARCIA</c:v>
                </c:pt>
                <c:pt idx="22">
                  <c:v>MEJÍA M.</c:v>
                </c:pt>
                <c:pt idx="23">
                  <c:v>ADÉ</c:v>
                </c:pt>
                <c:pt idx="24">
                  <c:v>ARMAS</c:v>
                </c:pt>
              </c:strCache>
            </c:strRef>
          </c:cat>
          <c:val>
            <c:numRef>
              <c:f>'Microciclo 02'!$L$4:$L$28</c:f>
              <c:numCache>
                <c:formatCode>0</c:formatCode>
                <c:ptCount val="25"/>
                <c:pt idx="0">
                  <c:v>850</c:v>
                </c:pt>
                <c:pt idx="1">
                  <c:v>1256</c:v>
                </c:pt>
                <c:pt idx="2">
                  <c:v>132</c:v>
                </c:pt>
                <c:pt idx="3">
                  <c:v>281</c:v>
                </c:pt>
                <c:pt idx="5">
                  <c:v>997</c:v>
                </c:pt>
                <c:pt idx="6">
                  <c:v>814</c:v>
                </c:pt>
                <c:pt idx="7">
                  <c:v>725</c:v>
                </c:pt>
                <c:pt idx="8">
                  <c:v>960</c:v>
                </c:pt>
                <c:pt idx="9">
                  <c:v>1046</c:v>
                </c:pt>
                <c:pt idx="10">
                  <c:v>1033</c:v>
                </c:pt>
                <c:pt idx="11">
                  <c:v>1132</c:v>
                </c:pt>
                <c:pt idx="12">
                  <c:v>845</c:v>
                </c:pt>
                <c:pt idx="13">
                  <c:v>812</c:v>
                </c:pt>
                <c:pt idx="14">
                  <c:v>913</c:v>
                </c:pt>
                <c:pt idx="15">
                  <c:v>1213</c:v>
                </c:pt>
                <c:pt idx="16">
                  <c:v>902</c:v>
                </c:pt>
                <c:pt idx="17">
                  <c:v>556</c:v>
                </c:pt>
                <c:pt idx="18">
                  <c:v>1052</c:v>
                </c:pt>
                <c:pt idx="19">
                  <c:v>991</c:v>
                </c:pt>
                <c:pt idx="20">
                  <c:v>198</c:v>
                </c:pt>
                <c:pt idx="22">
                  <c:v>914</c:v>
                </c:pt>
                <c:pt idx="23">
                  <c:v>1043</c:v>
                </c:pt>
                <c:pt idx="24">
                  <c:v>1017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27-844C-8940-70DFACABD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9"/>
        <c:axId val="2132378687"/>
        <c:axId val="2132382063"/>
      </c:barChart>
      <c:catAx>
        <c:axId val="213237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32382063"/>
        <c:crosses val="autoZero"/>
        <c:auto val="1"/>
        <c:lblAlgn val="ctr"/>
        <c:lblOffset val="100"/>
        <c:noMultiLvlLbl val="0"/>
      </c:catAx>
      <c:valAx>
        <c:axId val="213238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7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</a:t>
            </a:r>
            <a:r>
              <a:rPr lang="en-US" sz="1400" b="1" i="0" u="none" strike="noStrike" cap="none" baseline="0">
                <a:effectLst/>
              </a:rPr>
              <a:t>(Cant)  (&gt;24 K/h)</a:t>
            </a:r>
            <a:r>
              <a:rPr lang="en-US" sz="1400" b="1" i="0" u="none" strike="noStrike" cap="none" baseline="0"/>
              <a:t> </a:t>
            </a:r>
            <a:r>
              <a:rPr lang="en-US"/>
              <a:t>: CANTIDAD DE SPRINT REALIZADOS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364690869710829E-2"/>
          <c:y val="0.14409251227459147"/>
          <c:w val="0.93155986672109947"/>
          <c:h val="0.598545955547013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'Martes 18-1 (Sesión 10-11)'!$I$3</c:f>
              <c:strCache>
                <c:ptCount val="1"/>
                <c:pt idx="0">
                  <c:v>Sprint (Cant)    (&gt;24 K/h)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9525" cap="flat" cmpd="sng" algn="ctr">
              <a:noFill/>
              <a:miter lim="800000"/>
            </a:ln>
            <a:effectLst>
              <a:glow rad="63500">
                <a:srgbClr val="0070C0">
                  <a:alpha val="25000"/>
                </a:srgb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'Martes 18-1 (Sesión 10-11)'!$B$4:$B$33</c:f>
              <c:strCache>
                <c:ptCount val="25"/>
                <c:pt idx="0">
                  <c:v>SILVA</c:v>
                </c:pt>
                <c:pt idx="1">
                  <c:v>BRIONES</c:v>
                </c:pt>
                <c:pt idx="2">
                  <c:v>CANO</c:v>
                </c:pt>
                <c:pt idx="3">
                  <c:v>SEGURA</c:v>
                </c:pt>
                <c:pt idx="4">
                  <c:v>QUIÑONEZ</c:v>
                </c:pt>
                <c:pt idx="5">
                  <c:v>MURILLO</c:v>
                </c:pt>
                <c:pt idx="6">
                  <c:v>CUERO</c:v>
                </c:pt>
                <c:pt idx="7">
                  <c:v>FIGUEROA</c:v>
                </c:pt>
                <c:pt idx="8">
                  <c:v>FYDRISZEWSKI</c:v>
                </c:pt>
                <c:pt idx="9">
                  <c:v>FARA</c:v>
                </c:pt>
                <c:pt idx="10">
                  <c:v>PONGUILLO</c:v>
                </c:pt>
                <c:pt idx="11">
                  <c:v>MEJÍA E.</c:v>
                </c:pt>
                <c:pt idx="12">
                  <c:v>MINA</c:v>
                </c:pt>
                <c:pt idx="13">
                  <c:v>MOHOR</c:v>
                </c:pt>
                <c:pt idx="14">
                  <c:v>BOLAÑOS</c:v>
                </c:pt>
                <c:pt idx="15">
                  <c:v>CAICEDO E.</c:v>
                </c:pt>
                <c:pt idx="16">
                  <c:v>ROMERO</c:v>
                </c:pt>
                <c:pt idx="17">
                  <c:v>TEVEZ</c:v>
                </c:pt>
                <c:pt idx="18">
                  <c:v>VERNAZA</c:v>
                </c:pt>
                <c:pt idx="19">
                  <c:v>VEGA</c:v>
                </c:pt>
                <c:pt idx="21">
                  <c:v>BATIOJA</c:v>
                </c:pt>
                <c:pt idx="22">
                  <c:v>MEJÍA M.</c:v>
                </c:pt>
                <c:pt idx="23">
                  <c:v>ADÉ</c:v>
                </c:pt>
                <c:pt idx="24">
                  <c:v>ARMAS</c:v>
                </c:pt>
              </c:strCache>
            </c:strRef>
          </c:cat>
          <c:val>
            <c:numRef>
              <c:f>'Martes 18-1 (Sesión 10-11)'!$I$4:$I$33</c:f>
              <c:numCache>
                <c:formatCode>0</c:formatCode>
                <c:ptCount val="25"/>
                <c:pt idx="0">
                  <c:v>7</c:v>
                </c:pt>
                <c:pt idx="1">
                  <c:v>11</c:v>
                </c:pt>
                <c:pt idx="2">
                  <c:v>0</c:v>
                </c:pt>
                <c:pt idx="5">
                  <c:v>10</c:v>
                </c:pt>
                <c:pt idx="6">
                  <c:v>14</c:v>
                </c:pt>
                <c:pt idx="7">
                  <c:v>4</c:v>
                </c:pt>
                <c:pt idx="8">
                  <c:v>17</c:v>
                </c:pt>
                <c:pt idx="9">
                  <c:v>5</c:v>
                </c:pt>
                <c:pt idx="10">
                  <c:v>1</c:v>
                </c:pt>
                <c:pt idx="11">
                  <c:v>13</c:v>
                </c:pt>
                <c:pt idx="12">
                  <c:v>6</c:v>
                </c:pt>
                <c:pt idx="14">
                  <c:v>13</c:v>
                </c:pt>
                <c:pt idx="15">
                  <c:v>3</c:v>
                </c:pt>
                <c:pt idx="16">
                  <c:v>7</c:v>
                </c:pt>
                <c:pt idx="18">
                  <c:v>26</c:v>
                </c:pt>
                <c:pt idx="19">
                  <c:v>2</c:v>
                </c:pt>
                <c:pt idx="23">
                  <c:v>5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D7-B140-BC82-98F2A7AC7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95"/>
        <c:axId val="2132378687"/>
        <c:axId val="2132382063"/>
      </c:barChart>
      <c:catAx>
        <c:axId val="213237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32382063"/>
        <c:crosses val="autoZero"/>
        <c:auto val="1"/>
        <c:lblAlgn val="ctr"/>
        <c:lblOffset val="100"/>
        <c:noMultiLvlLbl val="0"/>
      </c:catAx>
      <c:valAx>
        <c:axId val="21323820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7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(mts) (&gt;24 K/h): METROS RECORRIDOS EN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364690869710829E-2"/>
          <c:y val="0.14409251227459147"/>
          <c:w val="0.93155986672109947"/>
          <c:h val="0.598545955547013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'Martes 18-1 (Sesión 10-11)'!$J$3</c:f>
              <c:strCache>
                <c:ptCount val="1"/>
                <c:pt idx="0">
                  <c:v>Sprint    (mts)         (&gt;24 K/h)</c:v>
                </c:pt>
              </c:strCache>
            </c:strRef>
          </c:tx>
          <c:spPr>
            <a:solidFill>
              <a:srgbClr val="7030A0"/>
            </a:solidFill>
            <a:ln w="9525" cap="flat" cmpd="sng" algn="ctr">
              <a:noFill/>
              <a:miter lim="800000"/>
            </a:ln>
            <a:effectLst>
              <a:glow rad="63500">
                <a:srgbClr val="0070C0">
                  <a:alpha val="25000"/>
                </a:srgb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'Martes 18-1 (Sesión 10-11)'!$B$4:$B$33</c:f>
              <c:strCache>
                <c:ptCount val="25"/>
                <c:pt idx="0">
                  <c:v>SILVA</c:v>
                </c:pt>
                <c:pt idx="1">
                  <c:v>BRIONES</c:v>
                </c:pt>
                <c:pt idx="2">
                  <c:v>CANO</c:v>
                </c:pt>
                <c:pt idx="3">
                  <c:v>SEGURA</c:v>
                </c:pt>
                <c:pt idx="4">
                  <c:v>QUIÑONEZ</c:v>
                </c:pt>
                <c:pt idx="5">
                  <c:v>MURILLO</c:v>
                </c:pt>
                <c:pt idx="6">
                  <c:v>CUERO</c:v>
                </c:pt>
                <c:pt idx="7">
                  <c:v>FIGUEROA</c:v>
                </c:pt>
                <c:pt idx="8">
                  <c:v>FYDRISZEWSKI</c:v>
                </c:pt>
                <c:pt idx="9">
                  <c:v>FARA</c:v>
                </c:pt>
                <c:pt idx="10">
                  <c:v>PONGUILLO</c:v>
                </c:pt>
                <c:pt idx="11">
                  <c:v>MEJÍA E.</c:v>
                </c:pt>
                <c:pt idx="12">
                  <c:v>MINA</c:v>
                </c:pt>
                <c:pt idx="13">
                  <c:v>MOHOR</c:v>
                </c:pt>
                <c:pt idx="14">
                  <c:v>BOLAÑOS</c:v>
                </c:pt>
                <c:pt idx="15">
                  <c:v>CAICEDO E.</c:v>
                </c:pt>
                <c:pt idx="16">
                  <c:v>ROMERO</c:v>
                </c:pt>
                <c:pt idx="17">
                  <c:v>TEVEZ</c:v>
                </c:pt>
                <c:pt idx="18">
                  <c:v>VERNAZA</c:v>
                </c:pt>
                <c:pt idx="19">
                  <c:v>VEGA</c:v>
                </c:pt>
                <c:pt idx="21">
                  <c:v>BATIOJA</c:v>
                </c:pt>
                <c:pt idx="22">
                  <c:v>MEJÍA M.</c:v>
                </c:pt>
                <c:pt idx="23">
                  <c:v>ADÉ</c:v>
                </c:pt>
                <c:pt idx="24">
                  <c:v>ARMAS</c:v>
                </c:pt>
              </c:strCache>
            </c:strRef>
          </c:cat>
          <c:val>
            <c:numRef>
              <c:f>'Martes 18-1 (Sesión 10-11)'!$J$4:$J$33</c:f>
              <c:numCache>
                <c:formatCode>0</c:formatCode>
                <c:ptCount val="25"/>
                <c:pt idx="0">
                  <c:v>84.35</c:v>
                </c:pt>
                <c:pt idx="1">
                  <c:v>129.5</c:v>
                </c:pt>
                <c:pt idx="2">
                  <c:v>0</c:v>
                </c:pt>
                <c:pt idx="5">
                  <c:v>168.26999999999998</c:v>
                </c:pt>
                <c:pt idx="6">
                  <c:v>226.74</c:v>
                </c:pt>
                <c:pt idx="7">
                  <c:v>76.72</c:v>
                </c:pt>
                <c:pt idx="8">
                  <c:v>243.39000000000001</c:v>
                </c:pt>
                <c:pt idx="9">
                  <c:v>68.17</c:v>
                </c:pt>
                <c:pt idx="10">
                  <c:v>8.93</c:v>
                </c:pt>
                <c:pt idx="11">
                  <c:v>182.79000000000002</c:v>
                </c:pt>
                <c:pt idx="12">
                  <c:v>69.150000000000006</c:v>
                </c:pt>
                <c:pt idx="14">
                  <c:v>163.41</c:v>
                </c:pt>
                <c:pt idx="15">
                  <c:v>33.9</c:v>
                </c:pt>
                <c:pt idx="16">
                  <c:v>128.75</c:v>
                </c:pt>
                <c:pt idx="18">
                  <c:v>365.1</c:v>
                </c:pt>
                <c:pt idx="19">
                  <c:v>27.240000000000002</c:v>
                </c:pt>
                <c:pt idx="23">
                  <c:v>84.789999999999992</c:v>
                </c:pt>
                <c:pt idx="24">
                  <c:v>9.34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EF-D148-9978-95AB06D74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95"/>
        <c:axId val="2132378687"/>
        <c:axId val="2132382063"/>
      </c:barChart>
      <c:catAx>
        <c:axId val="213237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32382063"/>
        <c:crosses val="autoZero"/>
        <c:auto val="1"/>
        <c:lblAlgn val="ctr"/>
        <c:lblOffset val="100"/>
        <c:noMultiLvlLbl val="0"/>
      </c:catAx>
      <c:valAx>
        <c:axId val="21323820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7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High Intensity Bursts (cant.): NÚMERO TOTAL DE VECES EN LAS QUE SE REALIZÓ UN MÍNIMO DE 3 ACTIVIDADES DE ALTA INTENSIDAD SEPARADOS POR 20" COMO MÁXIMO</a:t>
            </a:r>
          </a:p>
        </c:rich>
      </c:tx>
      <c:layout>
        <c:manualLayout>
          <c:xMode val="edge"/>
          <c:yMode val="edge"/>
          <c:x val="8.845712228614859E-2"/>
          <c:y val="6.252666306769101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364690869710829E-2"/>
          <c:y val="0.23112857380972138"/>
          <c:w val="0.93155986672109947"/>
          <c:h val="0.511509887873712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'Martes 18-1 (Sesión 10-11)'!$O$3</c:f>
              <c:strCache>
                <c:ptCount val="1"/>
                <c:pt idx="0">
                  <c:v>Number Of High Intensity Bursts (cant.)</c:v>
                </c:pt>
              </c:strCache>
            </c:strRef>
          </c:tx>
          <c:spPr>
            <a:solidFill>
              <a:srgbClr val="FF0000"/>
            </a:solidFill>
            <a:ln w="9525" cap="flat" cmpd="sng" algn="ctr">
              <a:noFill/>
              <a:miter lim="800000"/>
            </a:ln>
            <a:effectLst>
              <a:glow rad="63500">
                <a:srgbClr val="0070C0">
                  <a:alpha val="25000"/>
                </a:srgb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'Martes 18-1 (Sesión 10-11)'!$B$4:$B$33</c:f>
              <c:strCache>
                <c:ptCount val="25"/>
                <c:pt idx="0">
                  <c:v>SILVA</c:v>
                </c:pt>
                <c:pt idx="1">
                  <c:v>BRIONES</c:v>
                </c:pt>
                <c:pt idx="2">
                  <c:v>CANO</c:v>
                </c:pt>
                <c:pt idx="3">
                  <c:v>SEGURA</c:v>
                </c:pt>
                <c:pt idx="4">
                  <c:v>QUIÑONEZ</c:v>
                </c:pt>
                <c:pt idx="5">
                  <c:v>MURILLO</c:v>
                </c:pt>
                <c:pt idx="6">
                  <c:v>CUERO</c:v>
                </c:pt>
                <c:pt idx="7">
                  <c:v>FIGUEROA</c:v>
                </c:pt>
                <c:pt idx="8">
                  <c:v>FYDRISZEWSKI</c:v>
                </c:pt>
                <c:pt idx="9">
                  <c:v>FARA</c:v>
                </c:pt>
                <c:pt idx="10">
                  <c:v>PONGUILLO</c:v>
                </c:pt>
                <c:pt idx="11">
                  <c:v>MEJÍA E.</c:v>
                </c:pt>
                <c:pt idx="12">
                  <c:v>MINA</c:v>
                </c:pt>
                <c:pt idx="13">
                  <c:v>MOHOR</c:v>
                </c:pt>
                <c:pt idx="14">
                  <c:v>BOLAÑOS</c:v>
                </c:pt>
                <c:pt idx="15">
                  <c:v>CAICEDO E.</c:v>
                </c:pt>
                <c:pt idx="16">
                  <c:v>ROMERO</c:v>
                </c:pt>
                <c:pt idx="17">
                  <c:v>TEVEZ</c:v>
                </c:pt>
                <c:pt idx="18">
                  <c:v>VERNAZA</c:v>
                </c:pt>
                <c:pt idx="19">
                  <c:v>VEGA</c:v>
                </c:pt>
                <c:pt idx="21">
                  <c:v>BATIOJA</c:v>
                </c:pt>
                <c:pt idx="22">
                  <c:v>MEJÍA M.</c:v>
                </c:pt>
                <c:pt idx="23">
                  <c:v>ADÉ</c:v>
                </c:pt>
                <c:pt idx="24">
                  <c:v>ARMAS</c:v>
                </c:pt>
              </c:strCache>
            </c:strRef>
          </c:cat>
          <c:val>
            <c:numRef>
              <c:f>'Martes 18-1 (Sesión 10-11)'!$O$4:$O$28</c:f>
              <c:numCache>
                <c:formatCode>0</c:formatCode>
                <c:ptCount val="25"/>
                <c:pt idx="0">
                  <c:v>24</c:v>
                </c:pt>
                <c:pt idx="1">
                  <c:v>4</c:v>
                </c:pt>
                <c:pt idx="2">
                  <c:v>0</c:v>
                </c:pt>
                <c:pt idx="5">
                  <c:v>11</c:v>
                </c:pt>
                <c:pt idx="6">
                  <c:v>6</c:v>
                </c:pt>
                <c:pt idx="7">
                  <c:v>0</c:v>
                </c:pt>
                <c:pt idx="8">
                  <c:v>13</c:v>
                </c:pt>
                <c:pt idx="9">
                  <c:v>10</c:v>
                </c:pt>
                <c:pt idx="10">
                  <c:v>5</c:v>
                </c:pt>
                <c:pt idx="11">
                  <c:v>14</c:v>
                </c:pt>
                <c:pt idx="12">
                  <c:v>6</c:v>
                </c:pt>
                <c:pt idx="14">
                  <c:v>4</c:v>
                </c:pt>
                <c:pt idx="15">
                  <c:v>2</c:v>
                </c:pt>
                <c:pt idx="16">
                  <c:v>1</c:v>
                </c:pt>
                <c:pt idx="18">
                  <c:v>8</c:v>
                </c:pt>
                <c:pt idx="19">
                  <c:v>0</c:v>
                </c:pt>
                <c:pt idx="23">
                  <c:v>7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AD-E043-A75D-BD4B707BD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95"/>
        <c:axId val="2132378687"/>
        <c:axId val="2132382063"/>
      </c:barChart>
      <c:catAx>
        <c:axId val="213237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32382063"/>
        <c:crosses val="autoZero"/>
        <c:auto val="1"/>
        <c:lblAlgn val="ctr"/>
        <c:lblOffset val="100"/>
        <c:noMultiLvlLbl val="0"/>
      </c:catAx>
      <c:valAx>
        <c:axId val="21323820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7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Max. Speed (k/h): MÁXIMA VELOCIDAD</a:t>
            </a:r>
            <a:r>
              <a:rPr lang="en-US" baseline="0"/>
              <a:t> ALCANZADA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364690869710829E-2"/>
          <c:y val="0.14409251227459147"/>
          <c:w val="0.93155986672109947"/>
          <c:h val="0.598545955547013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'Martes 18-1 (Sesión 10-11)'!$P$3</c:f>
              <c:strCache>
                <c:ptCount val="1"/>
                <c:pt idx="0">
                  <c:v>Max. Speed (k/h)</c:v>
                </c:pt>
              </c:strCache>
            </c:strRef>
          </c:tx>
          <c:spPr>
            <a:solidFill>
              <a:srgbClr val="002060"/>
            </a:solidFill>
            <a:ln w="9525" cap="flat" cmpd="sng" algn="ctr">
              <a:noFill/>
              <a:miter lim="800000"/>
            </a:ln>
            <a:effectLst>
              <a:glow rad="63500">
                <a:srgbClr val="0070C0">
                  <a:alpha val="25000"/>
                </a:srgb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'Martes 18-1 (Sesión 10-11)'!$B$4:$B$33</c:f>
              <c:strCache>
                <c:ptCount val="25"/>
                <c:pt idx="0">
                  <c:v>SILVA</c:v>
                </c:pt>
                <c:pt idx="1">
                  <c:v>BRIONES</c:v>
                </c:pt>
                <c:pt idx="2">
                  <c:v>CANO</c:v>
                </c:pt>
                <c:pt idx="3">
                  <c:v>SEGURA</c:v>
                </c:pt>
                <c:pt idx="4">
                  <c:v>QUIÑONEZ</c:v>
                </c:pt>
                <c:pt idx="5">
                  <c:v>MURILLO</c:v>
                </c:pt>
                <c:pt idx="6">
                  <c:v>CUERO</c:v>
                </c:pt>
                <c:pt idx="7">
                  <c:v>FIGUEROA</c:v>
                </c:pt>
                <c:pt idx="8">
                  <c:v>FYDRISZEWSKI</c:v>
                </c:pt>
                <c:pt idx="9">
                  <c:v>FARA</c:v>
                </c:pt>
                <c:pt idx="10">
                  <c:v>PONGUILLO</c:v>
                </c:pt>
                <c:pt idx="11">
                  <c:v>MEJÍA E.</c:v>
                </c:pt>
                <c:pt idx="12">
                  <c:v>MINA</c:v>
                </c:pt>
                <c:pt idx="13">
                  <c:v>MOHOR</c:v>
                </c:pt>
                <c:pt idx="14">
                  <c:v>BOLAÑOS</c:v>
                </c:pt>
                <c:pt idx="15">
                  <c:v>CAICEDO E.</c:v>
                </c:pt>
                <c:pt idx="16">
                  <c:v>ROMERO</c:v>
                </c:pt>
                <c:pt idx="17">
                  <c:v>TEVEZ</c:v>
                </c:pt>
                <c:pt idx="18">
                  <c:v>VERNAZA</c:v>
                </c:pt>
                <c:pt idx="19">
                  <c:v>VEGA</c:v>
                </c:pt>
                <c:pt idx="21">
                  <c:v>BATIOJA</c:v>
                </c:pt>
                <c:pt idx="22">
                  <c:v>MEJÍA M.</c:v>
                </c:pt>
                <c:pt idx="23">
                  <c:v>ADÉ</c:v>
                </c:pt>
                <c:pt idx="24">
                  <c:v>ARMAS</c:v>
                </c:pt>
              </c:strCache>
            </c:strRef>
          </c:cat>
          <c:val>
            <c:numRef>
              <c:f>'Martes 18-1 (Sesión 10-11)'!$P$4:$P$28</c:f>
              <c:numCache>
                <c:formatCode>0.0</c:formatCode>
                <c:ptCount val="25"/>
                <c:pt idx="0">
                  <c:v>28.91</c:v>
                </c:pt>
                <c:pt idx="1">
                  <c:v>29.41</c:v>
                </c:pt>
                <c:pt idx="2">
                  <c:v>14.04</c:v>
                </c:pt>
                <c:pt idx="5">
                  <c:v>30.6</c:v>
                </c:pt>
                <c:pt idx="6">
                  <c:v>29.92</c:v>
                </c:pt>
                <c:pt idx="7">
                  <c:v>28.33</c:v>
                </c:pt>
                <c:pt idx="8">
                  <c:v>30.38</c:v>
                </c:pt>
                <c:pt idx="9">
                  <c:v>28.91</c:v>
                </c:pt>
                <c:pt idx="10">
                  <c:v>25.52</c:v>
                </c:pt>
                <c:pt idx="11">
                  <c:v>28.4</c:v>
                </c:pt>
                <c:pt idx="12">
                  <c:v>30.1</c:v>
                </c:pt>
                <c:pt idx="14">
                  <c:v>29.02</c:v>
                </c:pt>
                <c:pt idx="15">
                  <c:v>25.81</c:v>
                </c:pt>
                <c:pt idx="16">
                  <c:v>30.82</c:v>
                </c:pt>
                <c:pt idx="18">
                  <c:v>31</c:v>
                </c:pt>
                <c:pt idx="19">
                  <c:v>25.27</c:v>
                </c:pt>
                <c:pt idx="23">
                  <c:v>31.61</c:v>
                </c:pt>
                <c:pt idx="24">
                  <c:v>26.1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4B-4248-BB0E-D299226C6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95"/>
        <c:axId val="2132378687"/>
        <c:axId val="2132382063"/>
      </c:barChart>
      <c:catAx>
        <c:axId val="213237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32382063"/>
        <c:crosses val="autoZero"/>
        <c:auto val="1"/>
        <c:lblAlgn val="ctr"/>
        <c:lblOffset val="100"/>
        <c:noMultiLvlLbl val="0"/>
      </c:catAx>
      <c:valAx>
        <c:axId val="21323820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7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Dist. Total x min (Mts/min): </a:t>
            </a:r>
          </a:p>
          <a:p>
            <a:pPr>
              <a:defRPr/>
            </a:pPr>
            <a:r>
              <a:rPr lang="en-US"/>
              <a:t>DISTACIA TOTAL RECORRIDA POR MINUTO</a:t>
            </a:r>
          </a:p>
        </c:rich>
      </c:tx>
      <c:layout>
        <c:manualLayout>
          <c:xMode val="edge"/>
          <c:yMode val="edge"/>
          <c:x val="0.35907564505567452"/>
          <c:y val="1.88233062173973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364690869710829E-2"/>
          <c:y val="0.28397192033308688"/>
          <c:w val="0.93155986672109947"/>
          <c:h val="0.458666541350346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'Martes 18-1 (Sesión 10-11)'!$T$3</c:f>
              <c:strCache>
                <c:ptCount val="1"/>
                <c:pt idx="0">
                  <c:v>Dist. Total x min (Mts/min)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 w="9525" cap="flat" cmpd="sng" algn="ctr">
              <a:noFill/>
              <a:miter lim="800000"/>
            </a:ln>
            <a:effectLst>
              <a:glow rad="63500">
                <a:srgbClr val="0070C0">
                  <a:alpha val="25000"/>
                </a:srgb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'Martes 18-1 (Sesión 10-11)'!$B$4:$B$33</c:f>
              <c:strCache>
                <c:ptCount val="25"/>
                <c:pt idx="0">
                  <c:v>SILVA</c:v>
                </c:pt>
                <c:pt idx="1">
                  <c:v>BRIONES</c:v>
                </c:pt>
                <c:pt idx="2">
                  <c:v>CANO</c:v>
                </c:pt>
                <c:pt idx="3">
                  <c:v>SEGURA</c:v>
                </c:pt>
                <c:pt idx="4">
                  <c:v>QUIÑONEZ</c:v>
                </c:pt>
                <c:pt idx="5">
                  <c:v>MURILLO</c:v>
                </c:pt>
                <c:pt idx="6">
                  <c:v>CUERO</c:v>
                </c:pt>
                <c:pt idx="7">
                  <c:v>FIGUEROA</c:v>
                </c:pt>
                <c:pt idx="8">
                  <c:v>FYDRISZEWSKI</c:v>
                </c:pt>
                <c:pt idx="9">
                  <c:v>FARA</c:v>
                </c:pt>
                <c:pt idx="10">
                  <c:v>PONGUILLO</c:v>
                </c:pt>
                <c:pt idx="11">
                  <c:v>MEJÍA E.</c:v>
                </c:pt>
                <c:pt idx="12">
                  <c:v>MINA</c:v>
                </c:pt>
                <c:pt idx="13">
                  <c:v>MOHOR</c:v>
                </c:pt>
                <c:pt idx="14">
                  <c:v>BOLAÑOS</c:v>
                </c:pt>
                <c:pt idx="15">
                  <c:v>CAICEDO E.</c:v>
                </c:pt>
                <c:pt idx="16">
                  <c:v>ROMERO</c:v>
                </c:pt>
                <c:pt idx="17">
                  <c:v>TEVEZ</c:v>
                </c:pt>
                <c:pt idx="18">
                  <c:v>VERNAZA</c:v>
                </c:pt>
                <c:pt idx="19">
                  <c:v>VEGA</c:v>
                </c:pt>
                <c:pt idx="21">
                  <c:v>BATIOJA</c:v>
                </c:pt>
                <c:pt idx="22">
                  <c:v>MEJÍA M.</c:v>
                </c:pt>
                <c:pt idx="23">
                  <c:v>ADÉ</c:v>
                </c:pt>
                <c:pt idx="24">
                  <c:v>ARMAS</c:v>
                </c:pt>
              </c:strCache>
            </c:strRef>
          </c:cat>
          <c:val>
            <c:numRef>
              <c:f>'Martes 18-1 (Sesión 10-11)'!$T$4:$T$28</c:f>
              <c:numCache>
                <c:formatCode>0.0</c:formatCode>
                <c:ptCount val="25"/>
                <c:pt idx="0">
                  <c:v>78.670500000000004</c:v>
                </c:pt>
                <c:pt idx="1">
                  <c:v>75.092500000000001</c:v>
                </c:pt>
                <c:pt idx="2">
                  <c:v>75.47</c:v>
                </c:pt>
                <c:pt idx="5">
                  <c:v>75.664500000000004</c:v>
                </c:pt>
                <c:pt idx="6">
                  <c:v>66.4345</c:v>
                </c:pt>
                <c:pt idx="7">
                  <c:v>79.950333333333319</c:v>
                </c:pt>
                <c:pt idx="8">
                  <c:v>71.702500000000001</c:v>
                </c:pt>
                <c:pt idx="9">
                  <c:v>79.456999999999994</c:v>
                </c:pt>
                <c:pt idx="10">
                  <c:v>74.23</c:v>
                </c:pt>
                <c:pt idx="11">
                  <c:v>85.664500000000004</c:v>
                </c:pt>
                <c:pt idx="12">
                  <c:v>68.305749999999989</c:v>
                </c:pt>
                <c:pt idx="14">
                  <c:v>73.918499999999995</c:v>
                </c:pt>
                <c:pt idx="15">
                  <c:v>77.605999999999995</c:v>
                </c:pt>
                <c:pt idx="16">
                  <c:v>76.675999999999988</c:v>
                </c:pt>
                <c:pt idx="18">
                  <c:v>76.226249999999993</c:v>
                </c:pt>
                <c:pt idx="19">
                  <c:v>82.123999999999995</c:v>
                </c:pt>
                <c:pt idx="23">
                  <c:v>67.827749999999995</c:v>
                </c:pt>
                <c:pt idx="24">
                  <c:v>75.126000000000005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E0-3C45-8E3B-D5CFF99A1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95"/>
        <c:axId val="2132378687"/>
        <c:axId val="2132382063"/>
      </c:barChart>
      <c:catAx>
        <c:axId val="213237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32382063"/>
        <c:crosses val="autoZero"/>
        <c:auto val="1"/>
        <c:lblAlgn val="ctr"/>
        <c:lblOffset val="100"/>
        <c:noMultiLvlLbl val="0"/>
      </c:catAx>
      <c:valAx>
        <c:axId val="21323820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7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Dist. Total (Mts): </a:t>
            </a:r>
            <a:r>
              <a:rPr lang="en-US" sz="1400" b="1" i="0" u="none" strike="noStrike" cap="none" baseline="0">
                <a:effectLst/>
              </a:rPr>
              <a:t>: DISTACIA TOTAL RECORRIDA  </a:t>
            </a:r>
            <a:r>
              <a:rPr lang="en-US" sz="1400" b="1" i="0" u="none" strike="noStrike" cap="none" baseline="0"/>
              <a:t> EN METROS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364690869710829E-2"/>
          <c:y val="0.14409251227459147"/>
          <c:w val="0.93155986672109947"/>
          <c:h val="0.598545955547013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'Miércoles 19-1 (Sesión 12-13)'!$D$3</c:f>
              <c:strCache>
                <c:ptCount val="1"/>
                <c:pt idx="0">
                  <c:v>Dist. Total (Mts)</c:v>
                </c:pt>
              </c:strCache>
            </c:strRef>
          </c:tx>
          <c:spPr>
            <a:solidFill>
              <a:srgbClr val="0070C0"/>
            </a:solidFill>
            <a:ln w="9525" cap="flat" cmpd="sng" algn="ctr">
              <a:noFill/>
              <a:miter lim="800000"/>
            </a:ln>
            <a:effectLst>
              <a:glow rad="63500">
                <a:srgbClr val="0070C0">
                  <a:alpha val="25000"/>
                </a:srgb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'Miércoles 19-1 (Sesión 12-13)'!$B$4:$B$33</c:f>
              <c:strCache>
                <c:ptCount val="25"/>
                <c:pt idx="0">
                  <c:v>SILVA</c:v>
                </c:pt>
                <c:pt idx="1">
                  <c:v>BRIONES</c:v>
                </c:pt>
                <c:pt idx="2">
                  <c:v>CANO</c:v>
                </c:pt>
                <c:pt idx="3">
                  <c:v>SEGURA</c:v>
                </c:pt>
                <c:pt idx="4">
                  <c:v>QUIÑONEZ</c:v>
                </c:pt>
                <c:pt idx="5">
                  <c:v>MURILLO</c:v>
                </c:pt>
                <c:pt idx="6">
                  <c:v>CUERO</c:v>
                </c:pt>
                <c:pt idx="7">
                  <c:v>FIGUEROA</c:v>
                </c:pt>
                <c:pt idx="8">
                  <c:v>FYDRISZEWSKI</c:v>
                </c:pt>
                <c:pt idx="9">
                  <c:v>FARA</c:v>
                </c:pt>
                <c:pt idx="10">
                  <c:v>PONGUILLO</c:v>
                </c:pt>
                <c:pt idx="11">
                  <c:v>MEJÍA E.</c:v>
                </c:pt>
                <c:pt idx="12">
                  <c:v>MINA</c:v>
                </c:pt>
                <c:pt idx="13">
                  <c:v>MOHOR</c:v>
                </c:pt>
                <c:pt idx="14">
                  <c:v>BOLAÑOS</c:v>
                </c:pt>
                <c:pt idx="15">
                  <c:v>CAICEDO E.</c:v>
                </c:pt>
                <c:pt idx="16">
                  <c:v>ROMERO</c:v>
                </c:pt>
                <c:pt idx="17">
                  <c:v>TEVEZ</c:v>
                </c:pt>
                <c:pt idx="18">
                  <c:v>VERNAZA</c:v>
                </c:pt>
                <c:pt idx="19">
                  <c:v>VEGA</c:v>
                </c:pt>
                <c:pt idx="21">
                  <c:v>BATIOJA</c:v>
                </c:pt>
                <c:pt idx="22">
                  <c:v>MEJÍA M.</c:v>
                </c:pt>
                <c:pt idx="23">
                  <c:v>ADÉ</c:v>
                </c:pt>
                <c:pt idx="24">
                  <c:v>ARMAS</c:v>
                </c:pt>
              </c:strCache>
            </c:strRef>
          </c:cat>
          <c:val>
            <c:numRef>
              <c:f>'Miércoles 19-1 (Sesión 12-13)'!$D$4:$D$33</c:f>
              <c:numCache>
                <c:formatCode>0</c:formatCode>
                <c:ptCount val="25"/>
                <c:pt idx="0">
                  <c:v>9748.5300000000007</c:v>
                </c:pt>
                <c:pt idx="1">
                  <c:v>8679.43</c:v>
                </c:pt>
                <c:pt idx="3">
                  <c:v>2613.46</c:v>
                </c:pt>
                <c:pt idx="5">
                  <c:v>9437.69</c:v>
                </c:pt>
                <c:pt idx="6">
                  <c:v>8103.9599999999991</c:v>
                </c:pt>
                <c:pt idx="7">
                  <c:v>6966.96</c:v>
                </c:pt>
                <c:pt idx="8">
                  <c:v>6357.0599999999995</c:v>
                </c:pt>
                <c:pt idx="9">
                  <c:v>8682.84</c:v>
                </c:pt>
                <c:pt idx="10">
                  <c:v>7686.5399999999991</c:v>
                </c:pt>
                <c:pt idx="11">
                  <c:v>10298.23</c:v>
                </c:pt>
                <c:pt idx="12">
                  <c:v>8156.08</c:v>
                </c:pt>
                <c:pt idx="13">
                  <c:v>2475.0500000000002</c:v>
                </c:pt>
                <c:pt idx="14">
                  <c:v>7143.4699999999993</c:v>
                </c:pt>
                <c:pt idx="15">
                  <c:v>9509.94</c:v>
                </c:pt>
                <c:pt idx="16">
                  <c:v>6791.4599999999991</c:v>
                </c:pt>
                <c:pt idx="17">
                  <c:v>8797.41</c:v>
                </c:pt>
                <c:pt idx="18">
                  <c:v>8548.1699999999983</c:v>
                </c:pt>
                <c:pt idx="19">
                  <c:v>3684.9800000000005</c:v>
                </c:pt>
                <c:pt idx="22">
                  <c:v>8874.93</c:v>
                </c:pt>
                <c:pt idx="23">
                  <c:v>8132.68</c:v>
                </c:pt>
                <c:pt idx="24">
                  <c:v>9034.58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4F-054C-A4FC-C9404BEA3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95"/>
        <c:axId val="2132378687"/>
        <c:axId val="2132382063"/>
      </c:barChart>
      <c:catAx>
        <c:axId val="213237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32382063"/>
        <c:crosses val="autoZero"/>
        <c:auto val="1"/>
        <c:lblAlgn val="ctr"/>
        <c:lblOffset val="100"/>
        <c:noMultiLvlLbl val="0"/>
      </c:catAx>
      <c:valAx>
        <c:axId val="21323820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7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ln>
                  <a:noFill/>
                </a:ln>
                <a:solidFill>
                  <a:schemeClr val="bg1">
                    <a:lumMod val="9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s-ES_tradnl" sz="1400">
                <a:ln>
                  <a:noFill/>
                </a:ln>
                <a:solidFill>
                  <a:schemeClr val="bg1">
                    <a:lumMod val="95000"/>
                  </a:schemeClr>
                </a:solidFill>
                <a:effectLst/>
              </a:rPr>
              <a:t>CANTIDAD DE ACELERACIONES (ACC) Y DESACELERACIONES</a:t>
            </a:r>
            <a:r>
              <a:rPr lang="es-ES_tradnl" sz="1400" baseline="0">
                <a:ln>
                  <a:noFill/>
                </a:ln>
                <a:solidFill>
                  <a:schemeClr val="bg1">
                    <a:lumMod val="95000"/>
                  </a:schemeClr>
                </a:solidFill>
                <a:effectLst/>
              </a:rPr>
              <a:t> (DCC)</a:t>
            </a:r>
            <a:endParaRPr lang="es-ES_tradnl" sz="1400">
              <a:ln>
                <a:noFill/>
              </a:ln>
              <a:solidFill>
                <a:schemeClr val="bg1">
                  <a:lumMod val="95000"/>
                </a:scheme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ln>
                <a:noFill/>
              </a:ln>
              <a:solidFill>
                <a:schemeClr val="bg1">
                  <a:lumMod val="9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777003240423853E-2"/>
          <c:y val="0.20542091118693184"/>
          <c:w val="0.95658160366564715"/>
          <c:h val="0.446036380902963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'Miércoles 19-1 (Sesión 12-13)'!$K$3</c:f>
              <c:strCache>
                <c:ptCount val="1"/>
                <c:pt idx="0">
                  <c:v>ACC     (Cant.)          (2-10 m/s2)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'Miércoles 19-1 (Sesión 12-13)'!$B$4:$B$28</c:f>
              <c:strCache>
                <c:ptCount val="25"/>
                <c:pt idx="0">
                  <c:v>SILVA</c:v>
                </c:pt>
                <c:pt idx="1">
                  <c:v>BRIONES</c:v>
                </c:pt>
                <c:pt idx="2">
                  <c:v>CANO</c:v>
                </c:pt>
                <c:pt idx="3">
                  <c:v>SEGURA</c:v>
                </c:pt>
                <c:pt idx="4">
                  <c:v>QUIÑONEZ</c:v>
                </c:pt>
                <c:pt idx="5">
                  <c:v>MURILLO</c:v>
                </c:pt>
                <c:pt idx="6">
                  <c:v>CUERO</c:v>
                </c:pt>
                <c:pt idx="7">
                  <c:v>FIGUEROA</c:v>
                </c:pt>
                <c:pt idx="8">
                  <c:v>FYDRISZEWSKI</c:v>
                </c:pt>
                <c:pt idx="9">
                  <c:v>FARA</c:v>
                </c:pt>
                <c:pt idx="10">
                  <c:v>PONGUILLO</c:v>
                </c:pt>
                <c:pt idx="11">
                  <c:v>MEJÍA E.</c:v>
                </c:pt>
                <c:pt idx="12">
                  <c:v>MINA</c:v>
                </c:pt>
                <c:pt idx="13">
                  <c:v>MOHOR</c:v>
                </c:pt>
                <c:pt idx="14">
                  <c:v>BOLAÑOS</c:v>
                </c:pt>
                <c:pt idx="15">
                  <c:v>CAICEDO E.</c:v>
                </c:pt>
                <c:pt idx="16">
                  <c:v>ROMERO</c:v>
                </c:pt>
                <c:pt idx="17">
                  <c:v>TEVEZ</c:v>
                </c:pt>
                <c:pt idx="18">
                  <c:v>VERNAZA</c:v>
                </c:pt>
                <c:pt idx="19">
                  <c:v>VEGA</c:v>
                </c:pt>
                <c:pt idx="21">
                  <c:v>BATIOJA</c:v>
                </c:pt>
                <c:pt idx="22">
                  <c:v>MEJÍA M.</c:v>
                </c:pt>
                <c:pt idx="23">
                  <c:v>ADÉ</c:v>
                </c:pt>
                <c:pt idx="24">
                  <c:v>ARMAS</c:v>
                </c:pt>
              </c:strCache>
            </c:strRef>
          </c:cat>
          <c:val>
            <c:numRef>
              <c:f>'Miércoles 19-1 (Sesión 12-13)'!$K$4:$K$28</c:f>
              <c:numCache>
                <c:formatCode>0</c:formatCode>
                <c:ptCount val="25"/>
                <c:pt idx="0">
                  <c:v>220</c:v>
                </c:pt>
                <c:pt idx="1">
                  <c:v>243</c:v>
                </c:pt>
                <c:pt idx="3">
                  <c:v>23</c:v>
                </c:pt>
                <c:pt idx="5">
                  <c:v>251</c:v>
                </c:pt>
                <c:pt idx="6">
                  <c:v>168</c:v>
                </c:pt>
                <c:pt idx="7">
                  <c:v>120</c:v>
                </c:pt>
                <c:pt idx="8">
                  <c:v>156</c:v>
                </c:pt>
                <c:pt idx="9">
                  <c:v>177</c:v>
                </c:pt>
                <c:pt idx="10">
                  <c:v>130</c:v>
                </c:pt>
                <c:pt idx="11">
                  <c:v>249</c:v>
                </c:pt>
                <c:pt idx="12">
                  <c:v>177</c:v>
                </c:pt>
                <c:pt idx="13">
                  <c:v>29</c:v>
                </c:pt>
                <c:pt idx="14">
                  <c:v>172</c:v>
                </c:pt>
                <c:pt idx="15">
                  <c:v>233</c:v>
                </c:pt>
                <c:pt idx="16">
                  <c:v>146</c:v>
                </c:pt>
                <c:pt idx="17">
                  <c:v>169</c:v>
                </c:pt>
                <c:pt idx="18">
                  <c:v>236</c:v>
                </c:pt>
                <c:pt idx="19">
                  <c:v>72</c:v>
                </c:pt>
                <c:pt idx="22">
                  <c:v>244</c:v>
                </c:pt>
                <c:pt idx="23">
                  <c:v>177</c:v>
                </c:pt>
                <c:pt idx="24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6-B444-A496-ACAE0E3F2442}"/>
            </c:ext>
          </c:extLst>
        </c:ser>
        <c:ser>
          <c:idx val="1"/>
          <c:order val="1"/>
          <c:tx>
            <c:strRef>
              <c:f>'Miércoles 19-1 (Sesión 12-13)'!$L$3</c:f>
              <c:strCache>
                <c:ptCount val="1"/>
                <c:pt idx="0">
                  <c:v>DCC    (Cant.)       (2-10 m/s2)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'Miércoles 19-1 (Sesión 12-13)'!$B$4:$B$28</c:f>
              <c:strCache>
                <c:ptCount val="25"/>
                <c:pt idx="0">
                  <c:v>SILVA</c:v>
                </c:pt>
                <c:pt idx="1">
                  <c:v>BRIONES</c:v>
                </c:pt>
                <c:pt idx="2">
                  <c:v>CANO</c:v>
                </c:pt>
                <c:pt idx="3">
                  <c:v>SEGURA</c:v>
                </c:pt>
                <c:pt idx="4">
                  <c:v>QUIÑONEZ</c:v>
                </c:pt>
                <c:pt idx="5">
                  <c:v>MURILLO</c:v>
                </c:pt>
                <c:pt idx="6">
                  <c:v>CUERO</c:v>
                </c:pt>
                <c:pt idx="7">
                  <c:v>FIGUEROA</c:v>
                </c:pt>
                <c:pt idx="8">
                  <c:v>FYDRISZEWSKI</c:v>
                </c:pt>
                <c:pt idx="9">
                  <c:v>FARA</c:v>
                </c:pt>
                <c:pt idx="10">
                  <c:v>PONGUILLO</c:v>
                </c:pt>
                <c:pt idx="11">
                  <c:v>MEJÍA E.</c:v>
                </c:pt>
                <c:pt idx="12">
                  <c:v>MINA</c:v>
                </c:pt>
                <c:pt idx="13">
                  <c:v>MOHOR</c:v>
                </c:pt>
                <c:pt idx="14">
                  <c:v>BOLAÑOS</c:v>
                </c:pt>
                <c:pt idx="15">
                  <c:v>CAICEDO E.</c:v>
                </c:pt>
                <c:pt idx="16">
                  <c:v>ROMERO</c:v>
                </c:pt>
                <c:pt idx="17">
                  <c:v>TEVEZ</c:v>
                </c:pt>
                <c:pt idx="18">
                  <c:v>VERNAZA</c:v>
                </c:pt>
                <c:pt idx="19">
                  <c:v>VEGA</c:v>
                </c:pt>
                <c:pt idx="21">
                  <c:v>BATIOJA</c:v>
                </c:pt>
                <c:pt idx="22">
                  <c:v>MEJÍA M.</c:v>
                </c:pt>
                <c:pt idx="23">
                  <c:v>ADÉ</c:v>
                </c:pt>
                <c:pt idx="24">
                  <c:v>ARMAS</c:v>
                </c:pt>
              </c:strCache>
            </c:strRef>
          </c:cat>
          <c:val>
            <c:numRef>
              <c:f>'Miércoles 19-1 (Sesión 12-13)'!$L$4:$L$28</c:f>
              <c:numCache>
                <c:formatCode>0</c:formatCode>
                <c:ptCount val="25"/>
                <c:pt idx="0">
                  <c:v>195</c:v>
                </c:pt>
                <c:pt idx="1">
                  <c:v>238</c:v>
                </c:pt>
                <c:pt idx="3">
                  <c:v>11</c:v>
                </c:pt>
                <c:pt idx="5">
                  <c:v>208</c:v>
                </c:pt>
                <c:pt idx="6">
                  <c:v>143</c:v>
                </c:pt>
                <c:pt idx="7">
                  <c:v>128</c:v>
                </c:pt>
                <c:pt idx="8">
                  <c:v>125</c:v>
                </c:pt>
                <c:pt idx="9">
                  <c:v>175</c:v>
                </c:pt>
                <c:pt idx="10">
                  <c:v>80</c:v>
                </c:pt>
                <c:pt idx="11">
                  <c:v>232</c:v>
                </c:pt>
                <c:pt idx="12">
                  <c:v>152</c:v>
                </c:pt>
                <c:pt idx="13">
                  <c:v>12</c:v>
                </c:pt>
                <c:pt idx="14">
                  <c:v>153</c:v>
                </c:pt>
                <c:pt idx="15">
                  <c:v>219</c:v>
                </c:pt>
                <c:pt idx="16">
                  <c:v>126</c:v>
                </c:pt>
                <c:pt idx="17">
                  <c:v>154</c:v>
                </c:pt>
                <c:pt idx="18">
                  <c:v>189</c:v>
                </c:pt>
                <c:pt idx="19">
                  <c:v>60</c:v>
                </c:pt>
                <c:pt idx="22">
                  <c:v>212</c:v>
                </c:pt>
                <c:pt idx="23">
                  <c:v>171</c:v>
                </c:pt>
                <c:pt idx="24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F6-B444-A496-ACAE0E3F2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9"/>
        <c:axId val="2132378687"/>
        <c:axId val="2132382063"/>
      </c:barChart>
      <c:catAx>
        <c:axId val="213237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32382063"/>
        <c:crosses val="autoZero"/>
        <c:auto val="1"/>
        <c:lblAlgn val="ctr"/>
        <c:lblOffset val="100"/>
        <c:noMultiLvlLbl val="0"/>
      </c:catAx>
      <c:valAx>
        <c:axId val="213238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7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HSR </a:t>
            </a:r>
            <a:r>
              <a:rPr lang="en-US" sz="1400" b="1" i="0" u="none" strike="noStrike" cap="none" baseline="0">
                <a:effectLst/>
              </a:rPr>
              <a:t>(mts)  (19-24 K/h)</a:t>
            </a:r>
            <a:r>
              <a:rPr lang="en-US" sz="1400" b="1" i="0" u="none" strike="noStrike" cap="none" baseline="0"/>
              <a:t> </a:t>
            </a:r>
            <a:r>
              <a:rPr lang="en-US"/>
              <a:t>: DISTANCIA TOTAL RECORRIDA EN METROS A ALTA INTENSIDAD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364690869710829E-2"/>
          <c:y val="0.14409251227459147"/>
          <c:w val="0.93155986672109947"/>
          <c:h val="0.598545955547013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'Miércoles 19-1 (Sesión 12-13)'!$H$3</c:f>
              <c:strCache>
                <c:ptCount val="1"/>
                <c:pt idx="0">
                  <c:v>HSR       (mts)         (19-24 K/h)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9525" cap="flat" cmpd="sng" algn="ctr">
              <a:noFill/>
              <a:miter lim="800000"/>
            </a:ln>
            <a:effectLst>
              <a:glow rad="63500">
                <a:srgbClr val="0070C0">
                  <a:alpha val="25000"/>
                </a:srgb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'Miércoles 19-1 (Sesión 12-13)'!$B$4:$B$33</c:f>
              <c:strCache>
                <c:ptCount val="25"/>
                <c:pt idx="0">
                  <c:v>SILVA</c:v>
                </c:pt>
                <c:pt idx="1">
                  <c:v>BRIONES</c:v>
                </c:pt>
                <c:pt idx="2">
                  <c:v>CANO</c:v>
                </c:pt>
                <c:pt idx="3">
                  <c:v>SEGURA</c:v>
                </c:pt>
                <c:pt idx="4">
                  <c:v>QUIÑONEZ</c:v>
                </c:pt>
                <c:pt idx="5">
                  <c:v>MURILLO</c:v>
                </c:pt>
                <c:pt idx="6">
                  <c:v>CUERO</c:v>
                </c:pt>
                <c:pt idx="7">
                  <c:v>FIGUEROA</c:v>
                </c:pt>
                <c:pt idx="8">
                  <c:v>FYDRISZEWSKI</c:v>
                </c:pt>
                <c:pt idx="9">
                  <c:v>FARA</c:v>
                </c:pt>
                <c:pt idx="10">
                  <c:v>PONGUILLO</c:v>
                </c:pt>
                <c:pt idx="11">
                  <c:v>MEJÍA E.</c:v>
                </c:pt>
                <c:pt idx="12">
                  <c:v>MINA</c:v>
                </c:pt>
                <c:pt idx="13">
                  <c:v>MOHOR</c:v>
                </c:pt>
                <c:pt idx="14">
                  <c:v>BOLAÑOS</c:v>
                </c:pt>
                <c:pt idx="15">
                  <c:v>CAICEDO E.</c:v>
                </c:pt>
                <c:pt idx="16">
                  <c:v>ROMERO</c:v>
                </c:pt>
                <c:pt idx="17">
                  <c:v>TEVEZ</c:v>
                </c:pt>
                <c:pt idx="18">
                  <c:v>VERNAZA</c:v>
                </c:pt>
                <c:pt idx="19">
                  <c:v>VEGA</c:v>
                </c:pt>
                <c:pt idx="21">
                  <c:v>BATIOJA</c:v>
                </c:pt>
                <c:pt idx="22">
                  <c:v>MEJÍA M.</c:v>
                </c:pt>
                <c:pt idx="23">
                  <c:v>ADÉ</c:v>
                </c:pt>
                <c:pt idx="24">
                  <c:v>ARMAS</c:v>
                </c:pt>
              </c:strCache>
            </c:strRef>
          </c:cat>
          <c:val>
            <c:numRef>
              <c:f>'Miércoles 19-1 (Sesión 12-13)'!$H$4:$H$33</c:f>
              <c:numCache>
                <c:formatCode>0</c:formatCode>
                <c:ptCount val="25"/>
                <c:pt idx="0">
                  <c:v>560.29</c:v>
                </c:pt>
                <c:pt idx="1">
                  <c:v>377.7</c:v>
                </c:pt>
                <c:pt idx="3">
                  <c:v>333.03</c:v>
                </c:pt>
                <c:pt idx="5">
                  <c:v>666.32999999999993</c:v>
                </c:pt>
                <c:pt idx="6">
                  <c:v>329.41999999999996</c:v>
                </c:pt>
                <c:pt idx="7">
                  <c:v>132.36000000000001</c:v>
                </c:pt>
                <c:pt idx="8">
                  <c:v>335.90999999999997</c:v>
                </c:pt>
                <c:pt idx="9">
                  <c:v>519.26</c:v>
                </c:pt>
                <c:pt idx="10">
                  <c:v>268.61</c:v>
                </c:pt>
                <c:pt idx="11">
                  <c:v>662.22</c:v>
                </c:pt>
                <c:pt idx="12">
                  <c:v>188.02</c:v>
                </c:pt>
                <c:pt idx="13">
                  <c:v>420.08</c:v>
                </c:pt>
                <c:pt idx="14">
                  <c:v>382.64</c:v>
                </c:pt>
                <c:pt idx="15">
                  <c:v>90.07</c:v>
                </c:pt>
                <c:pt idx="16">
                  <c:v>249.01999999999998</c:v>
                </c:pt>
                <c:pt idx="17">
                  <c:v>159.44</c:v>
                </c:pt>
                <c:pt idx="18">
                  <c:v>449.75</c:v>
                </c:pt>
                <c:pt idx="19">
                  <c:v>17.310000000000002</c:v>
                </c:pt>
                <c:pt idx="22">
                  <c:v>618.9</c:v>
                </c:pt>
                <c:pt idx="23">
                  <c:v>149.32</c:v>
                </c:pt>
                <c:pt idx="24">
                  <c:v>113.69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57-B84A-AE03-BE956F976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95"/>
        <c:axId val="2132378687"/>
        <c:axId val="2132382063"/>
      </c:barChart>
      <c:catAx>
        <c:axId val="213237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32382063"/>
        <c:crosses val="autoZero"/>
        <c:auto val="1"/>
        <c:lblAlgn val="ctr"/>
        <c:lblOffset val="100"/>
        <c:noMultiLvlLbl val="0"/>
      </c:catAx>
      <c:valAx>
        <c:axId val="21323820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7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</a:t>
            </a:r>
            <a:r>
              <a:rPr lang="en-US" sz="1400" b="1" i="0" u="none" strike="noStrike" cap="none" baseline="0">
                <a:effectLst/>
              </a:rPr>
              <a:t>(Cant)  (&gt;24 K/h)</a:t>
            </a:r>
            <a:r>
              <a:rPr lang="en-US" sz="1400" b="1" i="0" u="none" strike="noStrike" cap="none" baseline="0"/>
              <a:t> </a:t>
            </a:r>
            <a:r>
              <a:rPr lang="en-US"/>
              <a:t>: CANTIDAD DE SPRINT REALIZADOS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364690869710829E-2"/>
          <c:y val="0.14409251227459147"/>
          <c:w val="0.93155986672109947"/>
          <c:h val="0.598545955547013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'Miércoles 19-1 (Sesión 12-13)'!$I$3</c:f>
              <c:strCache>
                <c:ptCount val="1"/>
                <c:pt idx="0">
                  <c:v>Sprint (Cant)    (&gt;24 K/h)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9525" cap="flat" cmpd="sng" algn="ctr">
              <a:noFill/>
              <a:miter lim="800000"/>
            </a:ln>
            <a:effectLst>
              <a:glow rad="63500">
                <a:srgbClr val="0070C0">
                  <a:alpha val="25000"/>
                </a:srgb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'Miércoles 19-1 (Sesión 12-13)'!$B$4:$B$33</c:f>
              <c:strCache>
                <c:ptCount val="25"/>
                <c:pt idx="0">
                  <c:v>SILVA</c:v>
                </c:pt>
                <c:pt idx="1">
                  <c:v>BRIONES</c:v>
                </c:pt>
                <c:pt idx="2">
                  <c:v>CANO</c:v>
                </c:pt>
                <c:pt idx="3">
                  <c:v>SEGURA</c:v>
                </c:pt>
                <c:pt idx="4">
                  <c:v>QUIÑONEZ</c:v>
                </c:pt>
                <c:pt idx="5">
                  <c:v>MURILLO</c:v>
                </c:pt>
                <c:pt idx="6">
                  <c:v>CUERO</c:v>
                </c:pt>
                <c:pt idx="7">
                  <c:v>FIGUEROA</c:v>
                </c:pt>
                <c:pt idx="8">
                  <c:v>FYDRISZEWSKI</c:v>
                </c:pt>
                <c:pt idx="9">
                  <c:v>FARA</c:v>
                </c:pt>
                <c:pt idx="10">
                  <c:v>PONGUILLO</c:v>
                </c:pt>
                <c:pt idx="11">
                  <c:v>MEJÍA E.</c:v>
                </c:pt>
                <c:pt idx="12">
                  <c:v>MINA</c:v>
                </c:pt>
                <c:pt idx="13">
                  <c:v>MOHOR</c:v>
                </c:pt>
                <c:pt idx="14">
                  <c:v>BOLAÑOS</c:v>
                </c:pt>
                <c:pt idx="15">
                  <c:v>CAICEDO E.</c:v>
                </c:pt>
                <c:pt idx="16">
                  <c:v>ROMERO</c:v>
                </c:pt>
                <c:pt idx="17">
                  <c:v>TEVEZ</c:v>
                </c:pt>
                <c:pt idx="18">
                  <c:v>VERNAZA</c:v>
                </c:pt>
                <c:pt idx="19">
                  <c:v>VEGA</c:v>
                </c:pt>
                <c:pt idx="21">
                  <c:v>BATIOJA</c:v>
                </c:pt>
                <c:pt idx="22">
                  <c:v>MEJÍA M.</c:v>
                </c:pt>
                <c:pt idx="23">
                  <c:v>ADÉ</c:v>
                </c:pt>
                <c:pt idx="24">
                  <c:v>ARMAS</c:v>
                </c:pt>
              </c:strCache>
            </c:strRef>
          </c:cat>
          <c:val>
            <c:numRef>
              <c:f>'Miércoles 19-1 (Sesión 12-13)'!$I$4:$I$33</c:f>
              <c:numCache>
                <c:formatCode>0</c:formatCode>
                <c:ptCount val="25"/>
                <c:pt idx="0">
                  <c:v>9</c:v>
                </c:pt>
                <c:pt idx="1">
                  <c:v>7</c:v>
                </c:pt>
                <c:pt idx="3">
                  <c:v>0</c:v>
                </c:pt>
                <c:pt idx="5">
                  <c:v>14</c:v>
                </c:pt>
                <c:pt idx="6">
                  <c:v>5</c:v>
                </c:pt>
                <c:pt idx="7">
                  <c:v>0</c:v>
                </c:pt>
                <c:pt idx="8">
                  <c:v>7</c:v>
                </c:pt>
                <c:pt idx="9">
                  <c:v>5</c:v>
                </c:pt>
                <c:pt idx="10">
                  <c:v>2</c:v>
                </c:pt>
                <c:pt idx="11">
                  <c:v>11</c:v>
                </c:pt>
                <c:pt idx="12">
                  <c:v>4</c:v>
                </c:pt>
                <c:pt idx="13">
                  <c:v>0</c:v>
                </c:pt>
                <c:pt idx="14">
                  <c:v>5</c:v>
                </c:pt>
                <c:pt idx="15">
                  <c:v>0</c:v>
                </c:pt>
                <c:pt idx="16">
                  <c:v>4</c:v>
                </c:pt>
                <c:pt idx="17">
                  <c:v>3</c:v>
                </c:pt>
                <c:pt idx="18">
                  <c:v>8</c:v>
                </c:pt>
                <c:pt idx="19">
                  <c:v>0</c:v>
                </c:pt>
                <c:pt idx="22">
                  <c:v>10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12-9146-AC4C-7BA91AD12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95"/>
        <c:axId val="2132378687"/>
        <c:axId val="2132382063"/>
      </c:barChart>
      <c:catAx>
        <c:axId val="213237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32382063"/>
        <c:crosses val="autoZero"/>
        <c:auto val="1"/>
        <c:lblAlgn val="ctr"/>
        <c:lblOffset val="100"/>
        <c:noMultiLvlLbl val="0"/>
      </c:catAx>
      <c:valAx>
        <c:axId val="21323820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7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(mts) (&gt;24 K/h): METROS RECORRIDOS EN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364690869710829E-2"/>
          <c:y val="0.14409251227459147"/>
          <c:w val="0.93155986672109947"/>
          <c:h val="0.598545955547013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'Miércoles 19-1 (Sesión 12-13)'!$J$3</c:f>
              <c:strCache>
                <c:ptCount val="1"/>
                <c:pt idx="0">
                  <c:v>Sprint    (mts)         (&gt;24 K/h)</c:v>
                </c:pt>
              </c:strCache>
            </c:strRef>
          </c:tx>
          <c:spPr>
            <a:solidFill>
              <a:srgbClr val="7030A0"/>
            </a:solidFill>
            <a:ln w="9525" cap="flat" cmpd="sng" algn="ctr">
              <a:noFill/>
              <a:miter lim="800000"/>
            </a:ln>
            <a:effectLst>
              <a:glow rad="63500">
                <a:srgbClr val="0070C0">
                  <a:alpha val="25000"/>
                </a:srgb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'Miércoles 19-1 (Sesión 12-13)'!$B$4:$B$33</c:f>
              <c:strCache>
                <c:ptCount val="25"/>
                <c:pt idx="0">
                  <c:v>SILVA</c:v>
                </c:pt>
                <c:pt idx="1">
                  <c:v>BRIONES</c:v>
                </c:pt>
                <c:pt idx="2">
                  <c:v>CANO</c:v>
                </c:pt>
                <c:pt idx="3">
                  <c:v>SEGURA</c:v>
                </c:pt>
                <c:pt idx="4">
                  <c:v>QUIÑONEZ</c:v>
                </c:pt>
                <c:pt idx="5">
                  <c:v>MURILLO</c:v>
                </c:pt>
                <c:pt idx="6">
                  <c:v>CUERO</c:v>
                </c:pt>
                <c:pt idx="7">
                  <c:v>FIGUEROA</c:v>
                </c:pt>
                <c:pt idx="8">
                  <c:v>FYDRISZEWSKI</c:v>
                </c:pt>
                <c:pt idx="9">
                  <c:v>FARA</c:v>
                </c:pt>
                <c:pt idx="10">
                  <c:v>PONGUILLO</c:v>
                </c:pt>
                <c:pt idx="11">
                  <c:v>MEJÍA E.</c:v>
                </c:pt>
                <c:pt idx="12">
                  <c:v>MINA</c:v>
                </c:pt>
                <c:pt idx="13">
                  <c:v>MOHOR</c:v>
                </c:pt>
                <c:pt idx="14">
                  <c:v>BOLAÑOS</c:v>
                </c:pt>
                <c:pt idx="15">
                  <c:v>CAICEDO E.</c:v>
                </c:pt>
                <c:pt idx="16">
                  <c:v>ROMERO</c:v>
                </c:pt>
                <c:pt idx="17">
                  <c:v>TEVEZ</c:v>
                </c:pt>
                <c:pt idx="18">
                  <c:v>VERNAZA</c:v>
                </c:pt>
                <c:pt idx="19">
                  <c:v>VEGA</c:v>
                </c:pt>
                <c:pt idx="21">
                  <c:v>BATIOJA</c:v>
                </c:pt>
                <c:pt idx="22">
                  <c:v>MEJÍA M.</c:v>
                </c:pt>
                <c:pt idx="23">
                  <c:v>ADÉ</c:v>
                </c:pt>
                <c:pt idx="24">
                  <c:v>ARMAS</c:v>
                </c:pt>
              </c:strCache>
            </c:strRef>
          </c:cat>
          <c:val>
            <c:numRef>
              <c:f>'Miércoles 19-1 (Sesión 12-13)'!$J$4:$J$33</c:f>
              <c:numCache>
                <c:formatCode>0</c:formatCode>
                <c:ptCount val="25"/>
                <c:pt idx="0">
                  <c:v>104.91</c:v>
                </c:pt>
                <c:pt idx="1">
                  <c:v>142.81</c:v>
                </c:pt>
                <c:pt idx="3">
                  <c:v>0</c:v>
                </c:pt>
                <c:pt idx="5">
                  <c:v>273.49</c:v>
                </c:pt>
                <c:pt idx="6">
                  <c:v>103.1</c:v>
                </c:pt>
                <c:pt idx="7">
                  <c:v>0</c:v>
                </c:pt>
                <c:pt idx="8">
                  <c:v>99.47</c:v>
                </c:pt>
                <c:pt idx="9">
                  <c:v>62.16</c:v>
                </c:pt>
                <c:pt idx="10">
                  <c:v>65.02</c:v>
                </c:pt>
                <c:pt idx="11">
                  <c:v>172.01</c:v>
                </c:pt>
                <c:pt idx="12">
                  <c:v>78.03</c:v>
                </c:pt>
                <c:pt idx="13">
                  <c:v>0</c:v>
                </c:pt>
                <c:pt idx="14">
                  <c:v>78.28</c:v>
                </c:pt>
                <c:pt idx="15">
                  <c:v>0</c:v>
                </c:pt>
                <c:pt idx="16">
                  <c:v>84.93</c:v>
                </c:pt>
                <c:pt idx="17">
                  <c:v>23.84</c:v>
                </c:pt>
                <c:pt idx="18">
                  <c:v>121.75</c:v>
                </c:pt>
                <c:pt idx="19">
                  <c:v>0</c:v>
                </c:pt>
                <c:pt idx="22">
                  <c:v>207.57</c:v>
                </c:pt>
                <c:pt idx="23">
                  <c:v>5.64</c:v>
                </c:pt>
                <c:pt idx="24">
                  <c:v>13.29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32-A241-9BD8-F9F0E32EC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95"/>
        <c:axId val="2132378687"/>
        <c:axId val="2132382063"/>
      </c:barChart>
      <c:catAx>
        <c:axId val="213237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32382063"/>
        <c:crosses val="autoZero"/>
        <c:auto val="1"/>
        <c:lblAlgn val="ctr"/>
        <c:lblOffset val="100"/>
        <c:noMultiLvlLbl val="0"/>
      </c:catAx>
      <c:valAx>
        <c:axId val="21323820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7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HSR </a:t>
            </a:r>
            <a:r>
              <a:rPr lang="en-US" sz="1400" b="1" i="0" u="none" strike="noStrike" cap="none" baseline="0">
                <a:effectLst/>
              </a:rPr>
              <a:t>(mts)  (19-24 K/h)</a:t>
            </a:r>
            <a:r>
              <a:rPr lang="en-US" sz="1400" b="1" i="0" u="none" strike="noStrike" cap="none" baseline="0"/>
              <a:t> </a:t>
            </a:r>
            <a:r>
              <a:rPr lang="en-US"/>
              <a:t>: DISTANCIA TOTAL RECORRIDA EN METROS A ALTA INTENSIDAD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364690869710829E-2"/>
          <c:y val="0.14409251227459147"/>
          <c:w val="0.93155986672109947"/>
          <c:h val="0.598545955547013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'Microciclo 02'!$H$3</c:f>
              <c:strCache>
                <c:ptCount val="1"/>
                <c:pt idx="0">
                  <c:v>HSR       (mts)         (19-24 K/h)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9525" cap="flat" cmpd="sng" algn="ctr">
              <a:noFill/>
              <a:miter lim="800000"/>
            </a:ln>
            <a:effectLst>
              <a:glow rad="63500">
                <a:srgbClr val="0070C0">
                  <a:alpha val="25000"/>
                </a:srgb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'Microciclo 02'!$B$4:$B$33</c:f>
              <c:strCache>
                <c:ptCount val="25"/>
                <c:pt idx="0">
                  <c:v>SILVA</c:v>
                </c:pt>
                <c:pt idx="1">
                  <c:v>BRIONES</c:v>
                </c:pt>
                <c:pt idx="2">
                  <c:v>CANO</c:v>
                </c:pt>
                <c:pt idx="3">
                  <c:v>SEGURA</c:v>
                </c:pt>
                <c:pt idx="4">
                  <c:v>QUIÑONEZ</c:v>
                </c:pt>
                <c:pt idx="5">
                  <c:v>MURILLO</c:v>
                </c:pt>
                <c:pt idx="6">
                  <c:v>CUERO</c:v>
                </c:pt>
                <c:pt idx="7">
                  <c:v>FIGUEROA</c:v>
                </c:pt>
                <c:pt idx="8">
                  <c:v>FYDRISZEWSKI</c:v>
                </c:pt>
                <c:pt idx="9">
                  <c:v>FARA</c:v>
                </c:pt>
                <c:pt idx="10">
                  <c:v>PONGUILLO</c:v>
                </c:pt>
                <c:pt idx="11">
                  <c:v>MEJÍA E.</c:v>
                </c:pt>
                <c:pt idx="12">
                  <c:v>MINA</c:v>
                </c:pt>
                <c:pt idx="13">
                  <c:v>MOHOR</c:v>
                </c:pt>
                <c:pt idx="14">
                  <c:v>BOLAÑOS</c:v>
                </c:pt>
                <c:pt idx="15">
                  <c:v>CAICEDO E.</c:v>
                </c:pt>
                <c:pt idx="16">
                  <c:v>ROMERO</c:v>
                </c:pt>
                <c:pt idx="17">
                  <c:v>TEVEZ</c:v>
                </c:pt>
                <c:pt idx="18">
                  <c:v>VERNAZA</c:v>
                </c:pt>
                <c:pt idx="19">
                  <c:v>VEGA</c:v>
                </c:pt>
                <c:pt idx="20">
                  <c:v>LOPEZ</c:v>
                </c:pt>
                <c:pt idx="21">
                  <c:v>GARCIA</c:v>
                </c:pt>
                <c:pt idx="22">
                  <c:v>MEJÍA M.</c:v>
                </c:pt>
                <c:pt idx="23">
                  <c:v>ADÉ</c:v>
                </c:pt>
                <c:pt idx="24">
                  <c:v>ARMAS</c:v>
                </c:pt>
              </c:strCache>
            </c:strRef>
          </c:cat>
          <c:val>
            <c:numRef>
              <c:f>'Microciclo 02'!$H$4:$H$33</c:f>
              <c:numCache>
                <c:formatCode>0</c:formatCode>
                <c:ptCount val="25"/>
                <c:pt idx="0">
                  <c:v>2686.27</c:v>
                </c:pt>
                <c:pt idx="1">
                  <c:v>3134.4000000000005</c:v>
                </c:pt>
                <c:pt idx="2">
                  <c:v>859.95</c:v>
                </c:pt>
                <c:pt idx="3">
                  <c:v>1019.8499999999999</c:v>
                </c:pt>
                <c:pt idx="5">
                  <c:v>3710.8499999999995</c:v>
                </c:pt>
                <c:pt idx="6">
                  <c:v>2425.3000000000002</c:v>
                </c:pt>
                <c:pt idx="7">
                  <c:v>1647.1200000000001</c:v>
                </c:pt>
                <c:pt idx="8">
                  <c:v>3940.23</c:v>
                </c:pt>
                <c:pt idx="9">
                  <c:v>3211.7299999999996</c:v>
                </c:pt>
                <c:pt idx="10">
                  <c:v>4728.28</c:v>
                </c:pt>
                <c:pt idx="11">
                  <c:v>3775.27</c:v>
                </c:pt>
                <c:pt idx="12">
                  <c:v>1884.2300000000002</c:v>
                </c:pt>
                <c:pt idx="13">
                  <c:v>2832.1099999999992</c:v>
                </c:pt>
                <c:pt idx="14">
                  <c:v>4384.24</c:v>
                </c:pt>
                <c:pt idx="15">
                  <c:v>1352.63</c:v>
                </c:pt>
                <c:pt idx="16">
                  <c:v>2157.81</c:v>
                </c:pt>
                <c:pt idx="17">
                  <c:v>1191.4800000000002</c:v>
                </c:pt>
                <c:pt idx="18">
                  <c:v>4352.58</c:v>
                </c:pt>
                <c:pt idx="19">
                  <c:v>2514.62</c:v>
                </c:pt>
                <c:pt idx="20">
                  <c:v>240.98999999999998</c:v>
                </c:pt>
                <c:pt idx="22">
                  <c:v>4110.0200000000004</c:v>
                </c:pt>
                <c:pt idx="23">
                  <c:v>2999.92</c:v>
                </c:pt>
                <c:pt idx="24">
                  <c:v>2101.4299999999998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0-BA4D-9924-D43868E7E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95"/>
        <c:axId val="2132378687"/>
        <c:axId val="2132382063"/>
      </c:barChart>
      <c:catAx>
        <c:axId val="213237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32382063"/>
        <c:crosses val="autoZero"/>
        <c:auto val="1"/>
        <c:lblAlgn val="ctr"/>
        <c:lblOffset val="100"/>
        <c:noMultiLvlLbl val="0"/>
      </c:catAx>
      <c:valAx>
        <c:axId val="21323820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7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High Intensity Bursts (cant.): NÚMERO TOTAL DE VECES EN LAS QUE SE REALIZÓ UN MÍNIMO DE 3 ACTIVIDADES DE ALTA INTENSIDAD SEPARADOS POR 20" COMO MÁXIMO</a:t>
            </a:r>
          </a:p>
        </c:rich>
      </c:tx>
      <c:layout>
        <c:manualLayout>
          <c:xMode val="edge"/>
          <c:yMode val="edge"/>
          <c:x val="8.845712228614859E-2"/>
          <c:y val="6.252666306769101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364690869710829E-2"/>
          <c:y val="0.23112857380972138"/>
          <c:w val="0.93155986672109947"/>
          <c:h val="0.511509887873712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'Miércoles 19-1 (Sesión 12-13)'!$O$3</c:f>
              <c:strCache>
                <c:ptCount val="1"/>
                <c:pt idx="0">
                  <c:v>Number Of High Intensity Bursts (cant.)</c:v>
                </c:pt>
              </c:strCache>
            </c:strRef>
          </c:tx>
          <c:spPr>
            <a:solidFill>
              <a:srgbClr val="FF0000"/>
            </a:solidFill>
            <a:ln w="9525" cap="flat" cmpd="sng" algn="ctr">
              <a:noFill/>
              <a:miter lim="800000"/>
            </a:ln>
            <a:effectLst>
              <a:glow rad="63500">
                <a:srgbClr val="0070C0">
                  <a:alpha val="25000"/>
                </a:srgb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'Miércoles 19-1 (Sesión 12-13)'!$B$4:$B$33</c:f>
              <c:strCache>
                <c:ptCount val="25"/>
                <c:pt idx="0">
                  <c:v>SILVA</c:v>
                </c:pt>
                <c:pt idx="1">
                  <c:v>BRIONES</c:v>
                </c:pt>
                <c:pt idx="2">
                  <c:v>CANO</c:v>
                </c:pt>
                <c:pt idx="3">
                  <c:v>SEGURA</c:v>
                </c:pt>
                <c:pt idx="4">
                  <c:v>QUIÑONEZ</c:v>
                </c:pt>
                <c:pt idx="5">
                  <c:v>MURILLO</c:v>
                </c:pt>
                <c:pt idx="6">
                  <c:v>CUERO</c:v>
                </c:pt>
                <c:pt idx="7">
                  <c:v>FIGUEROA</c:v>
                </c:pt>
                <c:pt idx="8">
                  <c:v>FYDRISZEWSKI</c:v>
                </c:pt>
                <c:pt idx="9">
                  <c:v>FARA</c:v>
                </c:pt>
                <c:pt idx="10">
                  <c:v>PONGUILLO</c:v>
                </c:pt>
                <c:pt idx="11">
                  <c:v>MEJÍA E.</c:v>
                </c:pt>
                <c:pt idx="12">
                  <c:v>MINA</c:v>
                </c:pt>
                <c:pt idx="13">
                  <c:v>MOHOR</c:v>
                </c:pt>
                <c:pt idx="14">
                  <c:v>BOLAÑOS</c:v>
                </c:pt>
                <c:pt idx="15">
                  <c:v>CAICEDO E.</c:v>
                </c:pt>
                <c:pt idx="16">
                  <c:v>ROMERO</c:v>
                </c:pt>
                <c:pt idx="17">
                  <c:v>TEVEZ</c:v>
                </c:pt>
                <c:pt idx="18">
                  <c:v>VERNAZA</c:v>
                </c:pt>
                <c:pt idx="19">
                  <c:v>VEGA</c:v>
                </c:pt>
                <c:pt idx="21">
                  <c:v>BATIOJA</c:v>
                </c:pt>
                <c:pt idx="22">
                  <c:v>MEJÍA M.</c:v>
                </c:pt>
                <c:pt idx="23">
                  <c:v>ADÉ</c:v>
                </c:pt>
                <c:pt idx="24">
                  <c:v>ARMAS</c:v>
                </c:pt>
              </c:strCache>
            </c:strRef>
          </c:cat>
          <c:val>
            <c:numRef>
              <c:f>'Miércoles 19-1 (Sesión 12-13)'!$O$4:$O$28</c:f>
              <c:numCache>
                <c:formatCode>0</c:formatCode>
                <c:ptCount val="25"/>
                <c:pt idx="0">
                  <c:v>31</c:v>
                </c:pt>
                <c:pt idx="1">
                  <c:v>3</c:v>
                </c:pt>
                <c:pt idx="3">
                  <c:v>0</c:v>
                </c:pt>
                <c:pt idx="5">
                  <c:v>9</c:v>
                </c:pt>
                <c:pt idx="6">
                  <c:v>10</c:v>
                </c:pt>
                <c:pt idx="7">
                  <c:v>0</c:v>
                </c:pt>
                <c:pt idx="8">
                  <c:v>7</c:v>
                </c:pt>
                <c:pt idx="9">
                  <c:v>17</c:v>
                </c:pt>
                <c:pt idx="10">
                  <c:v>6</c:v>
                </c:pt>
                <c:pt idx="11">
                  <c:v>6</c:v>
                </c:pt>
                <c:pt idx="12">
                  <c:v>4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2">
                  <c:v>3</c:v>
                </c:pt>
                <c:pt idx="23">
                  <c:v>4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B4-9F48-AB0D-D2AAFEBC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95"/>
        <c:axId val="2132378687"/>
        <c:axId val="2132382063"/>
      </c:barChart>
      <c:catAx>
        <c:axId val="213237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32382063"/>
        <c:crosses val="autoZero"/>
        <c:auto val="1"/>
        <c:lblAlgn val="ctr"/>
        <c:lblOffset val="100"/>
        <c:noMultiLvlLbl val="0"/>
      </c:catAx>
      <c:valAx>
        <c:axId val="21323820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7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Max. Speed (k/h): MÁXIMA VELOCIDAD</a:t>
            </a:r>
            <a:r>
              <a:rPr lang="en-US" baseline="0"/>
              <a:t> ALCANZADA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364690869710829E-2"/>
          <c:y val="0.14409251227459147"/>
          <c:w val="0.93155986672109947"/>
          <c:h val="0.598545955547013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'Miércoles 19-1 (Sesión 12-13)'!$P$3</c:f>
              <c:strCache>
                <c:ptCount val="1"/>
                <c:pt idx="0">
                  <c:v>Max. Speed (k/h)</c:v>
                </c:pt>
              </c:strCache>
            </c:strRef>
          </c:tx>
          <c:spPr>
            <a:solidFill>
              <a:srgbClr val="002060"/>
            </a:solidFill>
            <a:ln w="9525" cap="flat" cmpd="sng" algn="ctr">
              <a:noFill/>
              <a:miter lim="800000"/>
            </a:ln>
            <a:effectLst>
              <a:glow rad="63500">
                <a:srgbClr val="0070C0">
                  <a:alpha val="25000"/>
                </a:srgb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'Miércoles 19-1 (Sesión 12-13)'!$B$4:$B$33</c:f>
              <c:strCache>
                <c:ptCount val="25"/>
                <c:pt idx="0">
                  <c:v>SILVA</c:v>
                </c:pt>
                <c:pt idx="1">
                  <c:v>BRIONES</c:v>
                </c:pt>
                <c:pt idx="2">
                  <c:v>CANO</c:v>
                </c:pt>
                <c:pt idx="3">
                  <c:v>SEGURA</c:v>
                </c:pt>
                <c:pt idx="4">
                  <c:v>QUIÑONEZ</c:v>
                </c:pt>
                <c:pt idx="5">
                  <c:v>MURILLO</c:v>
                </c:pt>
                <c:pt idx="6">
                  <c:v>CUERO</c:v>
                </c:pt>
                <c:pt idx="7">
                  <c:v>FIGUEROA</c:v>
                </c:pt>
                <c:pt idx="8">
                  <c:v>FYDRISZEWSKI</c:v>
                </c:pt>
                <c:pt idx="9">
                  <c:v>FARA</c:v>
                </c:pt>
                <c:pt idx="10">
                  <c:v>PONGUILLO</c:v>
                </c:pt>
                <c:pt idx="11">
                  <c:v>MEJÍA E.</c:v>
                </c:pt>
                <c:pt idx="12">
                  <c:v>MINA</c:v>
                </c:pt>
                <c:pt idx="13">
                  <c:v>MOHOR</c:v>
                </c:pt>
                <c:pt idx="14">
                  <c:v>BOLAÑOS</c:v>
                </c:pt>
                <c:pt idx="15">
                  <c:v>CAICEDO E.</c:v>
                </c:pt>
                <c:pt idx="16">
                  <c:v>ROMERO</c:v>
                </c:pt>
                <c:pt idx="17">
                  <c:v>TEVEZ</c:v>
                </c:pt>
                <c:pt idx="18">
                  <c:v>VERNAZA</c:v>
                </c:pt>
                <c:pt idx="19">
                  <c:v>VEGA</c:v>
                </c:pt>
                <c:pt idx="21">
                  <c:v>BATIOJA</c:v>
                </c:pt>
                <c:pt idx="22">
                  <c:v>MEJÍA M.</c:v>
                </c:pt>
                <c:pt idx="23">
                  <c:v>ADÉ</c:v>
                </c:pt>
                <c:pt idx="24">
                  <c:v>ARMAS</c:v>
                </c:pt>
              </c:strCache>
            </c:strRef>
          </c:cat>
          <c:val>
            <c:numRef>
              <c:f>'Miércoles 19-1 (Sesión 12-13)'!$P$4:$P$28</c:f>
              <c:numCache>
                <c:formatCode>0.0</c:formatCode>
                <c:ptCount val="25"/>
                <c:pt idx="0">
                  <c:v>28.44</c:v>
                </c:pt>
                <c:pt idx="1">
                  <c:v>31.07</c:v>
                </c:pt>
                <c:pt idx="3">
                  <c:v>22.1</c:v>
                </c:pt>
                <c:pt idx="5">
                  <c:v>33.619999999999997</c:v>
                </c:pt>
                <c:pt idx="6">
                  <c:v>31.21</c:v>
                </c:pt>
                <c:pt idx="7">
                  <c:v>23.29</c:v>
                </c:pt>
                <c:pt idx="8">
                  <c:v>29.12</c:v>
                </c:pt>
                <c:pt idx="9">
                  <c:v>27.18</c:v>
                </c:pt>
                <c:pt idx="10">
                  <c:v>30.24</c:v>
                </c:pt>
                <c:pt idx="11">
                  <c:v>31.03</c:v>
                </c:pt>
                <c:pt idx="12">
                  <c:v>31.9</c:v>
                </c:pt>
                <c:pt idx="13">
                  <c:v>23.51</c:v>
                </c:pt>
                <c:pt idx="14">
                  <c:v>30.28</c:v>
                </c:pt>
                <c:pt idx="15">
                  <c:v>23.44</c:v>
                </c:pt>
                <c:pt idx="16">
                  <c:v>30.56</c:v>
                </c:pt>
                <c:pt idx="17">
                  <c:v>25.7</c:v>
                </c:pt>
                <c:pt idx="18">
                  <c:v>30.2</c:v>
                </c:pt>
                <c:pt idx="19">
                  <c:v>21.74</c:v>
                </c:pt>
                <c:pt idx="22">
                  <c:v>30.53</c:v>
                </c:pt>
                <c:pt idx="23">
                  <c:v>26.35</c:v>
                </c:pt>
                <c:pt idx="24">
                  <c:v>26.03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FB-9344-AC2F-65657340D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95"/>
        <c:axId val="2132378687"/>
        <c:axId val="2132382063"/>
      </c:barChart>
      <c:catAx>
        <c:axId val="213237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32382063"/>
        <c:crosses val="autoZero"/>
        <c:auto val="1"/>
        <c:lblAlgn val="ctr"/>
        <c:lblOffset val="100"/>
        <c:noMultiLvlLbl val="0"/>
      </c:catAx>
      <c:valAx>
        <c:axId val="21323820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7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Dist. Total x min (Mts/min): </a:t>
            </a:r>
          </a:p>
          <a:p>
            <a:pPr>
              <a:defRPr/>
            </a:pPr>
            <a:r>
              <a:rPr lang="en-US"/>
              <a:t>DISTACIA TOTAL RECORRIDA POR MINUTO</a:t>
            </a:r>
          </a:p>
        </c:rich>
      </c:tx>
      <c:layout>
        <c:manualLayout>
          <c:xMode val="edge"/>
          <c:yMode val="edge"/>
          <c:x val="0.35907564505567452"/>
          <c:y val="1.88233062173973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364690869710829E-2"/>
          <c:y val="0.28397192033308688"/>
          <c:w val="0.93155986672109947"/>
          <c:h val="0.458666541350346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'Miércoles 19-1 (Sesión 12-13)'!$T$3</c:f>
              <c:strCache>
                <c:ptCount val="1"/>
                <c:pt idx="0">
                  <c:v>Dist. Total x min (Mts/min)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 w="9525" cap="flat" cmpd="sng" algn="ctr">
              <a:noFill/>
              <a:miter lim="800000"/>
            </a:ln>
            <a:effectLst>
              <a:glow rad="63500">
                <a:srgbClr val="0070C0">
                  <a:alpha val="25000"/>
                </a:srgb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'Miércoles 19-1 (Sesión 12-13)'!$B$4:$B$33</c:f>
              <c:strCache>
                <c:ptCount val="25"/>
                <c:pt idx="0">
                  <c:v>SILVA</c:v>
                </c:pt>
                <c:pt idx="1">
                  <c:v>BRIONES</c:v>
                </c:pt>
                <c:pt idx="2">
                  <c:v>CANO</c:v>
                </c:pt>
                <c:pt idx="3">
                  <c:v>SEGURA</c:v>
                </c:pt>
                <c:pt idx="4">
                  <c:v>QUIÑONEZ</c:v>
                </c:pt>
                <c:pt idx="5">
                  <c:v>MURILLO</c:v>
                </c:pt>
                <c:pt idx="6">
                  <c:v>CUERO</c:v>
                </c:pt>
                <c:pt idx="7">
                  <c:v>FIGUEROA</c:v>
                </c:pt>
                <c:pt idx="8">
                  <c:v>FYDRISZEWSKI</c:v>
                </c:pt>
                <c:pt idx="9">
                  <c:v>FARA</c:v>
                </c:pt>
                <c:pt idx="10">
                  <c:v>PONGUILLO</c:v>
                </c:pt>
                <c:pt idx="11">
                  <c:v>MEJÍA E.</c:v>
                </c:pt>
                <c:pt idx="12">
                  <c:v>MINA</c:v>
                </c:pt>
                <c:pt idx="13">
                  <c:v>MOHOR</c:v>
                </c:pt>
                <c:pt idx="14">
                  <c:v>BOLAÑOS</c:v>
                </c:pt>
                <c:pt idx="15">
                  <c:v>CAICEDO E.</c:v>
                </c:pt>
                <c:pt idx="16">
                  <c:v>ROMERO</c:v>
                </c:pt>
                <c:pt idx="17">
                  <c:v>TEVEZ</c:v>
                </c:pt>
                <c:pt idx="18">
                  <c:v>VERNAZA</c:v>
                </c:pt>
                <c:pt idx="19">
                  <c:v>VEGA</c:v>
                </c:pt>
                <c:pt idx="21">
                  <c:v>BATIOJA</c:v>
                </c:pt>
                <c:pt idx="22">
                  <c:v>MEJÍA M.</c:v>
                </c:pt>
                <c:pt idx="23">
                  <c:v>ADÉ</c:v>
                </c:pt>
                <c:pt idx="24">
                  <c:v>ARMAS</c:v>
                </c:pt>
              </c:strCache>
            </c:strRef>
          </c:cat>
          <c:val>
            <c:numRef>
              <c:f>'Miércoles 19-1 (Sesión 12-13)'!$T$4:$T$28</c:f>
              <c:numCache>
                <c:formatCode>0.0</c:formatCode>
                <c:ptCount val="25"/>
                <c:pt idx="0">
                  <c:v>92.200999999999993</c:v>
                </c:pt>
                <c:pt idx="1">
                  <c:v>84.010999999999996</c:v>
                </c:pt>
                <c:pt idx="3">
                  <c:v>104.55</c:v>
                </c:pt>
                <c:pt idx="5">
                  <c:v>87.891000000000005</c:v>
                </c:pt>
                <c:pt idx="6">
                  <c:v>77.515499999999989</c:v>
                </c:pt>
                <c:pt idx="7">
                  <c:v>82.867500000000007</c:v>
                </c:pt>
                <c:pt idx="8">
                  <c:v>78.717500000000001</c:v>
                </c:pt>
                <c:pt idx="9">
                  <c:v>97.4</c:v>
                </c:pt>
                <c:pt idx="10">
                  <c:v>94.84041666666667</c:v>
                </c:pt>
                <c:pt idx="11">
                  <c:v>96.0505</c:v>
                </c:pt>
                <c:pt idx="12">
                  <c:v>77.134500000000003</c:v>
                </c:pt>
                <c:pt idx="13">
                  <c:v>99.01</c:v>
                </c:pt>
                <c:pt idx="14">
                  <c:v>87.326999999999998</c:v>
                </c:pt>
                <c:pt idx="15">
                  <c:v>90.076499999999996</c:v>
                </c:pt>
                <c:pt idx="16">
                  <c:v>83.264999999999986</c:v>
                </c:pt>
                <c:pt idx="17">
                  <c:v>84.252499999999998</c:v>
                </c:pt>
                <c:pt idx="18">
                  <c:v>84.399500000000003</c:v>
                </c:pt>
                <c:pt idx="19">
                  <c:v>83.0625</c:v>
                </c:pt>
                <c:pt idx="22">
                  <c:v>93.925000000000011</c:v>
                </c:pt>
                <c:pt idx="23">
                  <c:v>80.977000000000004</c:v>
                </c:pt>
                <c:pt idx="24">
                  <c:v>86.573000000000008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73-A843-A99E-1CF389556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95"/>
        <c:axId val="2132378687"/>
        <c:axId val="2132382063"/>
      </c:barChart>
      <c:catAx>
        <c:axId val="213237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32382063"/>
        <c:crosses val="autoZero"/>
        <c:auto val="1"/>
        <c:lblAlgn val="ctr"/>
        <c:lblOffset val="100"/>
        <c:noMultiLvlLbl val="0"/>
      </c:catAx>
      <c:valAx>
        <c:axId val="21323820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7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Dist. Total (Mts): </a:t>
            </a:r>
            <a:r>
              <a:rPr lang="en-US" sz="1400" b="1" i="0" u="none" strike="noStrike" cap="none" baseline="0">
                <a:effectLst/>
              </a:rPr>
              <a:t>: DISTACIA TOTAL RECORRIDA  </a:t>
            </a:r>
            <a:r>
              <a:rPr lang="en-US" sz="1400" b="1" i="0" u="none" strike="noStrike" cap="none" baseline="0"/>
              <a:t> EN METROS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364690869710829E-2"/>
          <c:y val="0.14409251227459147"/>
          <c:w val="0.93155986672109947"/>
          <c:h val="0.598545955547013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'Jueves 20-1 (Sesión 14-15)'!$D$3</c:f>
              <c:strCache>
                <c:ptCount val="1"/>
                <c:pt idx="0">
                  <c:v>Dist. Total (Mts)</c:v>
                </c:pt>
              </c:strCache>
            </c:strRef>
          </c:tx>
          <c:spPr>
            <a:solidFill>
              <a:srgbClr val="0070C0"/>
            </a:solidFill>
            <a:ln w="9525" cap="flat" cmpd="sng" algn="ctr">
              <a:noFill/>
              <a:miter lim="800000"/>
            </a:ln>
            <a:effectLst>
              <a:glow rad="63500">
                <a:srgbClr val="0070C0">
                  <a:alpha val="25000"/>
                </a:srgb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'Jueves 20-1 (Sesión 14-15)'!$B$4:$B$33</c:f>
              <c:strCache>
                <c:ptCount val="25"/>
                <c:pt idx="0">
                  <c:v>SILVA</c:v>
                </c:pt>
                <c:pt idx="1">
                  <c:v>BRIONES</c:v>
                </c:pt>
                <c:pt idx="2">
                  <c:v>CANO</c:v>
                </c:pt>
                <c:pt idx="3">
                  <c:v>SEGURA</c:v>
                </c:pt>
                <c:pt idx="4">
                  <c:v>QUIÑONEZ</c:v>
                </c:pt>
                <c:pt idx="5">
                  <c:v>MURILLO</c:v>
                </c:pt>
                <c:pt idx="6">
                  <c:v>CUERO</c:v>
                </c:pt>
                <c:pt idx="7">
                  <c:v>FIGUEROA</c:v>
                </c:pt>
                <c:pt idx="8">
                  <c:v>FYDRISZEWSKI</c:v>
                </c:pt>
                <c:pt idx="9">
                  <c:v>FARA</c:v>
                </c:pt>
                <c:pt idx="10">
                  <c:v>PONGUILLO</c:v>
                </c:pt>
                <c:pt idx="11">
                  <c:v>MEJÍA E.</c:v>
                </c:pt>
                <c:pt idx="12">
                  <c:v>MINA</c:v>
                </c:pt>
                <c:pt idx="13">
                  <c:v>MOHOR</c:v>
                </c:pt>
                <c:pt idx="14">
                  <c:v>BOLAÑOS</c:v>
                </c:pt>
                <c:pt idx="15">
                  <c:v>CAICEDO E.</c:v>
                </c:pt>
                <c:pt idx="16">
                  <c:v>ROMERO</c:v>
                </c:pt>
                <c:pt idx="17">
                  <c:v>TEVEZ</c:v>
                </c:pt>
                <c:pt idx="18">
                  <c:v>VERNAZA</c:v>
                </c:pt>
                <c:pt idx="19">
                  <c:v>VEGA</c:v>
                </c:pt>
                <c:pt idx="21">
                  <c:v>BATIOJA</c:v>
                </c:pt>
                <c:pt idx="22">
                  <c:v>MEJÍA M.</c:v>
                </c:pt>
                <c:pt idx="23">
                  <c:v>ADÉ</c:v>
                </c:pt>
                <c:pt idx="24">
                  <c:v>ARMAS</c:v>
                </c:pt>
              </c:strCache>
            </c:strRef>
          </c:cat>
          <c:val>
            <c:numRef>
              <c:f>'Jueves 20-1 (Sesión 14-15)'!$D$4:$D$33</c:f>
              <c:numCache>
                <c:formatCode>0</c:formatCode>
                <c:ptCount val="25"/>
                <c:pt idx="0">
                  <c:v>10055.36</c:v>
                </c:pt>
                <c:pt idx="1">
                  <c:v>10450.650000000001</c:v>
                </c:pt>
                <c:pt idx="3">
                  <c:v>10117.799999999999</c:v>
                </c:pt>
                <c:pt idx="5">
                  <c:v>10379.310000000001</c:v>
                </c:pt>
                <c:pt idx="6">
                  <c:v>10144.779999999999</c:v>
                </c:pt>
                <c:pt idx="7">
                  <c:v>8065.39</c:v>
                </c:pt>
                <c:pt idx="8">
                  <c:v>9831.73</c:v>
                </c:pt>
                <c:pt idx="9">
                  <c:v>9548.42</c:v>
                </c:pt>
                <c:pt idx="10">
                  <c:v>10163.91</c:v>
                </c:pt>
                <c:pt idx="11">
                  <c:v>10566.32</c:v>
                </c:pt>
                <c:pt idx="12">
                  <c:v>10158.619999999999</c:v>
                </c:pt>
                <c:pt idx="13">
                  <c:v>11976.58</c:v>
                </c:pt>
                <c:pt idx="14">
                  <c:v>10021.450000000001</c:v>
                </c:pt>
                <c:pt idx="15">
                  <c:v>9956.51</c:v>
                </c:pt>
                <c:pt idx="16">
                  <c:v>10238.89</c:v>
                </c:pt>
                <c:pt idx="17">
                  <c:v>10481.130000000001</c:v>
                </c:pt>
                <c:pt idx="18">
                  <c:v>9852.3100000000013</c:v>
                </c:pt>
                <c:pt idx="19">
                  <c:v>10581.93</c:v>
                </c:pt>
                <c:pt idx="22">
                  <c:v>11559.26</c:v>
                </c:pt>
                <c:pt idx="23">
                  <c:v>9325.3100000000013</c:v>
                </c:pt>
                <c:pt idx="24">
                  <c:v>9542.43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1F-1A41-BA4D-34B40A1B5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95"/>
        <c:axId val="2132378687"/>
        <c:axId val="2132382063"/>
      </c:barChart>
      <c:catAx>
        <c:axId val="213237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32382063"/>
        <c:crosses val="autoZero"/>
        <c:auto val="1"/>
        <c:lblAlgn val="ctr"/>
        <c:lblOffset val="100"/>
        <c:noMultiLvlLbl val="0"/>
      </c:catAx>
      <c:valAx>
        <c:axId val="21323820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7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ln>
                  <a:noFill/>
                </a:ln>
                <a:solidFill>
                  <a:schemeClr val="bg1">
                    <a:lumMod val="9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s-ES_tradnl" sz="1400">
                <a:ln>
                  <a:noFill/>
                </a:ln>
                <a:solidFill>
                  <a:schemeClr val="bg1">
                    <a:lumMod val="95000"/>
                  </a:schemeClr>
                </a:solidFill>
                <a:effectLst/>
              </a:rPr>
              <a:t>CANTIDAD DE ACELERACIONES (ACC) Y DESACELERACIONES</a:t>
            </a:r>
            <a:r>
              <a:rPr lang="es-ES_tradnl" sz="1400" baseline="0">
                <a:ln>
                  <a:noFill/>
                </a:ln>
                <a:solidFill>
                  <a:schemeClr val="bg1">
                    <a:lumMod val="95000"/>
                  </a:schemeClr>
                </a:solidFill>
                <a:effectLst/>
              </a:rPr>
              <a:t> (DCC)</a:t>
            </a:r>
            <a:endParaRPr lang="es-ES_tradnl" sz="1400">
              <a:ln>
                <a:noFill/>
              </a:ln>
              <a:solidFill>
                <a:schemeClr val="bg1">
                  <a:lumMod val="95000"/>
                </a:scheme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ln>
                <a:noFill/>
              </a:ln>
              <a:solidFill>
                <a:schemeClr val="bg1">
                  <a:lumMod val="9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777003240423853E-2"/>
          <c:y val="0.20542091118693184"/>
          <c:w val="0.95658160366564715"/>
          <c:h val="0.446036380902963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'Jueves 20-1 (Sesión 14-15)'!$K$3</c:f>
              <c:strCache>
                <c:ptCount val="1"/>
                <c:pt idx="0">
                  <c:v>ACC     (Cant.)          (2-10 m/s2)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'Jueves 20-1 (Sesión 14-15)'!$B$4:$B$28</c:f>
              <c:strCache>
                <c:ptCount val="25"/>
                <c:pt idx="0">
                  <c:v>SILVA</c:v>
                </c:pt>
                <c:pt idx="1">
                  <c:v>BRIONES</c:v>
                </c:pt>
                <c:pt idx="2">
                  <c:v>CANO</c:v>
                </c:pt>
                <c:pt idx="3">
                  <c:v>SEGURA</c:v>
                </c:pt>
                <c:pt idx="4">
                  <c:v>QUIÑONEZ</c:v>
                </c:pt>
                <c:pt idx="5">
                  <c:v>MURILLO</c:v>
                </c:pt>
                <c:pt idx="6">
                  <c:v>CUERO</c:v>
                </c:pt>
                <c:pt idx="7">
                  <c:v>FIGUEROA</c:v>
                </c:pt>
                <c:pt idx="8">
                  <c:v>FYDRISZEWSKI</c:v>
                </c:pt>
                <c:pt idx="9">
                  <c:v>FARA</c:v>
                </c:pt>
                <c:pt idx="10">
                  <c:v>PONGUILLO</c:v>
                </c:pt>
                <c:pt idx="11">
                  <c:v>MEJÍA E.</c:v>
                </c:pt>
                <c:pt idx="12">
                  <c:v>MINA</c:v>
                </c:pt>
                <c:pt idx="13">
                  <c:v>MOHOR</c:v>
                </c:pt>
                <c:pt idx="14">
                  <c:v>BOLAÑOS</c:v>
                </c:pt>
                <c:pt idx="15">
                  <c:v>CAICEDO E.</c:v>
                </c:pt>
                <c:pt idx="16">
                  <c:v>ROMERO</c:v>
                </c:pt>
                <c:pt idx="17">
                  <c:v>TEVEZ</c:v>
                </c:pt>
                <c:pt idx="18">
                  <c:v>VERNAZA</c:v>
                </c:pt>
                <c:pt idx="19">
                  <c:v>VEGA</c:v>
                </c:pt>
                <c:pt idx="21">
                  <c:v>BATIOJA</c:v>
                </c:pt>
                <c:pt idx="22">
                  <c:v>MEJÍA M.</c:v>
                </c:pt>
                <c:pt idx="23">
                  <c:v>ADÉ</c:v>
                </c:pt>
                <c:pt idx="24">
                  <c:v>ARMAS</c:v>
                </c:pt>
              </c:strCache>
            </c:strRef>
          </c:cat>
          <c:val>
            <c:numRef>
              <c:f>'Jueves 20-1 (Sesión 14-15)'!$K$4:$K$28</c:f>
              <c:numCache>
                <c:formatCode>0</c:formatCode>
                <c:ptCount val="25"/>
                <c:pt idx="0">
                  <c:v>256</c:v>
                </c:pt>
                <c:pt idx="1">
                  <c:v>284</c:v>
                </c:pt>
                <c:pt idx="3">
                  <c:v>191</c:v>
                </c:pt>
                <c:pt idx="5">
                  <c:v>308</c:v>
                </c:pt>
                <c:pt idx="6">
                  <c:v>196</c:v>
                </c:pt>
                <c:pt idx="7">
                  <c:v>130</c:v>
                </c:pt>
                <c:pt idx="8">
                  <c:v>231</c:v>
                </c:pt>
                <c:pt idx="9">
                  <c:v>224</c:v>
                </c:pt>
                <c:pt idx="10">
                  <c:v>250</c:v>
                </c:pt>
                <c:pt idx="11">
                  <c:v>238</c:v>
                </c:pt>
                <c:pt idx="12">
                  <c:v>201</c:v>
                </c:pt>
                <c:pt idx="13">
                  <c:v>275</c:v>
                </c:pt>
                <c:pt idx="14">
                  <c:v>245</c:v>
                </c:pt>
                <c:pt idx="15">
                  <c:v>260</c:v>
                </c:pt>
                <c:pt idx="16">
                  <c:v>220</c:v>
                </c:pt>
                <c:pt idx="17">
                  <c:v>170</c:v>
                </c:pt>
                <c:pt idx="18">
                  <c:v>278</c:v>
                </c:pt>
                <c:pt idx="19">
                  <c:v>262</c:v>
                </c:pt>
                <c:pt idx="22">
                  <c:v>270</c:v>
                </c:pt>
                <c:pt idx="23">
                  <c:v>229</c:v>
                </c:pt>
                <c:pt idx="24">
                  <c:v>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77-4E4E-A0E7-900C654A0775}"/>
            </c:ext>
          </c:extLst>
        </c:ser>
        <c:ser>
          <c:idx val="1"/>
          <c:order val="1"/>
          <c:tx>
            <c:strRef>
              <c:f>'Jueves 20-1 (Sesión 14-15)'!$L$3</c:f>
              <c:strCache>
                <c:ptCount val="1"/>
                <c:pt idx="0">
                  <c:v>DCC    (Cant.)       (2-10 m/s2)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'Jueves 20-1 (Sesión 14-15)'!$B$4:$B$28</c:f>
              <c:strCache>
                <c:ptCount val="25"/>
                <c:pt idx="0">
                  <c:v>SILVA</c:v>
                </c:pt>
                <c:pt idx="1">
                  <c:v>BRIONES</c:v>
                </c:pt>
                <c:pt idx="2">
                  <c:v>CANO</c:v>
                </c:pt>
                <c:pt idx="3">
                  <c:v>SEGURA</c:v>
                </c:pt>
                <c:pt idx="4">
                  <c:v>QUIÑONEZ</c:v>
                </c:pt>
                <c:pt idx="5">
                  <c:v>MURILLO</c:v>
                </c:pt>
                <c:pt idx="6">
                  <c:v>CUERO</c:v>
                </c:pt>
                <c:pt idx="7">
                  <c:v>FIGUEROA</c:v>
                </c:pt>
                <c:pt idx="8">
                  <c:v>FYDRISZEWSKI</c:v>
                </c:pt>
                <c:pt idx="9">
                  <c:v>FARA</c:v>
                </c:pt>
                <c:pt idx="10">
                  <c:v>PONGUILLO</c:v>
                </c:pt>
                <c:pt idx="11">
                  <c:v>MEJÍA E.</c:v>
                </c:pt>
                <c:pt idx="12">
                  <c:v>MINA</c:v>
                </c:pt>
                <c:pt idx="13">
                  <c:v>MOHOR</c:v>
                </c:pt>
                <c:pt idx="14">
                  <c:v>BOLAÑOS</c:v>
                </c:pt>
                <c:pt idx="15">
                  <c:v>CAICEDO E.</c:v>
                </c:pt>
                <c:pt idx="16">
                  <c:v>ROMERO</c:v>
                </c:pt>
                <c:pt idx="17">
                  <c:v>TEVEZ</c:v>
                </c:pt>
                <c:pt idx="18">
                  <c:v>VERNAZA</c:v>
                </c:pt>
                <c:pt idx="19">
                  <c:v>VEGA</c:v>
                </c:pt>
                <c:pt idx="21">
                  <c:v>BATIOJA</c:v>
                </c:pt>
                <c:pt idx="22">
                  <c:v>MEJÍA M.</c:v>
                </c:pt>
                <c:pt idx="23">
                  <c:v>ADÉ</c:v>
                </c:pt>
                <c:pt idx="24">
                  <c:v>ARMAS</c:v>
                </c:pt>
              </c:strCache>
            </c:strRef>
          </c:cat>
          <c:val>
            <c:numRef>
              <c:f>'Jueves 20-1 (Sesión 14-15)'!$L$4:$L$28</c:f>
              <c:numCache>
                <c:formatCode>0</c:formatCode>
                <c:ptCount val="25"/>
                <c:pt idx="0">
                  <c:v>241</c:v>
                </c:pt>
                <c:pt idx="1">
                  <c:v>259</c:v>
                </c:pt>
                <c:pt idx="3">
                  <c:v>128</c:v>
                </c:pt>
                <c:pt idx="5">
                  <c:v>232</c:v>
                </c:pt>
                <c:pt idx="6">
                  <c:v>150</c:v>
                </c:pt>
                <c:pt idx="7">
                  <c:v>121</c:v>
                </c:pt>
                <c:pt idx="8">
                  <c:v>172</c:v>
                </c:pt>
                <c:pt idx="9">
                  <c:v>220</c:v>
                </c:pt>
                <c:pt idx="10">
                  <c:v>179</c:v>
                </c:pt>
                <c:pt idx="11">
                  <c:v>196</c:v>
                </c:pt>
                <c:pt idx="12">
                  <c:v>190</c:v>
                </c:pt>
                <c:pt idx="13">
                  <c:v>238</c:v>
                </c:pt>
                <c:pt idx="14">
                  <c:v>201</c:v>
                </c:pt>
                <c:pt idx="15">
                  <c:v>230</c:v>
                </c:pt>
                <c:pt idx="16">
                  <c:v>176</c:v>
                </c:pt>
                <c:pt idx="17">
                  <c:v>137</c:v>
                </c:pt>
                <c:pt idx="18">
                  <c:v>186</c:v>
                </c:pt>
                <c:pt idx="19">
                  <c:v>211</c:v>
                </c:pt>
                <c:pt idx="22">
                  <c:v>247</c:v>
                </c:pt>
                <c:pt idx="23">
                  <c:v>205</c:v>
                </c:pt>
                <c:pt idx="24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77-4E4E-A0E7-900C654A0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9"/>
        <c:axId val="2132378687"/>
        <c:axId val="2132382063"/>
      </c:barChart>
      <c:catAx>
        <c:axId val="213237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32382063"/>
        <c:crosses val="autoZero"/>
        <c:auto val="1"/>
        <c:lblAlgn val="ctr"/>
        <c:lblOffset val="100"/>
        <c:noMultiLvlLbl val="0"/>
      </c:catAx>
      <c:valAx>
        <c:axId val="213238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7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HSR </a:t>
            </a:r>
            <a:r>
              <a:rPr lang="en-US" sz="1400" b="1" i="0" u="none" strike="noStrike" cap="none" baseline="0">
                <a:effectLst/>
              </a:rPr>
              <a:t>(mts)  (19-24 K/h)</a:t>
            </a:r>
            <a:r>
              <a:rPr lang="en-US" sz="1400" b="1" i="0" u="none" strike="noStrike" cap="none" baseline="0"/>
              <a:t> </a:t>
            </a:r>
            <a:r>
              <a:rPr lang="en-US"/>
              <a:t>: DISTANCIA TOTAL RECORRIDA EN METROS A ALTA INTENSIDAD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364690869710829E-2"/>
          <c:y val="0.14409251227459147"/>
          <c:w val="0.93155986672109947"/>
          <c:h val="0.598545955547013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'Jueves 20-1 (Sesión 14-15)'!$H$3</c:f>
              <c:strCache>
                <c:ptCount val="1"/>
                <c:pt idx="0">
                  <c:v>HSR       (mts)         (19-24 K/h)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9525" cap="flat" cmpd="sng" algn="ctr">
              <a:noFill/>
              <a:miter lim="800000"/>
            </a:ln>
            <a:effectLst>
              <a:glow rad="63500">
                <a:srgbClr val="0070C0">
                  <a:alpha val="25000"/>
                </a:srgb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'Jueves 20-1 (Sesión 14-15)'!$B$4:$B$33</c:f>
              <c:strCache>
                <c:ptCount val="25"/>
                <c:pt idx="0">
                  <c:v>SILVA</c:v>
                </c:pt>
                <c:pt idx="1">
                  <c:v>BRIONES</c:v>
                </c:pt>
                <c:pt idx="2">
                  <c:v>CANO</c:v>
                </c:pt>
                <c:pt idx="3">
                  <c:v>SEGURA</c:v>
                </c:pt>
                <c:pt idx="4">
                  <c:v>QUIÑONEZ</c:v>
                </c:pt>
                <c:pt idx="5">
                  <c:v>MURILLO</c:v>
                </c:pt>
                <c:pt idx="6">
                  <c:v>CUERO</c:v>
                </c:pt>
                <c:pt idx="7">
                  <c:v>FIGUEROA</c:v>
                </c:pt>
                <c:pt idx="8">
                  <c:v>FYDRISZEWSKI</c:v>
                </c:pt>
                <c:pt idx="9">
                  <c:v>FARA</c:v>
                </c:pt>
                <c:pt idx="10">
                  <c:v>PONGUILLO</c:v>
                </c:pt>
                <c:pt idx="11">
                  <c:v>MEJÍA E.</c:v>
                </c:pt>
                <c:pt idx="12">
                  <c:v>MINA</c:v>
                </c:pt>
                <c:pt idx="13">
                  <c:v>MOHOR</c:v>
                </c:pt>
                <c:pt idx="14">
                  <c:v>BOLAÑOS</c:v>
                </c:pt>
                <c:pt idx="15">
                  <c:v>CAICEDO E.</c:v>
                </c:pt>
                <c:pt idx="16">
                  <c:v>ROMERO</c:v>
                </c:pt>
                <c:pt idx="17">
                  <c:v>TEVEZ</c:v>
                </c:pt>
                <c:pt idx="18">
                  <c:v>VERNAZA</c:v>
                </c:pt>
                <c:pt idx="19">
                  <c:v>VEGA</c:v>
                </c:pt>
                <c:pt idx="21">
                  <c:v>BATIOJA</c:v>
                </c:pt>
                <c:pt idx="22">
                  <c:v>MEJÍA M.</c:v>
                </c:pt>
                <c:pt idx="23">
                  <c:v>ADÉ</c:v>
                </c:pt>
                <c:pt idx="24">
                  <c:v>ARMAS</c:v>
                </c:pt>
              </c:strCache>
            </c:strRef>
          </c:cat>
          <c:val>
            <c:numRef>
              <c:f>'Jueves 20-1 (Sesión 14-15)'!$H$4:$H$33</c:f>
              <c:numCache>
                <c:formatCode>0</c:formatCode>
                <c:ptCount val="25"/>
                <c:pt idx="0">
                  <c:v>715.24</c:v>
                </c:pt>
                <c:pt idx="1">
                  <c:v>807.07</c:v>
                </c:pt>
                <c:pt idx="3">
                  <c:v>312.56</c:v>
                </c:pt>
                <c:pt idx="5">
                  <c:v>839.89</c:v>
                </c:pt>
                <c:pt idx="6">
                  <c:v>336.48</c:v>
                </c:pt>
                <c:pt idx="7">
                  <c:v>228.20999999999998</c:v>
                </c:pt>
                <c:pt idx="8">
                  <c:v>713.3</c:v>
                </c:pt>
                <c:pt idx="9">
                  <c:v>456.68</c:v>
                </c:pt>
                <c:pt idx="10">
                  <c:v>1689.46</c:v>
                </c:pt>
                <c:pt idx="11">
                  <c:v>641.66999999999996</c:v>
                </c:pt>
                <c:pt idx="12">
                  <c:v>922.86</c:v>
                </c:pt>
                <c:pt idx="13">
                  <c:v>1187.1999999999998</c:v>
                </c:pt>
                <c:pt idx="14">
                  <c:v>843.26</c:v>
                </c:pt>
                <c:pt idx="15">
                  <c:v>250.91000000000003</c:v>
                </c:pt>
                <c:pt idx="16">
                  <c:v>378.76</c:v>
                </c:pt>
                <c:pt idx="17">
                  <c:v>512.41000000000008</c:v>
                </c:pt>
                <c:pt idx="18">
                  <c:v>586.55999999999995</c:v>
                </c:pt>
                <c:pt idx="19">
                  <c:v>344.11</c:v>
                </c:pt>
                <c:pt idx="22">
                  <c:v>776.77</c:v>
                </c:pt>
                <c:pt idx="23">
                  <c:v>545.69000000000005</c:v>
                </c:pt>
                <c:pt idx="24">
                  <c:v>262.85000000000002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B-5542-B301-E92A0B98E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95"/>
        <c:axId val="2132378687"/>
        <c:axId val="2132382063"/>
      </c:barChart>
      <c:catAx>
        <c:axId val="213237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32382063"/>
        <c:crosses val="autoZero"/>
        <c:auto val="1"/>
        <c:lblAlgn val="ctr"/>
        <c:lblOffset val="100"/>
        <c:noMultiLvlLbl val="0"/>
      </c:catAx>
      <c:valAx>
        <c:axId val="21323820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7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</a:t>
            </a:r>
            <a:r>
              <a:rPr lang="en-US" sz="1400" b="1" i="0" u="none" strike="noStrike" cap="none" baseline="0">
                <a:effectLst/>
              </a:rPr>
              <a:t>(Cant)  (&gt;24 K/h)</a:t>
            </a:r>
            <a:r>
              <a:rPr lang="en-US" sz="1400" b="1" i="0" u="none" strike="noStrike" cap="none" baseline="0"/>
              <a:t> </a:t>
            </a:r>
            <a:r>
              <a:rPr lang="en-US"/>
              <a:t>: CANTIDAD DE SPRINT REALIZADOS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364690869710829E-2"/>
          <c:y val="0.14409251227459147"/>
          <c:w val="0.93155986672109947"/>
          <c:h val="0.598545955547013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'Jueves 20-1 (Sesión 14-15)'!$I$3</c:f>
              <c:strCache>
                <c:ptCount val="1"/>
                <c:pt idx="0">
                  <c:v>Sprint (Cant)    (&gt;24 K/h)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9525" cap="flat" cmpd="sng" algn="ctr">
              <a:noFill/>
              <a:miter lim="800000"/>
            </a:ln>
            <a:effectLst>
              <a:glow rad="63500">
                <a:srgbClr val="0070C0">
                  <a:alpha val="25000"/>
                </a:srgb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'Jueves 20-1 (Sesión 14-15)'!$B$4:$B$33</c:f>
              <c:strCache>
                <c:ptCount val="25"/>
                <c:pt idx="0">
                  <c:v>SILVA</c:v>
                </c:pt>
                <c:pt idx="1">
                  <c:v>BRIONES</c:v>
                </c:pt>
                <c:pt idx="2">
                  <c:v>CANO</c:v>
                </c:pt>
                <c:pt idx="3">
                  <c:v>SEGURA</c:v>
                </c:pt>
                <c:pt idx="4">
                  <c:v>QUIÑONEZ</c:v>
                </c:pt>
                <c:pt idx="5">
                  <c:v>MURILLO</c:v>
                </c:pt>
                <c:pt idx="6">
                  <c:v>CUERO</c:v>
                </c:pt>
                <c:pt idx="7">
                  <c:v>FIGUEROA</c:v>
                </c:pt>
                <c:pt idx="8">
                  <c:v>FYDRISZEWSKI</c:v>
                </c:pt>
                <c:pt idx="9">
                  <c:v>FARA</c:v>
                </c:pt>
                <c:pt idx="10">
                  <c:v>PONGUILLO</c:v>
                </c:pt>
                <c:pt idx="11">
                  <c:v>MEJÍA E.</c:v>
                </c:pt>
                <c:pt idx="12">
                  <c:v>MINA</c:v>
                </c:pt>
                <c:pt idx="13">
                  <c:v>MOHOR</c:v>
                </c:pt>
                <c:pt idx="14">
                  <c:v>BOLAÑOS</c:v>
                </c:pt>
                <c:pt idx="15">
                  <c:v>CAICEDO E.</c:v>
                </c:pt>
                <c:pt idx="16">
                  <c:v>ROMERO</c:v>
                </c:pt>
                <c:pt idx="17">
                  <c:v>TEVEZ</c:v>
                </c:pt>
                <c:pt idx="18">
                  <c:v>VERNAZA</c:v>
                </c:pt>
                <c:pt idx="19">
                  <c:v>VEGA</c:v>
                </c:pt>
                <c:pt idx="21">
                  <c:v>BATIOJA</c:v>
                </c:pt>
                <c:pt idx="22">
                  <c:v>MEJÍA M.</c:v>
                </c:pt>
                <c:pt idx="23">
                  <c:v>ADÉ</c:v>
                </c:pt>
                <c:pt idx="24">
                  <c:v>ARMAS</c:v>
                </c:pt>
              </c:strCache>
            </c:strRef>
          </c:cat>
          <c:val>
            <c:numRef>
              <c:f>'Jueves 20-1 (Sesión 14-15)'!$I$4:$I$33</c:f>
              <c:numCache>
                <c:formatCode>0</c:formatCode>
                <c:ptCount val="25"/>
                <c:pt idx="0">
                  <c:v>13</c:v>
                </c:pt>
                <c:pt idx="1">
                  <c:v>13</c:v>
                </c:pt>
                <c:pt idx="3">
                  <c:v>5</c:v>
                </c:pt>
                <c:pt idx="5">
                  <c:v>14</c:v>
                </c:pt>
                <c:pt idx="6">
                  <c:v>7</c:v>
                </c:pt>
                <c:pt idx="7">
                  <c:v>3</c:v>
                </c:pt>
                <c:pt idx="8">
                  <c:v>11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3</c:v>
                </c:pt>
                <c:pt idx="13">
                  <c:v>13</c:v>
                </c:pt>
                <c:pt idx="14">
                  <c:v>16</c:v>
                </c:pt>
                <c:pt idx="15">
                  <c:v>0</c:v>
                </c:pt>
                <c:pt idx="16">
                  <c:v>4</c:v>
                </c:pt>
                <c:pt idx="17">
                  <c:v>10</c:v>
                </c:pt>
                <c:pt idx="18">
                  <c:v>9</c:v>
                </c:pt>
                <c:pt idx="19">
                  <c:v>0</c:v>
                </c:pt>
                <c:pt idx="22">
                  <c:v>15</c:v>
                </c:pt>
                <c:pt idx="23">
                  <c:v>17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75-C448-90A5-B512FAC33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95"/>
        <c:axId val="2132378687"/>
        <c:axId val="2132382063"/>
      </c:barChart>
      <c:catAx>
        <c:axId val="213237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32382063"/>
        <c:crosses val="autoZero"/>
        <c:auto val="1"/>
        <c:lblAlgn val="ctr"/>
        <c:lblOffset val="100"/>
        <c:noMultiLvlLbl val="0"/>
      </c:catAx>
      <c:valAx>
        <c:axId val="21323820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7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(mts) (&gt;24 K/h): METROS RECORRIDOS EN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364690869710829E-2"/>
          <c:y val="0.14409251227459147"/>
          <c:w val="0.93155986672109947"/>
          <c:h val="0.598545955547013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'Jueves 20-1 (Sesión 14-15)'!$J$3</c:f>
              <c:strCache>
                <c:ptCount val="1"/>
                <c:pt idx="0">
                  <c:v>Sprint    (mts)         (&gt;24 K/h)</c:v>
                </c:pt>
              </c:strCache>
            </c:strRef>
          </c:tx>
          <c:spPr>
            <a:solidFill>
              <a:srgbClr val="7030A0"/>
            </a:solidFill>
            <a:ln w="9525" cap="flat" cmpd="sng" algn="ctr">
              <a:noFill/>
              <a:miter lim="800000"/>
            </a:ln>
            <a:effectLst>
              <a:glow rad="63500">
                <a:srgbClr val="0070C0">
                  <a:alpha val="25000"/>
                </a:srgb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'Jueves 20-1 (Sesión 14-15)'!$B$4:$B$33</c:f>
              <c:strCache>
                <c:ptCount val="25"/>
                <c:pt idx="0">
                  <c:v>SILVA</c:v>
                </c:pt>
                <c:pt idx="1">
                  <c:v>BRIONES</c:v>
                </c:pt>
                <c:pt idx="2">
                  <c:v>CANO</c:v>
                </c:pt>
                <c:pt idx="3">
                  <c:v>SEGURA</c:v>
                </c:pt>
                <c:pt idx="4">
                  <c:v>QUIÑONEZ</c:v>
                </c:pt>
                <c:pt idx="5">
                  <c:v>MURILLO</c:v>
                </c:pt>
                <c:pt idx="6">
                  <c:v>CUERO</c:v>
                </c:pt>
                <c:pt idx="7">
                  <c:v>FIGUEROA</c:v>
                </c:pt>
                <c:pt idx="8">
                  <c:v>FYDRISZEWSKI</c:v>
                </c:pt>
                <c:pt idx="9">
                  <c:v>FARA</c:v>
                </c:pt>
                <c:pt idx="10">
                  <c:v>PONGUILLO</c:v>
                </c:pt>
                <c:pt idx="11">
                  <c:v>MEJÍA E.</c:v>
                </c:pt>
                <c:pt idx="12">
                  <c:v>MINA</c:v>
                </c:pt>
                <c:pt idx="13">
                  <c:v>MOHOR</c:v>
                </c:pt>
                <c:pt idx="14">
                  <c:v>BOLAÑOS</c:v>
                </c:pt>
                <c:pt idx="15">
                  <c:v>CAICEDO E.</c:v>
                </c:pt>
                <c:pt idx="16">
                  <c:v>ROMERO</c:v>
                </c:pt>
                <c:pt idx="17">
                  <c:v>TEVEZ</c:v>
                </c:pt>
                <c:pt idx="18">
                  <c:v>VERNAZA</c:v>
                </c:pt>
                <c:pt idx="19">
                  <c:v>VEGA</c:v>
                </c:pt>
                <c:pt idx="21">
                  <c:v>BATIOJA</c:v>
                </c:pt>
                <c:pt idx="22">
                  <c:v>MEJÍA M.</c:v>
                </c:pt>
                <c:pt idx="23">
                  <c:v>ADÉ</c:v>
                </c:pt>
                <c:pt idx="24">
                  <c:v>ARMAS</c:v>
                </c:pt>
              </c:strCache>
            </c:strRef>
          </c:cat>
          <c:val>
            <c:numRef>
              <c:f>'Jueves 20-1 (Sesión 14-15)'!$J$4:$J$33</c:f>
              <c:numCache>
                <c:formatCode>0</c:formatCode>
                <c:ptCount val="25"/>
                <c:pt idx="0">
                  <c:v>230.47</c:v>
                </c:pt>
                <c:pt idx="1">
                  <c:v>251.77</c:v>
                </c:pt>
                <c:pt idx="3">
                  <c:v>85</c:v>
                </c:pt>
                <c:pt idx="5">
                  <c:v>254.04</c:v>
                </c:pt>
                <c:pt idx="6">
                  <c:v>106.72</c:v>
                </c:pt>
                <c:pt idx="7">
                  <c:v>43.08</c:v>
                </c:pt>
                <c:pt idx="8">
                  <c:v>214</c:v>
                </c:pt>
                <c:pt idx="9">
                  <c:v>91.12</c:v>
                </c:pt>
                <c:pt idx="10">
                  <c:v>132.68</c:v>
                </c:pt>
                <c:pt idx="11">
                  <c:v>116.83</c:v>
                </c:pt>
                <c:pt idx="12">
                  <c:v>38.200000000000003</c:v>
                </c:pt>
                <c:pt idx="13">
                  <c:v>200.32</c:v>
                </c:pt>
                <c:pt idx="14">
                  <c:v>305.97000000000003</c:v>
                </c:pt>
                <c:pt idx="15">
                  <c:v>0</c:v>
                </c:pt>
                <c:pt idx="16">
                  <c:v>111.33000000000001</c:v>
                </c:pt>
                <c:pt idx="17">
                  <c:v>175.04</c:v>
                </c:pt>
                <c:pt idx="18">
                  <c:v>169.10000000000002</c:v>
                </c:pt>
                <c:pt idx="19">
                  <c:v>0</c:v>
                </c:pt>
                <c:pt idx="22">
                  <c:v>303.56000000000006</c:v>
                </c:pt>
                <c:pt idx="23">
                  <c:v>291.93</c:v>
                </c:pt>
                <c:pt idx="24">
                  <c:v>14.14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23-754F-A6F9-6D4272915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95"/>
        <c:axId val="2132378687"/>
        <c:axId val="2132382063"/>
      </c:barChart>
      <c:catAx>
        <c:axId val="213237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32382063"/>
        <c:crosses val="autoZero"/>
        <c:auto val="1"/>
        <c:lblAlgn val="ctr"/>
        <c:lblOffset val="100"/>
        <c:noMultiLvlLbl val="0"/>
      </c:catAx>
      <c:valAx>
        <c:axId val="21323820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7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High Intensity Bursts (cant.): NÚMERO TOTAL DE VECES EN LAS QUE SE REALIZÓ UN MÍNIMO DE 3 ACTIVIDADES DE ALTA INTENSIDAD SEPARADOS POR 20" COMO MÁXIMO</a:t>
            </a:r>
          </a:p>
        </c:rich>
      </c:tx>
      <c:layout>
        <c:manualLayout>
          <c:xMode val="edge"/>
          <c:yMode val="edge"/>
          <c:x val="8.845712228614859E-2"/>
          <c:y val="6.252666306769101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364690869710829E-2"/>
          <c:y val="0.23112857380972138"/>
          <c:w val="0.93155986672109947"/>
          <c:h val="0.511509887873712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'Jueves 20-1 (Sesión 14-15)'!$O$3</c:f>
              <c:strCache>
                <c:ptCount val="1"/>
                <c:pt idx="0">
                  <c:v>Number Of High Intensity Bursts (cant.)</c:v>
                </c:pt>
              </c:strCache>
            </c:strRef>
          </c:tx>
          <c:spPr>
            <a:solidFill>
              <a:srgbClr val="FF0000"/>
            </a:solidFill>
            <a:ln w="9525" cap="flat" cmpd="sng" algn="ctr">
              <a:noFill/>
              <a:miter lim="800000"/>
            </a:ln>
            <a:effectLst>
              <a:glow rad="63500">
                <a:srgbClr val="0070C0">
                  <a:alpha val="25000"/>
                </a:srgb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'Jueves 20-1 (Sesión 14-15)'!$B$4:$B$33</c:f>
              <c:strCache>
                <c:ptCount val="25"/>
                <c:pt idx="0">
                  <c:v>SILVA</c:v>
                </c:pt>
                <c:pt idx="1">
                  <c:v>BRIONES</c:v>
                </c:pt>
                <c:pt idx="2">
                  <c:v>CANO</c:v>
                </c:pt>
                <c:pt idx="3">
                  <c:v>SEGURA</c:v>
                </c:pt>
                <c:pt idx="4">
                  <c:v>QUIÑONEZ</c:v>
                </c:pt>
                <c:pt idx="5">
                  <c:v>MURILLO</c:v>
                </c:pt>
                <c:pt idx="6">
                  <c:v>CUERO</c:v>
                </c:pt>
                <c:pt idx="7">
                  <c:v>FIGUEROA</c:v>
                </c:pt>
                <c:pt idx="8">
                  <c:v>FYDRISZEWSKI</c:v>
                </c:pt>
                <c:pt idx="9">
                  <c:v>FARA</c:v>
                </c:pt>
                <c:pt idx="10">
                  <c:v>PONGUILLO</c:v>
                </c:pt>
                <c:pt idx="11">
                  <c:v>MEJÍA E.</c:v>
                </c:pt>
                <c:pt idx="12">
                  <c:v>MINA</c:v>
                </c:pt>
                <c:pt idx="13">
                  <c:v>MOHOR</c:v>
                </c:pt>
                <c:pt idx="14">
                  <c:v>BOLAÑOS</c:v>
                </c:pt>
                <c:pt idx="15">
                  <c:v>CAICEDO E.</c:v>
                </c:pt>
                <c:pt idx="16">
                  <c:v>ROMERO</c:v>
                </c:pt>
                <c:pt idx="17">
                  <c:v>TEVEZ</c:v>
                </c:pt>
                <c:pt idx="18">
                  <c:v>VERNAZA</c:v>
                </c:pt>
                <c:pt idx="19">
                  <c:v>VEGA</c:v>
                </c:pt>
                <c:pt idx="21">
                  <c:v>BATIOJA</c:v>
                </c:pt>
                <c:pt idx="22">
                  <c:v>MEJÍA M.</c:v>
                </c:pt>
                <c:pt idx="23">
                  <c:v>ADÉ</c:v>
                </c:pt>
                <c:pt idx="24">
                  <c:v>ARMAS</c:v>
                </c:pt>
              </c:strCache>
            </c:strRef>
          </c:cat>
          <c:val>
            <c:numRef>
              <c:f>'Jueves 20-1 (Sesión 14-15)'!$O$4:$O$28</c:f>
              <c:numCache>
                <c:formatCode>0</c:formatCode>
                <c:ptCount val="25"/>
                <c:pt idx="0">
                  <c:v>30</c:v>
                </c:pt>
                <c:pt idx="1">
                  <c:v>4</c:v>
                </c:pt>
                <c:pt idx="3">
                  <c:v>3</c:v>
                </c:pt>
                <c:pt idx="5">
                  <c:v>12</c:v>
                </c:pt>
                <c:pt idx="6">
                  <c:v>8</c:v>
                </c:pt>
                <c:pt idx="7">
                  <c:v>0</c:v>
                </c:pt>
                <c:pt idx="8">
                  <c:v>7</c:v>
                </c:pt>
                <c:pt idx="9">
                  <c:v>11</c:v>
                </c:pt>
                <c:pt idx="10">
                  <c:v>14</c:v>
                </c:pt>
                <c:pt idx="11">
                  <c:v>6</c:v>
                </c:pt>
                <c:pt idx="12">
                  <c:v>3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2">
                  <c:v>5</c:v>
                </c:pt>
                <c:pt idx="23">
                  <c:v>12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5A-4A4A-914A-D5CAF9950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95"/>
        <c:axId val="2132378687"/>
        <c:axId val="2132382063"/>
      </c:barChart>
      <c:catAx>
        <c:axId val="213237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32382063"/>
        <c:crosses val="autoZero"/>
        <c:auto val="1"/>
        <c:lblAlgn val="ctr"/>
        <c:lblOffset val="100"/>
        <c:noMultiLvlLbl val="0"/>
      </c:catAx>
      <c:valAx>
        <c:axId val="21323820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7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Max. Speed (k/h): MÁXIMA VELOCIDAD</a:t>
            </a:r>
            <a:r>
              <a:rPr lang="en-US" baseline="0"/>
              <a:t> ALCANZADA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364690869710829E-2"/>
          <c:y val="0.14409251227459147"/>
          <c:w val="0.93155986672109947"/>
          <c:h val="0.598545955547013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'Jueves 20-1 (Sesión 14-15)'!$P$3</c:f>
              <c:strCache>
                <c:ptCount val="1"/>
                <c:pt idx="0">
                  <c:v>Max. Speed (k/h)</c:v>
                </c:pt>
              </c:strCache>
            </c:strRef>
          </c:tx>
          <c:spPr>
            <a:solidFill>
              <a:srgbClr val="002060"/>
            </a:solidFill>
            <a:ln w="9525" cap="flat" cmpd="sng" algn="ctr">
              <a:noFill/>
              <a:miter lim="800000"/>
            </a:ln>
            <a:effectLst>
              <a:glow rad="63500">
                <a:srgbClr val="0070C0">
                  <a:alpha val="25000"/>
                </a:srgb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'Jueves 20-1 (Sesión 14-15)'!$B$4:$B$33</c:f>
              <c:strCache>
                <c:ptCount val="25"/>
                <c:pt idx="0">
                  <c:v>SILVA</c:v>
                </c:pt>
                <c:pt idx="1">
                  <c:v>BRIONES</c:v>
                </c:pt>
                <c:pt idx="2">
                  <c:v>CANO</c:v>
                </c:pt>
                <c:pt idx="3">
                  <c:v>SEGURA</c:v>
                </c:pt>
                <c:pt idx="4">
                  <c:v>QUIÑONEZ</c:v>
                </c:pt>
                <c:pt idx="5">
                  <c:v>MURILLO</c:v>
                </c:pt>
                <c:pt idx="6">
                  <c:v>CUERO</c:v>
                </c:pt>
                <c:pt idx="7">
                  <c:v>FIGUEROA</c:v>
                </c:pt>
                <c:pt idx="8">
                  <c:v>FYDRISZEWSKI</c:v>
                </c:pt>
                <c:pt idx="9">
                  <c:v>FARA</c:v>
                </c:pt>
                <c:pt idx="10">
                  <c:v>PONGUILLO</c:v>
                </c:pt>
                <c:pt idx="11">
                  <c:v>MEJÍA E.</c:v>
                </c:pt>
                <c:pt idx="12">
                  <c:v>MINA</c:v>
                </c:pt>
                <c:pt idx="13">
                  <c:v>MOHOR</c:v>
                </c:pt>
                <c:pt idx="14">
                  <c:v>BOLAÑOS</c:v>
                </c:pt>
                <c:pt idx="15">
                  <c:v>CAICEDO E.</c:v>
                </c:pt>
                <c:pt idx="16">
                  <c:v>ROMERO</c:v>
                </c:pt>
                <c:pt idx="17">
                  <c:v>TEVEZ</c:v>
                </c:pt>
                <c:pt idx="18">
                  <c:v>VERNAZA</c:v>
                </c:pt>
                <c:pt idx="19">
                  <c:v>VEGA</c:v>
                </c:pt>
                <c:pt idx="21">
                  <c:v>BATIOJA</c:v>
                </c:pt>
                <c:pt idx="22">
                  <c:v>MEJÍA M.</c:v>
                </c:pt>
                <c:pt idx="23">
                  <c:v>ADÉ</c:v>
                </c:pt>
                <c:pt idx="24">
                  <c:v>ARMAS</c:v>
                </c:pt>
              </c:strCache>
            </c:strRef>
          </c:cat>
          <c:val>
            <c:numRef>
              <c:f>'Jueves 20-1 (Sesión 14-15)'!$P$4:$P$28</c:f>
              <c:numCache>
                <c:formatCode>0.0</c:formatCode>
                <c:ptCount val="25"/>
                <c:pt idx="0">
                  <c:v>28.48</c:v>
                </c:pt>
                <c:pt idx="1">
                  <c:v>31.93</c:v>
                </c:pt>
                <c:pt idx="3">
                  <c:v>29.45</c:v>
                </c:pt>
                <c:pt idx="5">
                  <c:v>34.159999999999997</c:v>
                </c:pt>
                <c:pt idx="6">
                  <c:v>29.88</c:v>
                </c:pt>
                <c:pt idx="7">
                  <c:v>28.73</c:v>
                </c:pt>
                <c:pt idx="8">
                  <c:v>31.21</c:v>
                </c:pt>
                <c:pt idx="9">
                  <c:v>27.97</c:v>
                </c:pt>
                <c:pt idx="10">
                  <c:v>27.22</c:v>
                </c:pt>
                <c:pt idx="11">
                  <c:v>31.64</c:v>
                </c:pt>
                <c:pt idx="12">
                  <c:v>27.68</c:v>
                </c:pt>
                <c:pt idx="13">
                  <c:v>30.38</c:v>
                </c:pt>
                <c:pt idx="14">
                  <c:v>29.84</c:v>
                </c:pt>
                <c:pt idx="15">
                  <c:v>27.04</c:v>
                </c:pt>
                <c:pt idx="16">
                  <c:v>30.85</c:v>
                </c:pt>
                <c:pt idx="17">
                  <c:v>31.07</c:v>
                </c:pt>
                <c:pt idx="18">
                  <c:v>31</c:v>
                </c:pt>
                <c:pt idx="19">
                  <c:v>24.23</c:v>
                </c:pt>
                <c:pt idx="22">
                  <c:v>32.4</c:v>
                </c:pt>
                <c:pt idx="23">
                  <c:v>33.979999999999997</c:v>
                </c:pt>
                <c:pt idx="24">
                  <c:v>26.46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03-1548-A2F4-46F96BAE0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95"/>
        <c:axId val="2132378687"/>
        <c:axId val="2132382063"/>
      </c:barChart>
      <c:catAx>
        <c:axId val="213237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32382063"/>
        <c:crosses val="autoZero"/>
        <c:auto val="1"/>
        <c:lblAlgn val="ctr"/>
        <c:lblOffset val="100"/>
        <c:noMultiLvlLbl val="0"/>
      </c:catAx>
      <c:valAx>
        <c:axId val="21323820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7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</a:t>
            </a:r>
            <a:r>
              <a:rPr lang="en-US" sz="1400" b="1" i="0" u="none" strike="noStrike" cap="none" baseline="0">
                <a:effectLst/>
              </a:rPr>
              <a:t>(Cant)  (&gt;24 K/h)</a:t>
            </a:r>
            <a:r>
              <a:rPr lang="en-US" sz="1400" b="1" i="0" u="none" strike="noStrike" cap="none" baseline="0"/>
              <a:t> </a:t>
            </a:r>
            <a:r>
              <a:rPr lang="en-US"/>
              <a:t>: CANTIDAD DE SPRINT REALIZADOS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364690869710829E-2"/>
          <c:y val="0.14409251227459147"/>
          <c:w val="0.93155986672109947"/>
          <c:h val="0.598545955547013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'Microciclo 02'!$I$3</c:f>
              <c:strCache>
                <c:ptCount val="1"/>
                <c:pt idx="0">
                  <c:v>Sprint (Cant)    (&gt;24 K/h)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9525" cap="flat" cmpd="sng" algn="ctr">
              <a:noFill/>
              <a:miter lim="800000"/>
            </a:ln>
            <a:effectLst>
              <a:glow rad="63500">
                <a:srgbClr val="0070C0">
                  <a:alpha val="25000"/>
                </a:srgb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'Microciclo 02'!$B$4:$B$33</c:f>
              <c:strCache>
                <c:ptCount val="25"/>
                <c:pt idx="0">
                  <c:v>SILVA</c:v>
                </c:pt>
                <c:pt idx="1">
                  <c:v>BRIONES</c:v>
                </c:pt>
                <c:pt idx="2">
                  <c:v>CANO</c:v>
                </c:pt>
                <c:pt idx="3">
                  <c:v>SEGURA</c:v>
                </c:pt>
                <c:pt idx="4">
                  <c:v>QUIÑONEZ</c:v>
                </c:pt>
                <c:pt idx="5">
                  <c:v>MURILLO</c:v>
                </c:pt>
                <c:pt idx="6">
                  <c:v>CUERO</c:v>
                </c:pt>
                <c:pt idx="7">
                  <c:v>FIGUEROA</c:v>
                </c:pt>
                <c:pt idx="8">
                  <c:v>FYDRISZEWSKI</c:v>
                </c:pt>
                <c:pt idx="9">
                  <c:v>FARA</c:v>
                </c:pt>
                <c:pt idx="10">
                  <c:v>PONGUILLO</c:v>
                </c:pt>
                <c:pt idx="11">
                  <c:v>MEJÍA E.</c:v>
                </c:pt>
                <c:pt idx="12">
                  <c:v>MINA</c:v>
                </c:pt>
                <c:pt idx="13">
                  <c:v>MOHOR</c:v>
                </c:pt>
                <c:pt idx="14">
                  <c:v>BOLAÑOS</c:v>
                </c:pt>
                <c:pt idx="15">
                  <c:v>CAICEDO E.</c:v>
                </c:pt>
                <c:pt idx="16">
                  <c:v>ROMERO</c:v>
                </c:pt>
                <c:pt idx="17">
                  <c:v>TEVEZ</c:v>
                </c:pt>
                <c:pt idx="18">
                  <c:v>VERNAZA</c:v>
                </c:pt>
                <c:pt idx="19">
                  <c:v>VEGA</c:v>
                </c:pt>
                <c:pt idx="20">
                  <c:v>LOPEZ</c:v>
                </c:pt>
                <c:pt idx="21">
                  <c:v>GARCIA</c:v>
                </c:pt>
                <c:pt idx="22">
                  <c:v>MEJÍA M.</c:v>
                </c:pt>
                <c:pt idx="23">
                  <c:v>ADÉ</c:v>
                </c:pt>
                <c:pt idx="24">
                  <c:v>ARMAS</c:v>
                </c:pt>
              </c:strCache>
            </c:strRef>
          </c:cat>
          <c:val>
            <c:numRef>
              <c:f>'Microciclo 02'!$I$4:$I$33</c:f>
              <c:numCache>
                <c:formatCode>0</c:formatCode>
                <c:ptCount val="25"/>
                <c:pt idx="0">
                  <c:v>39</c:v>
                </c:pt>
                <c:pt idx="1">
                  <c:v>50</c:v>
                </c:pt>
                <c:pt idx="2">
                  <c:v>4</c:v>
                </c:pt>
                <c:pt idx="3">
                  <c:v>17</c:v>
                </c:pt>
                <c:pt idx="5">
                  <c:v>55</c:v>
                </c:pt>
                <c:pt idx="6">
                  <c:v>53</c:v>
                </c:pt>
                <c:pt idx="7">
                  <c:v>23</c:v>
                </c:pt>
                <c:pt idx="8">
                  <c:v>66</c:v>
                </c:pt>
                <c:pt idx="9">
                  <c:v>37</c:v>
                </c:pt>
                <c:pt idx="10">
                  <c:v>59</c:v>
                </c:pt>
                <c:pt idx="11">
                  <c:v>46</c:v>
                </c:pt>
                <c:pt idx="12">
                  <c:v>23</c:v>
                </c:pt>
                <c:pt idx="13">
                  <c:v>35</c:v>
                </c:pt>
                <c:pt idx="14">
                  <c:v>55</c:v>
                </c:pt>
                <c:pt idx="15">
                  <c:v>9</c:v>
                </c:pt>
                <c:pt idx="16">
                  <c:v>21</c:v>
                </c:pt>
                <c:pt idx="17">
                  <c:v>21</c:v>
                </c:pt>
                <c:pt idx="18">
                  <c:v>80</c:v>
                </c:pt>
                <c:pt idx="19">
                  <c:v>11</c:v>
                </c:pt>
                <c:pt idx="20">
                  <c:v>3</c:v>
                </c:pt>
                <c:pt idx="22">
                  <c:v>50</c:v>
                </c:pt>
                <c:pt idx="23">
                  <c:v>50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4-4C4A-A034-418E87790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95"/>
        <c:axId val="2132378687"/>
        <c:axId val="2132382063"/>
      </c:barChart>
      <c:catAx>
        <c:axId val="213237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32382063"/>
        <c:crosses val="autoZero"/>
        <c:auto val="1"/>
        <c:lblAlgn val="ctr"/>
        <c:lblOffset val="100"/>
        <c:noMultiLvlLbl val="0"/>
      </c:catAx>
      <c:valAx>
        <c:axId val="21323820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7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Dist. Total x min (Mts/min): </a:t>
            </a:r>
          </a:p>
          <a:p>
            <a:pPr>
              <a:defRPr/>
            </a:pPr>
            <a:r>
              <a:rPr lang="en-US"/>
              <a:t>DISTACIA TOTAL RECORRIDA POR MINUTO</a:t>
            </a:r>
          </a:p>
        </c:rich>
      </c:tx>
      <c:layout>
        <c:manualLayout>
          <c:xMode val="edge"/>
          <c:yMode val="edge"/>
          <c:x val="0.35907564505567452"/>
          <c:y val="1.88233062173973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364690869710829E-2"/>
          <c:y val="0.28397192033308688"/>
          <c:w val="0.93155986672109947"/>
          <c:h val="0.458666541350346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'Jueves 20-1 (Sesión 14-15)'!$T$3</c:f>
              <c:strCache>
                <c:ptCount val="1"/>
                <c:pt idx="0">
                  <c:v>Dist. Total x min (Mts/min)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 w="9525" cap="flat" cmpd="sng" algn="ctr">
              <a:noFill/>
              <a:miter lim="800000"/>
            </a:ln>
            <a:effectLst>
              <a:glow rad="63500">
                <a:srgbClr val="0070C0">
                  <a:alpha val="25000"/>
                </a:srgb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'Jueves 20-1 (Sesión 14-15)'!$B$4:$B$33</c:f>
              <c:strCache>
                <c:ptCount val="25"/>
                <c:pt idx="0">
                  <c:v>SILVA</c:v>
                </c:pt>
                <c:pt idx="1">
                  <c:v>BRIONES</c:v>
                </c:pt>
                <c:pt idx="2">
                  <c:v>CANO</c:v>
                </c:pt>
                <c:pt idx="3">
                  <c:v>SEGURA</c:v>
                </c:pt>
                <c:pt idx="4">
                  <c:v>QUIÑONEZ</c:v>
                </c:pt>
                <c:pt idx="5">
                  <c:v>MURILLO</c:v>
                </c:pt>
                <c:pt idx="6">
                  <c:v>CUERO</c:v>
                </c:pt>
                <c:pt idx="7">
                  <c:v>FIGUEROA</c:v>
                </c:pt>
                <c:pt idx="8">
                  <c:v>FYDRISZEWSKI</c:v>
                </c:pt>
                <c:pt idx="9">
                  <c:v>FARA</c:v>
                </c:pt>
                <c:pt idx="10">
                  <c:v>PONGUILLO</c:v>
                </c:pt>
                <c:pt idx="11">
                  <c:v>MEJÍA E.</c:v>
                </c:pt>
                <c:pt idx="12">
                  <c:v>MINA</c:v>
                </c:pt>
                <c:pt idx="13">
                  <c:v>MOHOR</c:v>
                </c:pt>
                <c:pt idx="14">
                  <c:v>BOLAÑOS</c:v>
                </c:pt>
                <c:pt idx="15">
                  <c:v>CAICEDO E.</c:v>
                </c:pt>
                <c:pt idx="16">
                  <c:v>ROMERO</c:v>
                </c:pt>
                <c:pt idx="17">
                  <c:v>TEVEZ</c:v>
                </c:pt>
                <c:pt idx="18">
                  <c:v>VERNAZA</c:v>
                </c:pt>
                <c:pt idx="19">
                  <c:v>VEGA</c:v>
                </c:pt>
                <c:pt idx="21">
                  <c:v>BATIOJA</c:v>
                </c:pt>
                <c:pt idx="22">
                  <c:v>MEJÍA M.</c:v>
                </c:pt>
                <c:pt idx="23">
                  <c:v>ADÉ</c:v>
                </c:pt>
                <c:pt idx="24">
                  <c:v>ARMAS</c:v>
                </c:pt>
              </c:strCache>
            </c:strRef>
          </c:cat>
          <c:val>
            <c:numRef>
              <c:f>'Jueves 20-1 (Sesión 14-15)'!$T$4:$T$28</c:f>
              <c:numCache>
                <c:formatCode>0.0</c:formatCode>
                <c:ptCount val="25"/>
                <c:pt idx="0">
                  <c:v>87.936000000000007</c:v>
                </c:pt>
                <c:pt idx="1">
                  <c:v>91.789333333333332</c:v>
                </c:pt>
                <c:pt idx="3">
                  <c:v>86.861249999999998</c:v>
                </c:pt>
                <c:pt idx="5">
                  <c:v>90.706000000000003</c:v>
                </c:pt>
                <c:pt idx="6">
                  <c:v>86.076999999999998</c:v>
                </c:pt>
                <c:pt idx="7">
                  <c:v>83.165416666666673</c:v>
                </c:pt>
                <c:pt idx="8">
                  <c:v>84.600249999999988</c:v>
                </c:pt>
                <c:pt idx="9">
                  <c:v>84.159333333333336</c:v>
                </c:pt>
                <c:pt idx="10">
                  <c:v>89.518666666666661</c:v>
                </c:pt>
                <c:pt idx="11">
                  <c:v>92.849333333333334</c:v>
                </c:pt>
                <c:pt idx="12">
                  <c:v>82.091750000000005</c:v>
                </c:pt>
                <c:pt idx="13">
                  <c:v>91.60575</c:v>
                </c:pt>
                <c:pt idx="14">
                  <c:v>87.503999999999991</c:v>
                </c:pt>
                <c:pt idx="15">
                  <c:v>86.837000000000003</c:v>
                </c:pt>
                <c:pt idx="16">
                  <c:v>87.972750000000005</c:v>
                </c:pt>
                <c:pt idx="17">
                  <c:v>82.247500000000002</c:v>
                </c:pt>
                <c:pt idx="18">
                  <c:v>86.484666666666669</c:v>
                </c:pt>
                <c:pt idx="19">
                  <c:v>102.50874999999999</c:v>
                </c:pt>
                <c:pt idx="22">
                  <c:v>97.841999999999999</c:v>
                </c:pt>
                <c:pt idx="23">
                  <c:v>82.559666666666658</c:v>
                </c:pt>
                <c:pt idx="24">
                  <c:v>83.323000000000008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85-514F-9139-F06AD7C72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95"/>
        <c:axId val="2132378687"/>
        <c:axId val="2132382063"/>
      </c:barChart>
      <c:catAx>
        <c:axId val="213237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32382063"/>
        <c:crosses val="autoZero"/>
        <c:auto val="1"/>
        <c:lblAlgn val="ctr"/>
        <c:lblOffset val="100"/>
        <c:noMultiLvlLbl val="0"/>
      </c:catAx>
      <c:valAx>
        <c:axId val="21323820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7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Dist. Total (Mts): </a:t>
            </a:r>
            <a:r>
              <a:rPr lang="en-US" sz="1400" b="1" i="0" u="none" strike="noStrike" cap="none" baseline="0">
                <a:effectLst/>
              </a:rPr>
              <a:t>: DISTACIA TOTAL RECORRIDA  </a:t>
            </a:r>
            <a:r>
              <a:rPr lang="en-US" sz="1400" b="1" i="0" u="none" strike="noStrike" cap="none" baseline="0"/>
              <a:t> EN METROS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364690869710829E-2"/>
          <c:y val="0.14409251227459147"/>
          <c:w val="0.93155986672109947"/>
          <c:h val="0.598545955547013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'Viernes 21-1 (Sesión 16-17)'!$D$3</c:f>
              <c:strCache>
                <c:ptCount val="1"/>
                <c:pt idx="0">
                  <c:v>Dist. Total (Mts)</c:v>
                </c:pt>
              </c:strCache>
            </c:strRef>
          </c:tx>
          <c:spPr>
            <a:solidFill>
              <a:srgbClr val="0070C0"/>
            </a:solidFill>
            <a:ln w="9525" cap="flat" cmpd="sng" algn="ctr">
              <a:noFill/>
              <a:miter lim="800000"/>
            </a:ln>
            <a:effectLst>
              <a:glow rad="63500">
                <a:srgbClr val="0070C0">
                  <a:alpha val="25000"/>
                </a:srgb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'Viernes 21-1 (Sesión 16-17)'!$B$4:$B$33</c:f>
              <c:strCache>
                <c:ptCount val="25"/>
                <c:pt idx="0">
                  <c:v>SILVA</c:v>
                </c:pt>
                <c:pt idx="1">
                  <c:v>BRIONES</c:v>
                </c:pt>
                <c:pt idx="2">
                  <c:v>CANO</c:v>
                </c:pt>
                <c:pt idx="3">
                  <c:v>SEGURA</c:v>
                </c:pt>
                <c:pt idx="4">
                  <c:v>QUIÑONEZ</c:v>
                </c:pt>
                <c:pt idx="5">
                  <c:v>MURILLO</c:v>
                </c:pt>
                <c:pt idx="6">
                  <c:v>CUERO</c:v>
                </c:pt>
                <c:pt idx="7">
                  <c:v>FIGUEROA</c:v>
                </c:pt>
                <c:pt idx="8">
                  <c:v>FYDRISZEWSKI</c:v>
                </c:pt>
                <c:pt idx="9">
                  <c:v>FARA</c:v>
                </c:pt>
                <c:pt idx="10">
                  <c:v>PONGUILLO</c:v>
                </c:pt>
                <c:pt idx="11">
                  <c:v>MEJÍA E.</c:v>
                </c:pt>
                <c:pt idx="12">
                  <c:v>MINA</c:v>
                </c:pt>
                <c:pt idx="13">
                  <c:v>MOHOR</c:v>
                </c:pt>
                <c:pt idx="14">
                  <c:v>BOLAÑOS</c:v>
                </c:pt>
                <c:pt idx="15">
                  <c:v>CAICEDO E.</c:v>
                </c:pt>
                <c:pt idx="16">
                  <c:v>ROMERO</c:v>
                </c:pt>
                <c:pt idx="17">
                  <c:v>TEVEZ</c:v>
                </c:pt>
                <c:pt idx="18">
                  <c:v>VERNAZA</c:v>
                </c:pt>
                <c:pt idx="19">
                  <c:v>VEGA</c:v>
                </c:pt>
                <c:pt idx="21">
                  <c:v>BATIOJA</c:v>
                </c:pt>
                <c:pt idx="22">
                  <c:v>MEJÍA M.</c:v>
                </c:pt>
                <c:pt idx="23">
                  <c:v>ADÉ</c:v>
                </c:pt>
                <c:pt idx="24">
                  <c:v>ARMAS</c:v>
                </c:pt>
              </c:strCache>
            </c:strRef>
          </c:cat>
          <c:val>
            <c:numRef>
              <c:f>'Viernes 21-1 (Sesión 16-17)'!$D$4:$D$33</c:f>
              <c:numCache>
                <c:formatCode>0</c:formatCode>
                <c:ptCount val="25"/>
                <c:pt idx="1">
                  <c:v>7286.16</c:v>
                </c:pt>
                <c:pt idx="3">
                  <c:v>6843.1</c:v>
                </c:pt>
                <c:pt idx="5">
                  <c:v>3714.04</c:v>
                </c:pt>
                <c:pt idx="6">
                  <c:v>5868.01</c:v>
                </c:pt>
                <c:pt idx="7">
                  <c:v>6391.2999999999993</c:v>
                </c:pt>
                <c:pt idx="8">
                  <c:v>6216.23</c:v>
                </c:pt>
                <c:pt idx="9">
                  <c:v>6761.8</c:v>
                </c:pt>
                <c:pt idx="10">
                  <c:v>7392.7199999999993</c:v>
                </c:pt>
                <c:pt idx="11">
                  <c:v>7326.25</c:v>
                </c:pt>
                <c:pt idx="12">
                  <c:v>5741.99</c:v>
                </c:pt>
                <c:pt idx="13">
                  <c:v>8001.75</c:v>
                </c:pt>
                <c:pt idx="14">
                  <c:v>8016.17</c:v>
                </c:pt>
                <c:pt idx="15">
                  <c:v>7062.73</c:v>
                </c:pt>
                <c:pt idx="16">
                  <c:v>6510.06</c:v>
                </c:pt>
                <c:pt idx="17">
                  <c:v>5983.52</c:v>
                </c:pt>
                <c:pt idx="18">
                  <c:v>7047.89</c:v>
                </c:pt>
                <c:pt idx="19">
                  <c:v>6897.68</c:v>
                </c:pt>
                <c:pt idx="22">
                  <c:v>7710.88</c:v>
                </c:pt>
                <c:pt idx="23">
                  <c:v>6200.0400000000009</c:v>
                </c:pt>
                <c:pt idx="24">
                  <c:v>7331.26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5F-364C-8A4C-22724D0F4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95"/>
        <c:axId val="2132378687"/>
        <c:axId val="2132382063"/>
      </c:barChart>
      <c:catAx>
        <c:axId val="213237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32382063"/>
        <c:crosses val="autoZero"/>
        <c:auto val="1"/>
        <c:lblAlgn val="ctr"/>
        <c:lblOffset val="100"/>
        <c:noMultiLvlLbl val="0"/>
      </c:catAx>
      <c:valAx>
        <c:axId val="21323820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7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ln>
                  <a:noFill/>
                </a:ln>
                <a:solidFill>
                  <a:schemeClr val="bg1">
                    <a:lumMod val="9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s-ES_tradnl" sz="1400">
                <a:ln>
                  <a:noFill/>
                </a:ln>
                <a:solidFill>
                  <a:schemeClr val="bg1">
                    <a:lumMod val="95000"/>
                  </a:schemeClr>
                </a:solidFill>
                <a:effectLst/>
              </a:rPr>
              <a:t>CANTIDAD DE ACELERACIONES (ACC) Y DESACELERACIONES</a:t>
            </a:r>
            <a:r>
              <a:rPr lang="es-ES_tradnl" sz="1400" baseline="0">
                <a:ln>
                  <a:noFill/>
                </a:ln>
                <a:solidFill>
                  <a:schemeClr val="bg1">
                    <a:lumMod val="95000"/>
                  </a:schemeClr>
                </a:solidFill>
                <a:effectLst/>
              </a:rPr>
              <a:t> (DCC)</a:t>
            </a:r>
            <a:endParaRPr lang="es-ES_tradnl" sz="1400">
              <a:ln>
                <a:noFill/>
              </a:ln>
              <a:solidFill>
                <a:schemeClr val="bg1">
                  <a:lumMod val="95000"/>
                </a:scheme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ln>
                <a:noFill/>
              </a:ln>
              <a:solidFill>
                <a:schemeClr val="bg1">
                  <a:lumMod val="9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777003240423853E-2"/>
          <c:y val="0.20542091118693184"/>
          <c:w val="0.95658160366564715"/>
          <c:h val="0.446036380902963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'Viernes 21-1 (Sesión 16-17)'!$K$3</c:f>
              <c:strCache>
                <c:ptCount val="1"/>
                <c:pt idx="0">
                  <c:v>ACC     (Cant.)          (2-10 m/s2)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'Viernes 21-1 (Sesión 16-17)'!$B$4:$B$28</c:f>
              <c:strCache>
                <c:ptCount val="25"/>
                <c:pt idx="0">
                  <c:v>SILVA</c:v>
                </c:pt>
                <c:pt idx="1">
                  <c:v>BRIONES</c:v>
                </c:pt>
                <c:pt idx="2">
                  <c:v>CANO</c:v>
                </c:pt>
                <c:pt idx="3">
                  <c:v>SEGURA</c:v>
                </c:pt>
                <c:pt idx="4">
                  <c:v>QUIÑONEZ</c:v>
                </c:pt>
                <c:pt idx="5">
                  <c:v>MURILLO</c:v>
                </c:pt>
                <c:pt idx="6">
                  <c:v>CUERO</c:v>
                </c:pt>
                <c:pt idx="7">
                  <c:v>FIGUEROA</c:v>
                </c:pt>
                <c:pt idx="8">
                  <c:v>FYDRISZEWSKI</c:v>
                </c:pt>
                <c:pt idx="9">
                  <c:v>FARA</c:v>
                </c:pt>
                <c:pt idx="10">
                  <c:v>PONGUILLO</c:v>
                </c:pt>
                <c:pt idx="11">
                  <c:v>MEJÍA E.</c:v>
                </c:pt>
                <c:pt idx="12">
                  <c:v>MINA</c:v>
                </c:pt>
                <c:pt idx="13">
                  <c:v>MOHOR</c:v>
                </c:pt>
                <c:pt idx="14">
                  <c:v>BOLAÑOS</c:v>
                </c:pt>
                <c:pt idx="15">
                  <c:v>CAICEDO E.</c:v>
                </c:pt>
                <c:pt idx="16">
                  <c:v>ROMERO</c:v>
                </c:pt>
                <c:pt idx="17">
                  <c:v>TEVEZ</c:v>
                </c:pt>
                <c:pt idx="18">
                  <c:v>VERNAZA</c:v>
                </c:pt>
                <c:pt idx="19">
                  <c:v>VEGA</c:v>
                </c:pt>
                <c:pt idx="21">
                  <c:v>BATIOJA</c:v>
                </c:pt>
                <c:pt idx="22">
                  <c:v>MEJÍA M.</c:v>
                </c:pt>
                <c:pt idx="23">
                  <c:v>ADÉ</c:v>
                </c:pt>
                <c:pt idx="24">
                  <c:v>ARMAS</c:v>
                </c:pt>
              </c:strCache>
            </c:strRef>
          </c:cat>
          <c:val>
            <c:numRef>
              <c:f>'Viernes 21-1 (Sesión 16-17)'!$K$4:$K$28</c:f>
              <c:numCache>
                <c:formatCode>0</c:formatCode>
                <c:ptCount val="25"/>
                <c:pt idx="1">
                  <c:v>192</c:v>
                </c:pt>
                <c:pt idx="3">
                  <c:v>129</c:v>
                </c:pt>
                <c:pt idx="5">
                  <c:v>102</c:v>
                </c:pt>
                <c:pt idx="6">
                  <c:v>105</c:v>
                </c:pt>
                <c:pt idx="7">
                  <c:v>108</c:v>
                </c:pt>
                <c:pt idx="8">
                  <c:v>150</c:v>
                </c:pt>
                <c:pt idx="9">
                  <c:v>144</c:v>
                </c:pt>
                <c:pt idx="10">
                  <c:v>219</c:v>
                </c:pt>
                <c:pt idx="11">
                  <c:v>161</c:v>
                </c:pt>
                <c:pt idx="12">
                  <c:v>100</c:v>
                </c:pt>
                <c:pt idx="13">
                  <c:v>214</c:v>
                </c:pt>
                <c:pt idx="14">
                  <c:v>109</c:v>
                </c:pt>
                <c:pt idx="15">
                  <c:v>159</c:v>
                </c:pt>
                <c:pt idx="16">
                  <c:v>147</c:v>
                </c:pt>
                <c:pt idx="17">
                  <c:v>77</c:v>
                </c:pt>
                <c:pt idx="18">
                  <c:v>172</c:v>
                </c:pt>
                <c:pt idx="19">
                  <c:v>155</c:v>
                </c:pt>
                <c:pt idx="22">
                  <c:v>178</c:v>
                </c:pt>
                <c:pt idx="23">
                  <c:v>142</c:v>
                </c:pt>
                <c:pt idx="24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D5-B04D-AC14-337EBB2ABFA4}"/>
            </c:ext>
          </c:extLst>
        </c:ser>
        <c:ser>
          <c:idx val="1"/>
          <c:order val="1"/>
          <c:tx>
            <c:strRef>
              <c:f>'Viernes 21-1 (Sesión 16-17)'!$L$3</c:f>
              <c:strCache>
                <c:ptCount val="1"/>
                <c:pt idx="0">
                  <c:v>DCC    (Cant.)       (2-10 m/s2)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'Viernes 21-1 (Sesión 16-17)'!$B$4:$B$28</c:f>
              <c:strCache>
                <c:ptCount val="25"/>
                <c:pt idx="0">
                  <c:v>SILVA</c:v>
                </c:pt>
                <c:pt idx="1">
                  <c:v>BRIONES</c:v>
                </c:pt>
                <c:pt idx="2">
                  <c:v>CANO</c:v>
                </c:pt>
                <c:pt idx="3">
                  <c:v>SEGURA</c:v>
                </c:pt>
                <c:pt idx="4">
                  <c:v>QUIÑONEZ</c:v>
                </c:pt>
                <c:pt idx="5">
                  <c:v>MURILLO</c:v>
                </c:pt>
                <c:pt idx="6">
                  <c:v>CUERO</c:v>
                </c:pt>
                <c:pt idx="7">
                  <c:v>FIGUEROA</c:v>
                </c:pt>
                <c:pt idx="8">
                  <c:v>FYDRISZEWSKI</c:v>
                </c:pt>
                <c:pt idx="9">
                  <c:v>FARA</c:v>
                </c:pt>
                <c:pt idx="10">
                  <c:v>PONGUILLO</c:v>
                </c:pt>
                <c:pt idx="11">
                  <c:v>MEJÍA E.</c:v>
                </c:pt>
                <c:pt idx="12">
                  <c:v>MINA</c:v>
                </c:pt>
                <c:pt idx="13">
                  <c:v>MOHOR</c:v>
                </c:pt>
                <c:pt idx="14">
                  <c:v>BOLAÑOS</c:v>
                </c:pt>
                <c:pt idx="15">
                  <c:v>CAICEDO E.</c:v>
                </c:pt>
                <c:pt idx="16">
                  <c:v>ROMERO</c:v>
                </c:pt>
                <c:pt idx="17">
                  <c:v>TEVEZ</c:v>
                </c:pt>
                <c:pt idx="18">
                  <c:v>VERNAZA</c:v>
                </c:pt>
                <c:pt idx="19">
                  <c:v>VEGA</c:v>
                </c:pt>
                <c:pt idx="21">
                  <c:v>BATIOJA</c:v>
                </c:pt>
                <c:pt idx="22">
                  <c:v>MEJÍA M.</c:v>
                </c:pt>
                <c:pt idx="23">
                  <c:v>ADÉ</c:v>
                </c:pt>
                <c:pt idx="24">
                  <c:v>ARMAS</c:v>
                </c:pt>
              </c:strCache>
            </c:strRef>
          </c:cat>
          <c:val>
            <c:numRef>
              <c:f>'Viernes 21-1 (Sesión 16-17)'!$L$4:$L$28</c:f>
              <c:numCache>
                <c:formatCode>0</c:formatCode>
                <c:ptCount val="25"/>
                <c:pt idx="1">
                  <c:v>179</c:v>
                </c:pt>
                <c:pt idx="3">
                  <c:v>125</c:v>
                </c:pt>
                <c:pt idx="5">
                  <c:v>78</c:v>
                </c:pt>
                <c:pt idx="6">
                  <c:v>85</c:v>
                </c:pt>
                <c:pt idx="7">
                  <c:v>96</c:v>
                </c:pt>
                <c:pt idx="8">
                  <c:v>145</c:v>
                </c:pt>
                <c:pt idx="9">
                  <c:v>139</c:v>
                </c:pt>
                <c:pt idx="10">
                  <c:v>201</c:v>
                </c:pt>
                <c:pt idx="11">
                  <c:v>157</c:v>
                </c:pt>
                <c:pt idx="12">
                  <c:v>95</c:v>
                </c:pt>
                <c:pt idx="13">
                  <c:v>183</c:v>
                </c:pt>
                <c:pt idx="14">
                  <c:v>80</c:v>
                </c:pt>
                <c:pt idx="15">
                  <c:v>157</c:v>
                </c:pt>
                <c:pt idx="16">
                  <c:v>119</c:v>
                </c:pt>
                <c:pt idx="17">
                  <c:v>74</c:v>
                </c:pt>
                <c:pt idx="18">
                  <c:v>141</c:v>
                </c:pt>
                <c:pt idx="19">
                  <c:v>139</c:v>
                </c:pt>
                <c:pt idx="22">
                  <c:v>173</c:v>
                </c:pt>
                <c:pt idx="23">
                  <c:v>136</c:v>
                </c:pt>
                <c:pt idx="24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D5-B04D-AC14-337EBB2AB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9"/>
        <c:axId val="2132378687"/>
        <c:axId val="2132382063"/>
      </c:barChart>
      <c:catAx>
        <c:axId val="213237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32382063"/>
        <c:crosses val="autoZero"/>
        <c:auto val="1"/>
        <c:lblAlgn val="ctr"/>
        <c:lblOffset val="100"/>
        <c:noMultiLvlLbl val="0"/>
      </c:catAx>
      <c:valAx>
        <c:axId val="213238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7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HSR </a:t>
            </a:r>
            <a:r>
              <a:rPr lang="en-US" sz="1400" b="1" i="0" u="none" strike="noStrike" cap="none" baseline="0">
                <a:effectLst/>
              </a:rPr>
              <a:t>(mts)  (19-24 K/h)</a:t>
            </a:r>
            <a:r>
              <a:rPr lang="en-US" sz="1400" b="1" i="0" u="none" strike="noStrike" cap="none" baseline="0"/>
              <a:t> </a:t>
            </a:r>
            <a:r>
              <a:rPr lang="en-US"/>
              <a:t>: DISTANCIA TOTAL RECORRIDA EN METROS A ALTA INTENSIDAD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364690869710829E-2"/>
          <c:y val="0.14409251227459147"/>
          <c:w val="0.93155986672109947"/>
          <c:h val="0.598545955547013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'Viernes 21-1 (Sesión 16-17)'!$H$3</c:f>
              <c:strCache>
                <c:ptCount val="1"/>
                <c:pt idx="0">
                  <c:v>HSR       (mts)         (19-24 K/h)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9525" cap="flat" cmpd="sng" algn="ctr">
              <a:noFill/>
              <a:miter lim="800000"/>
            </a:ln>
            <a:effectLst>
              <a:glow rad="63500">
                <a:srgbClr val="0070C0">
                  <a:alpha val="25000"/>
                </a:srgb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'Viernes 21-1 (Sesión 16-17)'!$B$4:$B$33</c:f>
              <c:strCache>
                <c:ptCount val="25"/>
                <c:pt idx="0">
                  <c:v>SILVA</c:v>
                </c:pt>
                <c:pt idx="1">
                  <c:v>BRIONES</c:v>
                </c:pt>
                <c:pt idx="2">
                  <c:v>CANO</c:v>
                </c:pt>
                <c:pt idx="3">
                  <c:v>SEGURA</c:v>
                </c:pt>
                <c:pt idx="4">
                  <c:v>QUIÑONEZ</c:v>
                </c:pt>
                <c:pt idx="5">
                  <c:v>MURILLO</c:v>
                </c:pt>
                <c:pt idx="6">
                  <c:v>CUERO</c:v>
                </c:pt>
                <c:pt idx="7">
                  <c:v>FIGUEROA</c:v>
                </c:pt>
                <c:pt idx="8">
                  <c:v>FYDRISZEWSKI</c:v>
                </c:pt>
                <c:pt idx="9">
                  <c:v>FARA</c:v>
                </c:pt>
                <c:pt idx="10">
                  <c:v>PONGUILLO</c:v>
                </c:pt>
                <c:pt idx="11">
                  <c:v>MEJÍA E.</c:v>
                </c:pt>
                <c:pt idx="12">
                  <c:v>MINA</c:v>
                </c:pt>
                <c:pt idx="13">
                  <c:v>MOHOR</c:v>
                </c:pt>
                <c:pt idx="14">
                  <c:v>BOLAÑOS</c:v>
                </c:pt>
                <c:pt idx="15">
                  <c:v>CAICEDO E.</c:v>
                </c:pt>
                <c:pt idx="16">
                  <c:v>ROMERO</c:v>
                </c:pt>
                <c:pt idx="17">
                  <c:v>TEVEZ</c:v>
                </c:pt>
                <c:pt idx="18">
                  <c:v>VERNAZA</c:v>
                </c:pt>
                <c:pt idx="19">
                  <c:v>VEGA</c:v>
                </c:pt>
                <c:pt idx="21">
                  <c:v>BATIOJA</c:v>
                </c:pt>
                <c:pt idx="22">
                  <c:v>MEJÍA M.</c:v>
                </c:pt>
                <c:pt idx="23">
                  <c:v>ADÉ</c:v>
                </c:pt>
                <c:pt idx="24">
                  <c:v>ARMAS</c:v>
                </c:pt>
              </c:strCache>
            </c:strRef>
          </c:cat>
          <c:val>
            <c:numRef>
              <c:f>'Viernes 21-1 (Sesión 16-17)'!$H$4:$H$33</c:f>
              <c:numCache>
                <c:formatCode>0</c:formatCode>
                <c:ptCount val="25"/>
                <c:pt idx="1">
                  <c:v>453.59</c:v>
                </c:pt>
                <c:pt idx="3">
                  <c:v>374.26</c:v>
                </c:pt>
                <c:pt idx="5">
                  <c:v>319.15999999999997</c:v>
                </c:pt>
                <c:pt idx="6">
                  <c:v>229.64999999999998</c:v>
                </c:pt>
                <c:pt idx="7">
                  <c:v>298.14</c:v>
                </c:pt>
                <c:pt idx="8">
                  <c:v>392.80999999999995</c:v>
                </c:pt>
                <c:pt idx="9">
                  <c:v>362.13</c:v>
                </c:pt>
                <c:pt idx="10">
                  <c:v>554.36</c:v>
                </c:pt>
                <c:pt idx="11">
                  <c:v>426.29</c:v>
                </c:pt>
                <c:pt idx="12">
                  <c:v>207.45999999999998</c:v>
                </c:pt>
                <c:pt idx="13">
                  <c:v>382.22</c:v>
                </c:pt>
                <c:pt idx="14">
                  <c:v>205.12</c:v>
                </c:pt>
                <c:pt idx="15">
                  <c:v>91.45</c:v>
                </c:pt>
                <c:pt idx="16">
                  <c:v>142.94999999999999</c:v>
                </c:pt>
                <c:pt idx="17">
                  <c:v>127.12</c:v>
                </c:pt>
                <c:pt idx="18">
                  <c:v>624.04</c:v>
                </c:pt>
                <c:pt idx="19">
                  <c:v>159.78</c:v>
                </c:pt>
                <c:pt idx="22">
                  <c:v>627.94999999999993</c:v>
                </c:pt>
                <c:pt idx="23">
                  <c:v>275.11</c:v>
                </c:pt>
                <c:pt idx="24">
                  <c:v>239.31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C1-C746-84A1-FE03CA131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95"/>
        <c:axId val="2132378687"/>
        <c:axId val="2132382063"/>
      </c:barChart>
      <c:catAx>
        <c:axId val="213237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32382063"/>
        <c:crosses val="autoZero"/>
        <c:auto val="1"/>
        <c:lblAlgn val="ctr"/>
        <c:lblOffset val="100"/>
        <c:noMultiLvlLbl val="0"/>
      </c:catAx>
      <c:valAx>
        <c:axId val="21323820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7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</a:t>
            </a:r>
            <a:r>
              <a:rPr lang="en-US" sz="1400" b="1" i="0" u="none" strike="noStrike" cap="none" baseline="0">
                <a:effectLst/>
              </a:rPr>
              <a:t>(Cant)  (&gt;24 K/h)</a:t>
            </a:r>
            <a:r>
              <a:rPr lang="en-US" sz="1400" b="1" i="0" u="none" strike="noStrike" cap="none" baseline="0"/>
              <a:t> </a:t>
            </a:r>
            <a:r>
              <a:rPr lang="en-US"/>
              <a:t>: CANTIDAD DE SPRINT REALIZADOS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364690869710829E-2"/>
          <c:y val="0.14409251227459147"/>
          <c:w val="0.93155986672109947"/>
          <c:h val="0.598545955547013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'Viernes 21-1 (Sesión 16-17)'!$I$3</c:f>
              <c:strCache>
                <c:ptCount val="1"/>
                <c:pt idx="0">
                  <c:v>Sprint (Cant)    (&gt;24 K/h)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9525" cap="flat" cmpd="sng" algn="ctr">
              <a:noFill/>
              <a:miter lim="800000"/>
            </a:ln>
            <a:effectLst>
              <a:glow rad="63500">
                <a:srgbClr val="0070C0">
                  <a:alpha val="25000"/>
                </a:srgb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'Viernes 21-1 (Sesión 16-17)'!$B$4:$B$33</c:f>
              <c:strCache>
                <c:ptCount val="25"/>
                <c:pt idx="0">
                  <c:v>SILVA</c:v>
                </c:pt>
                <c:pt idx="1">
                  <c:v>BRIONES</c:v>
                </c:pt>
                <c:pt idx="2">
                  <c:v>CANO</c:v>
                </c:pt>
                <c:pt idx="3">
                  <c:v>SEGURA</c:v>
                </c:pt>
                <c:pt idx="4">
                  <c:v>QUIÑONEZ</c:v>
                </c:pt>
                <c:pt idx="5">
                  <c:v>MURILLO</c:v>
                </c:pt>
                <c:pt idx="6">
                  <c:v>CUERO</c:v>
                </c:pt>
                <c:pt idx="7">
                  <c:v>FIGUEROA</c:v>
                </c:pt>
                <c:pt idx="8">
                  <c:v>FYDRISZEWSKI</c:v>
                </c:pt>
                <c:pt idx="9">
                  <c:v>FARA</c:v>
                </c:pt>
                <c:pt idx="10">
                  <c:v>PONGUILLO</c:v>
                </c:pt>
                <c:pt idx="11">
                  <c:v>MEJÍA E.</c:v>
                </c:pt>
                <c:pt idx="12">
                  <c:v>MINA</c:v>
                </c:pt>
                <c:pt idx="13">
                  <c:v>MOHOR</c:v>
                </c:pt>
                <c:pt idx="14">
                  <c:v>BOLAÑOS</c:v>
                </c:pt>
                <c:pt idx="15">
                  <c:v>CAICEDO E.</c:v>
                </c:pt>
                <c:pt idx="16">
                  <c:v>ROMERO</c:v>
                </c:pt>
                <c:pt idx="17">
                  <c:v>TEVEZ</c:v>
                </c:pt>
                <c:pt idx="18">
                  <c:v>VERNAZA</c:v>
                </c:pt>
                <c:pt idx="19">
                  <c:v>VEGA</c:v>
                </c:pt>
                <c:pt idx="21">
                  <c:v>BATIOJA</c:v>
                </c:pt>
                <c:pt idx="22">
                  <c:v>MEJÍA M.</c:v>
                </c:pt>
                <c:pt idx="23">
                  <c:v>ADÉ</c:v>
                </c:pt>
                <c:pt idx="24">
                  <c:v>ARMAS</c:v>
                </c:pt>
              </c:strCache>
            </c:strRef>
          </c:cat>
          <c:val>
            <c:numRef>
              <c:f>'Viernes 21-1 (Sesión 16-17)'!$I$4:$I$33</c:f>
              <c:numCache>
                <c:formatCode>0</c:formatCode>
                <c:ptCount val="25"/>
                <c:pt idx="1">
                  <c:v>5</c:v>
                </c:pt>
                <c:pt idx="3">
                  <c:v>12</c:v>
                </c:pt>
                <c:pt idx="5">
                  <c:v>7</c:v>
                </c:pt>
                <c:pt idx="6">
                  <c:v>5</c:v>
                </c:pt>
                <c:pt idx="7">
                  <c:v>6</c:v>
                </c:pt>
                <c:pt idx="8">
                  <c:v>9</c:v>
                </c:pt>
                <c:pt idx="9">
                  <c:v>5</c:v>
                </c:pt>
                <c:pt idx="10">
                  <c:v>12</c:v>
                </c:pt>
                <c:pt idx="11">
                  <c:v>8</c:v>
                </c:pt>
                <c:pt idx="12">
                  <c:v>5</c:v>
                </c:pt>
                <c:pt idx="13">
                  <c:v>9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12</c:v>
                </c:pt>
                <c:pt idx="19">
                  <c:v>2</c:v>
                </c:pt>
                <c:pt idx="22">
                  <c:v>12</c:v>
                </c:pt>
                <c:pt idx="23">
                  <c:v>3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8-8C4B-91FC-3E23EC9E9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95"/>
        <c:axId val="2132378687"/>
        <c:axId val="2132382063"/>
      </c:barChart>
      <c:catAx>
        <c:axId val="213237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32382063"/>
        <c:crosses val="autoZero"/>
        <c:auto val="1"/>
        <c:lblAlgn val="ctr"/>
        <c:lblOffset val="100"/>
        <c:noMultiLvlLbl val="0"/>
      </c:catAx>
      <c:valAx>
        <c:axId val="21323820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7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(mts) (&gt;24 K/h): METROS RECORRIDOS EN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364690869710829E-2"/>
          <c:y val="0.14409251227459147"/>
          <c:w val="0.93155986672109947"/>
          <c:h val="0.598545955547013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'Viernes 21-1 (Sesión 16-17)'!$J$3</c:f>
              <c:strCache>
                <c:ptCount val="1"/>
                <c:pt idx="0">
                  <c:v>Sprint    (mts)         (&gt;24 K/h)</c:v>
                </c:pt>
              </c:strCache>
            </c:strRef>
          </c:tx>
          <c:spPr>
            <a:solidFill>
              <a:srgbClr val="7030A0"/>
            </a:solidFill>
            <a:ln w="9525" cap="flat" cmpd="sng" algn="ctr">
              <a:noFill/>
              <a:miter lim="800000"/>
            </a:ln>
            <a:effectLst>
              <a:glow rad="63500">
                <a:srgbClr val="0070C0">
                  <a:alpha val="25000"/>
                </a:srgb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'Viernes 21-1 (Sesión 16-17)'!$B$4:$B$33</c:f>
              <c:strCache>
                <c:ptCount val="25"/>
                <c:pt idx="0">
                  <c:v>SILVA</c:v>
                </c:pt>
                <c:pt idx="1">
                  <c:v>BRIONES</c:v>
                </c:pt>
                <c:pt idx="2">
                  <c:v>CANO</c:v>
                </c:pt>
                <c:pt idx="3">
                  <c:v>SEGURA</c:v>
                </c:pt>
                <c:pt idx="4">
                  <c:v>QUIÑONEZ</c:v>
                </c:pt>
                <c:pt idx="5">
                  <c:v>MURILLO</c:v>
                </c:pt>
                <c:pt idx="6">
                  <c:v>CUERO</c:v>
                </c:pt>
                <c:pt idx="7">
                  <c:v>FIGUEROA</c:v>
                </c:pt>
                <c:pt idx="8">
                  <c:v>FYDRISZEWSKI</c:v>
                </c:pt>
                <c:pt idx="9">
                  <c:v>FARA</c:v>
                </c:pt>
                <c:pt idx="10">
                  <c:v>PONGUILLO</c:v>
                </c:pt>
                <c:pt idx="11">
                  <c:v>MEJÍA E.</c:v>
                </c:pt>
                <c:pt idx="12">
                  <c:v>MINA</c:v>
                </c:pt>
                <c:pt idx="13">
                  <c:v>MOHOR</c:v>
                </c:pt>
                <c:pt idx="14">
                  <c:v>BOLAÑOS</c:v>
                </c:pt>
                <c:pt idx="15">
                  <c:v>CAICEDO E.</c:v>
                </c:pt>
                <c:pt idx="16">
                  <c:v>ROMERO</c:v>
                </c:pt>
                <c:pt idx="17">
                  <c:v>TEVEZ</c:v>
                </c:pt>
                <c:pt idx="18">
                  <c:v>VERNAZA</c:v>
                </c:pt>
                <c:pt idx="19">
                  <c:v>VEGA</c:v>
                </c:pt>
                <c:pt idx="21">
                  <c:v>BATIOJA</c:v>
                </c:pt>
                <c:pt idx="22">
                  <c:v>MEJÍA M.</c:v>
                </c:pt>
                <c:pt idx="23">
                  <c:v>ADÉ</c:v>
                </c:pt>
                <c:pt idx="24">
                  <c:v>ARMAS</c:v>
                </c:pt>
              </c:strCache>
            </c:strRef>
          </c:cat>
          <c:val>
            <c:numRef>
              <c:f>'Viernes 21-1 (Sesión 16-17)'!$J$4:$J$33</c:f>
              <c:numCache>
                <c:formatCode>0</c:formatCode>
                <c:ptCount val="25"/>
                <c:pt idx="1">
                  <c:v>82.06</c:v>
                </c:pt>
                <c:pt idx="3">
                  <c:v>195.64</c:v>
                </c:pt>
                <c:pt idx="5">
                  <c:v>164.61</c:v>
                </c:pt>
                <c:pt idx="6">
                  <c:v>72.44</c:v>
                </c:pt>
                <c:pt idx="7">
                  <c:v>93.17</c:v>
                </c:pt>
                <c:pt idx="8">
                  <c:v>150.92000000000002</c:v>
                </c:pt>
                <c:pt idx="9">
                  <c:v>95.949999999999989</c:v>
                </c:pt>
                <c:pt idx="10">
                  <c:v>213.35000000000002</c:v>
                </c:pt>
                <c:pt idx="11">
                  <c:v>176.75</c:v>
                </c:pt>
                <c:pt idx="12">
                  <c:v>68.300000000000011</c:v>
                </c:pt>
                <c:pt idx="13">
                  <c:v>201.26</c:v>
                </c:pt>
                <c:pt idx="14">
                  <c:v>39.28</c:v>
                </c:pt>
                <c:pt idx="15">
                  <c:v>9.7200000000000006</c:v>
                </c:pt>
                <c:pt idx="16">
                  <c:v>45.14</c:v>
                </c:pt>
                <c:pt idx="17">
                  <c:v>24.830000000000002</c:v>
                </c:pt>
                <c:pt idx="18">
                  <c:v>275.63</c:v>
                </c:pt>
                <c:pt idx="19">
                  <c:v>21.4</c:v>
                </c:pt>
                <c:pt idx="22">
                  <c:v>245.20999999999998</c:v>
                </c:pt>
                <c:pt idx="23">
                  <c:v>42.25</c:v>
                </c:pt>
                <c:pt idx="24">
                  <c:v>33.56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69-4E48-B727-9DB85C043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95"/>
        <c:axId val="2132378687"/>
        <c:axId val="2132382063"/>
      </c:barChart>
      <c:catAx>
        <c:axId val="213237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32382063"/>
        <c:crosses val="autoZero"/>
        <c:auto val="1"/>
        <c:lblAlgn val="ctr"/>
        <c:lblOffset val="100"/>
        <c:noMultiLvlLbl val="0"/>
      </c:catAx>
      <c:valAx>
        <c:axId val="21323820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7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High Intensity Bursts (cant.): NÚMERO TOTAL DE VECES EN LAS QUE SE REALIZÓ UN MÍNIMO DE 3 ACTIVIDADES DE ALTA INTENSIDAD SEPARADOS POR 20" COMO MÁXIMO</a:t>
            </a:r>
          </a:p>
        </c:rich>
      </c:tx>
      <c:layout>
        <c:manualLayout>
          <c:xMode val="edge"/>
          <c:yMode val="edge"/>
          <c:x val="8.845712228614859E-2"/>
          <c:y val="6.252666306769101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364690869710829E-2"/>
          <c:y val="0.23112857380972138"/>
          <c:w val="0.93155986672109947"/>
          <c:h val="0.511509887873712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'Viernes 21-1 (Sesión 16-17)'!$O$3</c:f>
              <c:strCache>
                <c:ptCount val="1"/>
                <c:pt idx="0">
                  <c:v>Number Of High Intensity Bursts (cant.)</c:v>
                </c:pt>
              </c:strCache>
            </c:strRef>
          </c:tx>
          <c:spPr>
            <a:solidFill>
              <a:srgbClr val="FF0000"/>
            </a:solidFill>
            <a:ln w="9525" cap="flat" cmpd="sng" algn="ctr">
              <a:noFill/>
              <a:miter lim="800000"/>
            </a:ln>
            <a:effectLst>
              <a:glow rad="63500">
                <a:srgbClr val="0070C0">
                  <a:alpha val="25000"/>
                </a:srgb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'Viernes 21-1 (Sesión 16-17)'!$B$4:$B$33</c:f>
              <c:strCache>
                <c:ptCount val="25"/>
                <c:pt idx="0">
                  <c:v>SILVA</c:v>
                </c:pt>
                <c:pt idx="1">
                  <c:v>BRIONES</c:v>
                </c:pt>
                <c:pt idx="2">
                  <c:v>CANO</c:v>
                </c:pt>
                <c:pt idx="3">
                  <c:v>SEGURA</c:v>
                </c:pt>
                <c:pt idx="4">
                  <c:v>QUIÑONEZ</c:v>
                </c:pt>
                <c:pt idx="5">
                  <c:v>MURILLO</c:v>
                </c:pt>
                <c:pt idx="6">
                  <c:v>CUERO</c:v>
                </c:pt>
                <c:pt idx="7">
                  <c:v>FIGUEROA</c:v>
                </c:pt>
                <c:pt idx="8">
                  <c:v>FYDRISZEWSKI</c:v>
                </c:pt>
                <c:pt idx="9">
                  <c:v>FARA</c:v>
                </c:pt>
                <c:pt idx="10">
                  <c:v>PONGUILLO</c:v>
                </c:pt>
                <c:pt idx="11">
                  <c:v>MEJÍA E.</c:v>
                </c:pt>
                <c:pt idx="12">
                  <c:v>MINA</c:v>
                </c:pt>
                <c:pt idx="13">
                  <c:v>MOHOR</c:v>
                </c:pt>
                <c:pt idx="14">
                  <c:v>BOLAÑOS</c:v>
                </c:pt>
                <c:pt idx="15">
                  <c:v>CAICEDO E.</c:v>
                </c:pt>
                <c:pt idx="16">
                  <c:v>ROMERO</c:v>
                </c:pt>
                <c:pt idx="17">
                  <c:v>TEVEZ</c:v>
                </c:pt>
                <c:pt idx="18">
                  <c:v>VERNAZA</c:v>
                </c:pt>
                <c:pt idx="19">
                  <c:v>VEGA</c:v>
                </c:pt>
                <c:pt idx="21">
                  <c:v>BATIOJA</c:v>
                </c:pt>
                <c:pt idx="22">
                  <c:v>MEJÍA M.</c:v>
                </c:pt>
                <c:pt idx="23">
                  <c:v>ADÉ</c:v>
                </c:pt>
                <c:pt idx="24">
                  <c:v>ARMAS</c:v>
                </c:pt>
              </c:strCache>
            </c:strRef>
          </c:cat>
          <c:val>
            <c:numRef>
              <c:f>'Viernes 21-1 (Sesión 16-17)'!$O$4:$O$28</c:f>
              <c:numCache>
                <c:formatCode>0</c:formatCode>
                <c:ptCount val="25"/>
                <c:pt idx="1">
                  <c:v>2</c:v>
                </c:pt>
                <c:pt idx="3">
                  <c:v>9</c:v>
                </c:pt>
                <c:pt idx="5">
                  <c:v>6</c:v>
                </c:pt>
                <c:pt idx="6">
                  <c:v>6</c:v>
                </c:pt>
                <c:pt idx="7">
                  <c:v>0</c:v>
                </c:pt>
                <c:pt idx="8">
                  <c:v>5</c:v>
                </c:pt>
                <c:pt idx="9">
                  <c:v>8</c:v>
                </c:pt>
                <c:pt idx="10">
                  <c:v>13</c:v>
                </c:pt>
                <c:pt idx="11">
                  <c:v>5</c:v>
                </c:pt>
                <c:pt idx="12">
                  <c:v>2</c:v>
                </c:pt>
                <c:pt idx="13">
                  <c:v>7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2">
                  <c:v>2</c:v>
                </c:pt>
                <c:pt idx="23">
                  <c:v>3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53-BE4F-BA7F-175005247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95"/>
        <c:axId val="2132378687"/>
        <c:axId val="2132382063"/>
      </c:barChart>
      <c:catAx>
        <c:axId val="213237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32382063"/>
        <c:crosses val="autoZero"/>
        <c:auto val="1"/>
        <c:lblAlgn val="ctr"/>
        <c:lblOffset val="100"/>
        <c:noMultiLvlLbl val="0"/>
      </c:catAx>
      <c:valAx>
        <c:axId val="21323820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7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Max. Speed (k/h): MÁXIMA VELOCIDAD</a:t>
            </a:r>
            <a:r>
              <a:rPr lang="en-US" baseline="0"/>
              <a:t> ALCANZADA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364690869710829E-2"/>
          <c:y val="0.14409251227459147"/>
          <c:w val="0.93155986672109947"/>
          <c:h val="0.598545955547013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'Viernes 21-1 (Sesión 16-17)'!$P$3</c:f>
              <c:strCache>
                <c:ptCount val="1"/>
                <c:pt idx="0">
                  <c:v>Max. Speed (k/h)</c:v>
                </c:pt>
              </c:strCache>
            </c:strRef>
          </c:tx>
          <c:spPr>
            <a:solidFill>
              <a:srgbClr val="002060"/>
            </a:solidFill>
            <a:ln w="9525" cap="flat" cmpd="sng" algn="ctr">
              <a:noFill/>
              <a:miter lim="800000"/>
            </a:ln>
            <a:effectLst>
              <a:glow rad="63500">
                <a:srgbClr val="0070C0">
                  <a:alpha val="25000"/>
                </a:srgb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'Viernes 21-1 (Sesión 16-17)'!$B$4:$B$33</c:f>
              <c:strCache>
                <c:ptCount val="25"/>
                <c:pt idx="0">
                  <c:v>SILVA</c:v>
                </c:pt>
                <c:pt idx="1">
                  <c:v>BRIONES</c:v>
                </c:pt>
                <c:pt idx="2">
                  <c:v>CANO</c:v>
                </c:pt>
                <c:pt idx="3">
                  <c:v>SEGURA</c:v>
                </c:pt>
                <c:pt idx="4">
                  <c:v>QUIÑONEZ</c:v>
                </c:pt>
                <c:pt idx="5">
                  <c:v>MURILLO</c:v>
                </c:pt>
                <c:pt idx="6">
                  <c:v>CUERO</c:v>
                </c:pt>
                <c:pt idx="7">
                  <c:v>FIGUEROA</c:v>
                </c:pt>
                <c:pt idx="8">
                  <c:v>FYDRISZEWSKI</c:v>
                </c:pt>
                <c:pt idx="9">
                  <c:v>FARA</c:v>
                </c:pt>
                <c:pt idx="10">
                  <c:v>PONGUILLO</c:v>
                </c:pt>
                <c:pt idx="11">
                  <c:v>MEJÍA E.</c:v>
                </c:pt>
                <c:pt idx="12">
                  <c:v>MINA</c:v>
                </c:pt>
                <c:pt idx="13">
                  <c:v>MOHOR</c:v>
                </c:pt>
                <c:pt idx="14">
                  <c:v>BOLAÑOS</c:v>
                </c:pt>
                <c:pt idx="15">
                  <c:v>CAICEDO E.</c:v>
                </c:pt>
                <c:pt idx="16">
                  <c:v>ROMERO</c:v>
                </c:pt>
                <c:pt idx="17">
                  <c:v>TEVEZ</c:v>
                </c:pt>
                <c:pt idx="18">
                  <c:v>VERNAZA</c:v>
                </c:pt>
                <c:pt idx="19">
                  <c:v>VEGA</c:v>
                </c:pt>
                <c:pt idx="21">
                  <c:v>BATIOJA</c:v>
                </c:pt>
                <c:pt idx="22">
                  <c:v>MEJÍA M.</c:v>
                </c:pt>
                <c:pt idx="23">
                  <c:v>ADÉ</c:v>
                </c:pt>
                <c:pt idx="24">
                  <c:v>ARMAS</c:v>
                </c:pt>
              </c:strCache>
            </c:strRef>
          </c:cat>
          <c:val>
            <c:numRef>
              <c:f>'Viernes 21-1 (Sesión 16-17)'!$P$4:$P$28</c:f>
              <c:numCache>
                <c:formatCode>0.0</c:formatCode>
                <c:ptCount val="25"/>
                <c:pt idx="1">
                  <c:v>27.76</c:v>
                </c:pt>
                <c:pt idx="3">
                  <c:v>33.880000000000003</c:v>
                </c:pt>
                <c:pt idx="5">
                  <c:v>32.83</c:v>
                </c:pt>
                <c:pt idx="6">
                  <c:v>27.58</c:v>
                </c:pt>
                <c:pt idx="7">
                  <c:v>28.44</c:v>
                </c:pt>
                <c:pt idx="8">
                  <c:v>30.6</c:v>
                </c:pt>
                <c:pt idx="9">
                  <c:v>28.69</c:v>
                </c:pt>
                <c:pt idx="10">
                  <c:v>32.04</c:v>
                </c:pt>
                <c:pt idx="11">
                  <c:v>29.34</c:v>
                </c:pt>
                <c:pt idx="12">
                  <c:v>30.02</c:v>
                </c:pt>
                <c:pt idx="13">
                  <c:v>32.26</c:v>
                </c:pt>
                <c:pt idx="14">
                  <c:v>29.77</c:v>
                </c:pt>
                <c:pt idx="15">
                  <c:v>27.32</c:v>
                </c:pt>
                <c:pt idx="16">
                  <c:v>29.48</c:v>
                </c:pt>
                <c:pt idx="17">
                  <c:v>26.39</c:v>
                </c:pt>
                <c:pt idx="18">
                  <c:v>31.61</c:v>
                </c:pt>
                <c:pt idx="19">
                  <c:v>25.45</c:v>
                </c:pt>
                <c:pt idx="22">
                  <c:v>30.89</c:v>
                </c:pt>
                <c:pt idx="23">
                  <c:v>29.2</c:v>
                </c:pt>
                <c:pt idx="24">
                  <c:v>25.85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0-204A-A2F2-0CD8C5206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95"/>
        <c:axId val="2132378687"/>
        <c:axId val="2132382063"/>
      </c:barChart>
      <c:catAx>
        <c:axId val="213237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32382063"/>
        <c:crosses val="autoZero"/>
        <c:auto val="1"/>
        <c:lblAlgn val="ctr"/>
        <c:lblOffset val="100"/>
        <c:noMultiLvlLbl val="0"/>
      </c:catAx>
      <c:valAx>
        <c:axId val="21323820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7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Dist. Total x min (Mts/min): </a:t>
            </a:r>
          </a:p>
          <a:p>
            <a:pPr>
              <a:defRPr/>
            </a:pPr>
            <a:r>
              <a:rPr lang="en-US"/>
              <a:t>DISTACIA TOTAL RECORRIDA POR MINUTO</a:t>
            </a:r>
          </a:p>
        </c:rich>
      </c:tx>
      <c:layout>
        <c:manualLayout>
          <c:xMode val="edge"/>
          <c:yMode val="edge"/>
          <c:x val="0.35907564505567452"/>
          <c:y val="1.88233062173973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364690869710829E-2"/>
          <c:y val="0.28397192033308688"/>
          <c:w val="0.93155986672109947"/>
          <c:h val="0.458666541350346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'Viernes 21-1 (Sesión 16-17)'!$T$3</c:f>
              <c:strCache>
                <c:ptCount val="1"/>
                <c:pt idx="0">
                  <c:v>Dist. Total x min (Mts/min)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 w="9525" cap="flat" cmpd="sng" algn="ctr">
              <a:noFill/>
              <a:miter lim="800000"/>
            </a:ln>
            <a:effectLst>
              <a:glow rad="63500">
                <a:srgbClr val="0070C0">
                  <a:alpha val="25000"/>
                </a:srgb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'Viernes 21-1 (Sesión 16-17)'!$B$4:$B$33</c:f>
              <c:strCache>
                <c:ptCount val="25"/>
                <c:pt idx="0">
                  <c:v>SILVA</c:v>
                </c:pt>
                <c:pt idx="1">
                  <c:v>BRIONES</c:v>
                </c:pt>
                <c:pt idx="2">
                  <c:v>CANO</c:v>
                </c:pt>
                <c:pt idx="3">
                  <c:v>SEGURA</c:v>
                </c:pt>
                <c:pt idx="4">
                  <c:v>QUIÑONEZ</c:v>
                </c:pt>
                <c:pt idx="5">
                  <c:v>MURILLO</c:v>
                </c:pt>
                <c:pt idx="6">
                  <c:v>CUERO</c:v>
                </c:pt>
                <c:pt idx="7">
                  <c:v>FIGUEROA</c:v>
                </c:pt>
                <c:pt idx="8">
                  <c:v>FYDRISZEWSKI</c:v>
                </c:pt>
                <c:pt idx="9">
                  <c:v>FARA</c:v>
                </c:pt>
                <c:pt idx="10">
                  <c:v>PONGUILLO</c:v>
                </c:pt>
                <c:pt idx="11">
                  <c:v>MEJÍA E.</c:v>
                </c:pt>
                <c:pt idx="12">
                  <c:v>MINA</c:v>
                </c:pt>
                <c:pt idx="13">
                  <c:v>MOHOR</c:v>
                </c:pt>
                <c:pt idx="14">
                  <c:v>BOLAÑOS</c:v>
                </c:pt>
                <c:pt idx="15">
                  <c:v>CAICEDO E.</c:v>
                </c:pt>
                <c:pt idx="16">
                  <c:v>ROMERO</c:v>
                </c:pt>
                <c:pt idx="17">
                  <c:v>TEVEZ</c:v>
                </c:pt>
                <c:pt idx="18">
                  <c:v>VERNAZA</c:v>
                </c:pt>
                <c:pt idx="19">
                  <c:v>VEGA</c:v>
                </c:pt>
                <c:pt idx="21">
                  <c:v>BATIOJA</c:v>
                </c:pt>
                <c:pt idx="22">
                  <c:v>MEJÍA M.</c:v>
                </c:pt>
                <c:pt idx="23">
                  <c:v>ADÉ</c:v>
                </c:pt>
                <c:pt idx="24">
                  <c:v>ARMAS</c:v>
                </c:pt>
              </c:strCache>
            </c:strRef>
          </c:cat>
          <c:val>
            <c:numRef>
              <c:f>'Viernes 21-1 (Sesión 16-17)'!$T$4:$T$28</c:f>
              <c:numCache>
                <c:formatCode>0.0</c:formatCode>
                <c:ptCount val="25"/>
                <c:pt idx="1">
                  <c:v>85.980833333333337</c:v>
                </c:pt>
                <c:pt idx="3">
                  <c:v>82.653333333333336</c:v>
                </c:pt>
                <c:pt idx="5">
                  <c:v>82.233333333333334</c:v>
                </c:pt>
                <c:pt idx="6">
                  <c:v>70.540833333333325</c:v>
                </c:pt>
                <c:pt idx="7">
                  <c:v>75.386666666666656</c:v>
                </c:pt>
                <c:pt idx="8">
                  <c:v>75.195833333333326</c:v>
                </c:pt>
                <c:pt idx="9">
                  <c:v>81.14500000000001</c:v>
                </c:pt>
                <c:pt idx="10">
                  <c:v>89.509166666666658</c:v>
                </c:pt>
                <c:pt idx="11">
                  <c:v>85.742500000000007</c:v>
                </c:pt>
                <c:pt idx="12">
                  <c:v>69.49666666666667</c:v>
                </c:pt>
                <c:pt idx="13">
                  <c:v>94.131666666666661</c:v>
                </c:pt>
                <c:pt idx="14">
                  <c:v>92.903333333333336</c:v>
                </c:pt>
                <c:pt idx="15">
                  <c:v>83.601666666666659</c:v>
                </c:pt>
                <c:pt idx="16">
                  <c:v>78.903333333333336</c:v>
                </c:pt>
                <c:pt idx="17">
                  <c:v>71.82916666666668</c:v>
                </c:pt>
                <c:pt idx="18">
                  <c:v>83.820833333333326</c:v>
                </c:pt>
                <c:pt idx="19">
                  <c:v>81.185000000000002</c:v>
                </c:pt>
                <c:pt idx="22">
                  <c:v>91.885833333333352</c:v>
                </c:pt>
                <c:pt idx="23">
                  <c:v>74.389166666666682</c:v>
                </c:pt>
                <c:pt idx="24">
                  <c:v>85.669166666666655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9-7542-8D9B-EA1429B57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95"/>
        <c:axId val="2132378687"/>
        <c:axId val="2132382063"/>
      </c:barChart>
      <c:catAx>
        <c:axId val="213237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32382063"/>
        <c:crosses val="autoZero"/>
        <c:auto val="1"/>
        <c:lblAlgn val="ctr"/>
        <c:lblOffset val="100"/>
        <c:noMultiLvlLbl val="0"/>
      </c:catAx>
      <c:valAx>
        <c:axId val="21323820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7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Dist. Total (Mts): </a:t>
            </a:r>
            <a:r>
              <a:rPr lang="en-US" sz="1400" b="1" i="0" u="none" strike="noStrike" cap="none" baseline="0">
                <a:effectLst/>
              </a:rPr>
              <a:t>: DISTACIA TOTAL RECORRIDA  </a:t>
            </a:r>
            <a:r>
              <a:rPr lang="en-US" sz="1400" b="1" i="0" u="none" strike="noStrike" cap="none" baseline="0"/>
              <a:t> EN METROS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364690869710829E-2"/>
          <c:y val="0.14409251227459147"/>
          <c:w val="0.93155986672109947"/>
          <c:h val="0.598545955547013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'Sábado 22-1 (Sesión 18)'!$D$3</c:f>
              <c:strCache>
                <c:ptCount val="1"/>
                <c:pt idx="0">
                  <c:v>Dist. Total (Mts)</c:v>
                </c:pt>
              </c:strCache>
            </c:strRef>
          </c:tx>
          <c:spPr>
            <a:solidFill>
              <a:srgbClr val="0070C0"/>
            </a:solidFill>
            <a:ln w="9525" cap="flat" cmpd="sng" algn="ctr">
              <a:noFill/>
              <a:miter lim="800000"/>
            </a:ln>
            <a:effectLst>
              <a:glow rad="63500">
                <a:srgbClr val="0070C0">
                  <a:alpha val="25000"/>
                </a:srgb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'Sábado 22-1 (Sesión 18)'!$B$4:$B$33</c:f>
              <c:strCache>
                <c:ptCount val="25"/>
                <c:pt idx="0">
                  <c:v>SILVA</c:v>
                </c:pt>
                <c:pt idx="1">
                  <c:v>BRIONES</c:v>
                </c:pt>
                <c:pt idx="2">
                  <c:v>CANO</c:v>
                </c:pt>
                <c:pt idx="3">
                  <c:v>SEGURA</c:v>
                </c:pt>
                <c:pt idx="4">
                  <c:v>QUIÑONEZ</c:v>
                </c:pt>
                <c:pt idx="5">
                  <c:v>MURILLO</c:v>
                </c:pt>
                <c:pt idx="6">
                  <c:v>CUERO</c:v>
                </c:pt>
                <c:pt idx="7">
                  <c:v>FIGUEROA</c:v>
                </c:pt>
                <c:pt idx="8">
                  <c:v>FYDRISZEWSKI</c:v>
                </c:pt>
                <c:pt idx="9">
                  <c:v>FARA</c:v>
                </c:pt>
                <c:pt idx="10">
                  <c:v>PONGUILLO</c:v>
                </c:pt>
                <c:pt idx="11">
                  <c:v>MEJÍA E.</c:v>
                </c:pt>
                <c:pt idx="12">
                  <c:v>MINA</c:v>
                </c:pt>
                <c:pt idx="13">
                  <c:v>MOHOR</c:v>
                </c:pt>
                <c:pt idx="14">
                  <c:v>BOLAÑOS</c:v>
                </c:pt>
                <c:pt idx="15">
                  <c:v>CAICEDO E.</c:v>
                </c:pt>
                <c:pt idx="16">
                  <c:v>ROMERO</c:v>
                </c:pt>
                <c:pt idx="17">
                  <c:v>TEVEZ</c:v>
                </c:pt>
                <c:pt idx="18">
                  <c:v>VERNAZA</c:v>
                </c:pt>
                <c:pt idx="19">
                  <c:v>VEGA</c:v>
                </c:pt>
                <c:pt idx="20">
                  <c:v>LOPEZ</c:v>
                </c:pt>
                <c:pt idx="21">
                  <c:v>BATIOJA</c:v>
                </c:pt>
                <c:pt idx="22">
                  <c:v>MEJÍA M.</c:v>
                </c:pt>
                <c:pt idx="23">
                  <c:v>ADÉ</c:v>
                </c:pt>
                <c:pt idx="24">
                  <c:v>ARMAS</c:v>
                </c:pt>
              </c:strCache>
            </c:strRef>
          </c:cat>
          <c:val>
            <c:numRef>
              <c:f>'Sábado 22-1 (Sesión 18)'!$D$4:$D$33</c:f>
              <c:numCache>
                <c:formatCode>0</c:formatCode>
                <c:ptCount val="25"/>
                <c:pt idx="1">
                  <c:v>6064.3899999999994</c:v>
                </c:pt>
                <c:pt idx="3">
                  <c:v>926.16</c:v>
                </c:pt>
                <c:pt idx="5">
                  <c:v>4981.0600000000004</c:v>
                </c:pt>
                <c:pt idx="6">
                  <c:v>5728.5400000000009</c:v>
                </c:pt>
                <c:pt idx="7">
                  <c:v>5783.94</c:v>
                </c:pt>
                <c:pt idx="8">
                  <c:v>5134.2900000000009</c:v>
                </c:pt>
                <c:pt idx="9">
                  <c:v>5586.16</c:v>
                </c:pt>
                <c:pt idx="10">
                  <c:v>5980.38</c:v>
                </c:pt>
                <c:pt idx="11">
                  <c:v>6794.24</c:v>
                </c:pt>
                <c:pt idx="12">
                  <c:v>5115.24</c:v>
                </c:pt>
                <c:pt idx="13">
                  <c:v>6402.93</c:v>
                </c:pt>
                <c:pt idx="14">
                  <c:v>6293.43</c:v>
                </c:pt>
                <c:pt idx="15">
                  <c:v>6190.83</c:v>
                </c:pt>
                <c:pt idx="16">
                  <c:v>5658.2999999999993</c:v>
                </c:pt>
                <c:pt idx="17">
                  <c:v>6231.62</c:v>
                </c:pt>
                <c:pt idx="18">
                  <c:v>6163.82</c:v>
                </c:pt>
                <c:pt idx="19">
                  <c:v>6282.66</c:v>
                </c:pt>
                <c:pt idx="20">
                  <c:v>3393.22</c:v>
                </c:pt>
                <c:pt idx="22">
                  <c:v>6449.4699999999993</c:v>
                </c:pt>
                <c:pt idx="23">
                  <c:v>5189.76</c:v>
                </c:pt>
                <c:pt idx="24">
                  <c:v>6135.52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5-EF48-A10C-11665F391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95"/>
        <c:axId val="2132378687"/>
        <c:axId val="2132382063"/>
      </c:barChart>
      <c:catAx>
        <c:axId val="213237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32382063"/>
        <c:crosses val="autoZero"/>
        <c:auto val="1"/>
        <c:lblAlgn val="ctr"/>
        <c:lblOffset val="100"/>
        <c:noMultiLvlLbl val="0"/>
      </c:catAx>
      <c:valAx>
        <c:axId val="21323820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7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(mts) (&gt;24 K/h): METROS RECORRIDOS EN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364690869710829E-2"/>
          <c:y val="0.14409251227459147"/>
          <c:w val="0.93155986672109947"/>
          <c:h val="0.598545955547013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'Microciclo 02'!$J$3</c:f>
              <c:strCache>
                <c:ptCount val="1"/>
                <c:pt idx="0">
                  <c:v>Sprint    (mts)         (&gt;24 K/h)</c:v>
                </c:pt>
              </c:strCache>
            </c:strRef>
          </c:tx>
          <c:spPr>
            <a:solidFill>
              <a:srgbClr val="7030A0"/>
            </a:solidFill>
            <a:ln w="9525" cap="flat" cmpd="sng" algn="ctr">
              <a:noFill/>
              <a:miter lim="800000"/>
            </a:ln>
            <a:effectLst>
              <a:glow rad="63500">
                <a:srgbClr val="0070C0">
                  <a:alpha val="25000"/>
                </a:srgb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'Microciclo 02'!$B$4:$B$33</c:f>
              <c:strCache>
                <c:ptCount val="25"/>
                <c:pt idx="0">
                  <c:v>SILVA</c:v>
                </c:pt>
                <c:pt idx="1">
                  <c:v>BRIONES</c:v>
                </c:pt>
                <c:pt idx="2">
                  <c:v>CANO</c:v>
                </c:pt>
                <c:pt idx="3">
                  <c:v>SEGURA</c:v>
                </c:pt>
                <c:pt idx="4">
                  <c:v>QUIÑONEZ</c:v>
                </c:pt>
                <c:pt idx="5">
                  <c:v>MURILLO</c:v>
                </c:pt>
                <c:pt idx="6">
                  <c:v>CUERO</c:v>
                </c:pt>
                <c:pt idx="7">
                  <c:v>FIGUEROA</c:v>
                </c:pt>
                <c:pt idx="8">
                  <c:v>FYDRISZEWSKI</c:v>
                </c:pt>
                <c:pt idx="9">
                  <c:v>FARA</c:v>
                </c:pt>
                <c:pt idx="10">
                  <c:v>PONGUILLO</c:v>
                </c:pt>
                <c:pt idx="11">
                  <c:v>MEJÍA E.</c:v>
                </c:pt>
                <c:pt idx="12">
                  <c:v>MINA</c:v>
                </c:pt>
                <c:pt idx="13">
                  <c:v>MOHOR</c:v>
                </c:pt>
                <c:pt idx="14">
                  <c:v>BOLAÑOS</c:v>
                </c:pt>
                <c:pt idx="15">
                  <c:v>CAICEDO E.</c:v>
                </c:pt>
                <c:pt idx="16">
                  <c:v>ROMERO</c:v>
                </c:pt>
                <c:pt idx="17">
                  <c:v>TEVEZ</c:v>
                </c:pt>
                <c:pt idx="18">
                  <c:v>VERNAZA</c:v>
                </c:pt>
                <c:pt idx="19">
                  <c:v>VEGA</c:v>
                </c:pt>
                <c:pt idx="20">
                  <c:v>LOPEZ</c:v>
                </c:pt>
                <c:pt idx="21">
                  <c:v>GARCIA</c:v>
                </c:pt>
                <c:pt idx="22">
                  <c:v>MEJÍA M.</c:v>
                </c:pt>
                <c:pt idx="23">
                  <c:v>ADÉ</c:v>
                </c:pt>
                <c:pt idx="24">
                  <c:v>ARMAS</c:v>
                </c:pt>
              </c:strCache>
            </c:strRef>
          </c:cat>
          <c:val>
            <c:numRef>
              <c:f>'Microciclo 02'!$J$4:$J$33</c:f>
              <c:numCache>
                <c:formatCode>0</c:formatCode>
                <c:ptCount val="25"/>
                <c:pt idx="0">
                  <c:v>605.21</c:v>
                </c:pt>
                <c:pt idx="1">
                  <c:v>838.92000000000007</c:v>
                </c:pt>
                <c:pt idx="2">
                  <c:v>81.41</c:v>
                </c:pt>
                <c:pt idx="3">
                  <c:v>280.64</c:v>
                </c:pt>
                <c:pt idx="5">
                  <c:v>1045.79</c:v>
                </c:pt>
                <c:pt idx="6">
                  <c:v>945.56000000000017</c:v>
                </c:pt>
                <c:pt idx="7">
                  <c:v>378.74</c:v>
                </c:pt>
                <c:pt idx="8">
                  <c:v>1055.2200000000003</c:v>
                </c:pt>
                <c:pt idx="9">
                  <c:v>521.06999999999994</c:v>
                </c:pt>
                <c:pt idx="10">
                  <c:v>1124.7099999999998</c:v>
                </c:pt>
                <c:pt idx="11">
                  <c:v>814.92000000000007</c:v>
                </c:pt>
                <c:pt idx="12">
                  <c:v>340.18</c:v>
                </c:pt>
                <c:pt idx="13">
                  <c:v>601.79999999999995</c:v>
                </c:pt>
                <c:pt idx="14">
                  <c:v>889.54</c:v>
                </c:pt>
                <c:pt idx="15">
                  <c:v>124.93</c:v>
                </c:pt>
                <c:pt idx="16">
                  <c:v>430.89</c:v>
                </c:pt>
                <c:pt idx="17">
                  <c:v>279.64</c:v>
                </c:pt>
                <c:pt idx="18">
                  <c:v>1494.8500000000001</c:v>
                </c:pt>
                <c:pt idx="19">
                  <c:v>210.53</c:v>
                </c:pt>
                <c:pt idx="20">
                  <c:v>39.159999999999997</c:v>
                </c:pt>
                <c:pt idx="22">
                  <c:v>1011.36</c:v>
                </c:pt>
                <c:pt idx="23">
                  <c:v>1014.87</c:v>
                </c:pt>
                <c:pt idx="24">
                  <c:v>159.41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BE-C443-A681-60D0F7178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95"/>
        <c:axId val="2132378687"/>
        <c:axId val="2132382063"/>
      </c:barChart>
      <c:catAx>
        <c:axId val="213237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32382063"/>
        <c:crosses val="autoZero"/>
        <c:auto val="1"/>
        <c:lblAlgn val="ctr"/>
        <c:lblOffset val="100"/>
        <c:noMultiLvlLbl val="0"/>
      </c:catAx>
      <c:valAx>
        <c:axId val="21323820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7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ln>
                  <a:noFill/>
                </a:ln>
                <a:solidFill>
                  <a:schemeClr val="bg1">
                    <a:lumMod val="9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s-ES_tradnl" sz="1400">
                <a:ln>
                  <a:noFill/>
                </a:ln>
                <a:solidFill>
                  <a:schemeClr val="bg1">
                    <a:lumMod val="95000"/>
                  </a:schemeClr>
                </a:solidFill>
                <a:effectLst/>
              </a:rPr>
              <a:t>CANTIDAD DE ACELERACIONES (ACC) Y DESACELERACIONES</a:t>
            </a:r>
            <a:r>
              <a:rPr lang="es-ES_tradnl" sz="1400" baseline="0">
                <a:ln>
                  <a:noFill/>
                </a:ln>
                <a:solidFill>
                  <a:schemeClr val="bg1">
                    <a:lumMod val="95000"/>
                  </a:schemeClr>
                </a:solidFill>
                <a:effectLst/>
              </a:rPr>
              <a:t> (DCC)</a:t>
            </a:r>
            <a:endParaRPr lang="es-ES_tradnl" sz="1400">
              <a:ln>
                <a:noFill/>
              </a:ln>
              <a:solidFill>
                <a:schemeClr val="bg1">
                  <a:lumMod val="95000"/>
                </a:scheme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ln>
                <a:noFill/>
              </a:ln>
              <a:solidFill>
                <a:schemeClr val="bg1">
                  <a:lumMod val="9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777003240423853E-2"/>
          <c:y val="0.20542091118693184"/>
          <c:w val="0.95658160366564715"/>
          <c:h val="0.446036380902963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'Sábado 22-1 (Sesión 18)'!$K$3</c:f>
              <c:strCache>
                <c:ptCount val="1"/>
                <c:pt idx="0">
                  <c:v>ACC     (Cant.)          (2-10 m/s2)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'Sábado 22-1 (Sesión 18)'!$B$4:$B$28</c:f>
              <c:strCache>
                <c:ptCount val="25"/>
                <c:pt idx="0">
                  <c:v>SILVA</c:v>
                </c:pt>
                <c:pt idx="1">
                  <c:v>BRIONES</c:v>
                </c:pt>
                <c:pt idx="2">
                  <c:v>CANO</c:v>
                </c:pt>
                <c:pt idx="3">
                  <c:v>SEGURA</c:v>
                </c:pt>
                <c:pt idx="4">
                  <c:v>QUIÑONEZ</c:v>
                </c:pt>
                <c:pt idx="5">
                  <c:v>MURILLO</c:v>
                </c:pt>
                <c:pt idx="6">
                  <c:v>CUERO</c:v>
                </c:pt>
                <c:pt idx="7">
                  <c:v>FIGUEROA</c:v>
                </c:pt>
                <c:pt idx="8">
                  <c:v>FYDRISZEWSKI</c:v>
                </c:pt>
                <c:pt idx="9">
                  <c:v>FARA</c:v>
                </c:pt>
                <c:pt idx="10">
                  <c:v>PONGUILLO</c:v>
                </c:pt>
                <c:pt idx="11">
                  <c:v>MEJÍA E.</c:v>
                </c:pt>
                <c:pt idx="12">
                  <c:v>MINA</c:v>
                </c:pt>
                <c:pt idx="13">
                  <c:v>MOHOR</c:v>
                </c:pt>
                <c:pt idx="14">
                  <c:v>BOLAÑOS</c:v>
                </c:pt>
                <c:pt idx="15">
                  <c:v>CAICEDO E.</c:v>
                </c:pt>
                <c:pt idx="16">
                  <c:v>ROMERO</c:v>
                </c:pt>
                <c:pt idx="17">
                  <c:v>TEVEZ</c:v>
                </c:pt>
                <c:pt idx="18">
                  <c:v>VERNAZA</c:v>
                </c:pt>
                <c:pt idx="19">
                  <c:v>VEGA</c:v>
                </c:pt>
                <c:pt idx="20">
                  <c:v>LOPEZ</c:v>
                </c:pt>
                <c:pt idx="21">
                  <c:v>BATIOJA</c:v>
                </c:pt>
                <c:pt idx="22">
                  <c:v>MEJÍA M.</c:v>
                </c:pt>
                <c:pt idx="23">
                  <c:v>ADÉ</c:v>
                </c:pt>
                <c:pt idx="24">
                  <c:v>ARMAS</c:v>
                </c:pt>
              </c:strCache>
            </c:strRef>
          </c:cat>
          <c:val>
            <c:numRef>
              <c:f>'Sábado 22-1 (Sesión 18)'!$K$4:$K$28</c:f>
              <c:numCache>
                <c:formatCode>0</c:formatCode>
                <c:ptCount val="25"/>
                <c:pt idx="1">
                  <c:v>135</c:v>
                </c:pt>
                <c:pt idx="3">
                  <c:v>23</c:v>
                </c:pt>
                <c:pt idx="5">
                  <c:v>38</c:v>
                </c:pt>
                <c:pt idx="6">
                  <c:v>91</c:v>
                </c:pt>
                <c:pt idx="7">
                  <c:v>114</c:v>
                </c:pt>
                <c:pt idx="8">
                  <c:v>106</c:v>
                </c:pt>
                <c:pt idx="9">
                  <c:v>115</c:v>
                </c:pt>
                <c:pt idx="10">
                  <c:v>126</c:v>
                </c:pt>
                <c:pt idx="11">
                  <c:v>142</c:v>
                </c:pt>
                <c:pt idx="12">
                  <c:v>110</c:v>
                </c:pt>
                <c:pt idx="13">
                  <c:v>177</c:v>
                </c:pt>
                <c:pt idx="14">
                  <c:v>135</c:v>
                </c:pt>
                <c:pt idx="15">
                  <c:v>151</c:v>
                </c:pt>
                <c:pt idx="16">
                  <c:v>116</c:v>
                </c:pt>
                <c:pt idx="17">
                  <c:v>120</c:v>
                </c:pt>
                <c:pt idx="18">
                  <c:v>161</c:v>
                </c:pt>
                <c:pt idx="19">
                  <c:v>124</c:v>
                </c:pt>
                <c:pt idx="20">
                  <c:v>22</c:v>
                </c:pt>
                <c:pt idx="22">
                  <c:v>146</c:v>
                </c:pt>
                <c:pt idx="23">
                  <c:v>117</c:v>
                </c:pt>
                <c:pt idx="24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36-994F-8E50-2F1C95E1F45F}"/>
            </c:ext>
          </c:extLst>
        </c:ser>
        <c:ser>
          <c:idx val="1"/>
          <c:order val="1"/>
          <c:tx>
            <c:strRef>
              <c:f>'Sábado 22-1 (Sesión 18)'!$L$3</c:f>
              <c:strCache>
                <c:ptCount val="1"/>
                <c:pt idx="0">
                  <c:v>DCC    (Cant.)       (2-10 m/s2)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'Sábado 22-1 (Sesión 18)'!$B$4:$B$28</c:f>
              <c:strCache>
                <c:ptCount val="25"/>
                <c:pt idx="0">
                  <c:v>SILVA</c:v>
                </c:pt>
                <c:pt idx="1">
                  <c:v>BRIONES</c:v>
                </c:pt>
                <c:pt idx="2">
                  <c:v>CANO</c:v>
                </c:pt>
                <c:pt idx="3">
                  <c:v>SEGURA</c:v>
                </c:pt>
                <c:pt idx="4">
                  <c:v>QUIÑONEZ</c:v>
                </c:pt>
                <c:pt idx="5">
                  <c:v>MURILLO</c:v>
                </c:pt>
                <c:pt idx="6">
                  <c:v>CUERO</c:v>
                </c:pt>
                <c:pt idx="7">
                  <c:v>FIGUEROA</c:v>
                </c:pt>
                <c:pt idx="8">
                  <c:v>FYDRISZEWSKI</c:v>
                </c:pt>
                <c:pt idx="9">
                  <c:v>FARA</c:v>
                </c:pt>
                <c:pt idx="10">
                  <c:v>PONGUILLO</c:v>
                </c:pt>
                <c:pt idx="11">
                  <c:v>MEJÍA E.</c:v>
                </c:pt>
                <c:pt idx="12">
                  <c:v>MINA</c:v>
                </c:pt>
                <c:pt idx="13">
                  <c:v>MOHOR</c:v>
                </c:pt>
                <c:pt idx="14">
                  <c:v>BOLAÑOS</c:v>
                </c:pt>
                <c:pt idx="15">
                  <c:v>CAICEDO E.</c:v>
                </c:pt>
                <c:pt idx="16">
                  <c:v>ROMERO</c:v>
                </c:pt>
                <c:pt idx="17">
                  <c:v>TEVEZ</c:v>
                </c:pt>
                <c:pt idx="18">
                  <c:v>VERNAZA</c:v>
                </c:pt>
                <c:pt idx="19">
                  <c:v>VEGA</c:v>
                </c:pt>
                <c:pt idx="20">
                  <c:v>LOPEZ</c:v>
                </c:pt>
                <c:pt idx="21">
                  <c:v>BATIOJA</c:v>
                </c:pt>
                <c:pt idx="22">
                  <c:v>MEJÍA M.</c:v>
                </c:pt>
                <c:pt idx="23">
                  <c:v>ADÉ</c:v>
                </c:pt>
                <c:pt idx="24">
                  <c:v>ARMAS</c:v>
                </c:pt>
              </c:strCache>
            </c:strRef>
          </c:cat>
          <c:val>
            <c:numRef>
              <c:f>'Sábado 22-1 (Sesión 18)'!$L$4:$L$28</c:f>
              <c:numCache>
                <c:formatCode>0</c:formatCode>
                <c:ptCount val="25"/>
                <c:pt idx="1">
                  <c:v>151</c:v>
                </c:pt>
                <c:pt idx="3">
                  <c:v>17</c:v>
                </c:pt>
                <c:pt idx="5">
                  <c:v>35</c:v>
                </c:pt>
                <c:pt idx="6">
                  <c:v>103</c:v>
                </c:pt>
                <c:pt idx="7">
                  <c:v>103</c:v>
                </c:pt>
                <c:pt idx="8">
                  <c:v>102</c:v>
                </c:pt>
                <c:pt idx="9">
                  <c:v>113</c:v>
                </c:pt>
                <c:pt idx="10">
                  <c:v>121</c:v>
                </c:pt>
                <c:pt idx="11">
                  <c:v>138</c:v>
                </c:pt>
                <c:pt idx="12">
                  <c:v>94</c:v>
                </c:pt>
                <c:pt idx="13">
                  <c:v>149</c:v>
                </c:pt>
                <c:pt idx="14">
                  <c:v>122</c:v>
                </c:pt>
                <c:pt idx="15">
                  <c:v>142</c:v>
                </c:pt>
                <c:pt idx="16">
                  <c:v>122</c:v>
                </c:pt>
                <c:pt idx="17">
                  <c:v>109</c:v>
                </c:pt>
                <c:pt idx="18">
                  <c:v>104</c:v>
                </c:pt>
                <c:pt idx="19">
                  <c:v>118</c:v>
                </c:pt>
                <c:pt idx="20">
                  <c:v>21</c:v>
                </c:pt>
                <c:pt idx="22">
                  <c:v>137</c:v>
                </c:pt>
                <c:pt idx="23">
                  <c:v>109</c:v>
                </c:pt>
                <c:pt idx="24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36-994F-8E50-2F1C95E1F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9"/>
        <c:axId val="2132378687"/>
        <c:axId val="2132382063"/>
      </c:barChart>
      <c:catAx>
        <c:axId val="213237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32382063"/>
        <c:crosses val="autoZero"/>
        <c:auto val="1"/>
        <c:lblAlgn val="ctr"/>
        <c:lblOffset val="100"/>
        <c:noMultiLvlLbl val="0"/>
      </c:catAx>
      <c:valAx>
        <c:axId val="213238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7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HSR </a:t>
            </a:r>
            <a:r>
              <a:rPr lang="en-US" sz="1400" b="1" i="0" u="none" strike="noStrike" cap="none" baseline="0">
                <a:effectLst/>
              </a:rPr>
              <a:t>(mts)  (19-24 K/h)</a:t>
            </a:r>
            <a:r>
              <a:rPr lang="en-US" sz="1400" b="1" i="0" u="none" strike="noStrike" cap="none" baseline="0"/>
              <a:t> </a:t>
            </a:r>
            <a:r>
              <a:rPr lang="en-US"/>
              <a:t>: DISTANCIA TOTAL RECORRIDA EN METROS A ALTA INTENSIDAD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364690869710829E-2"/>
          <c:y val="0.14409251227459147"/>
          <c:w val="0.93155986672109947"/>
          <c:h val="0.598545955547013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'Sábado 22-1 (Sesión 18)'!$H$3</c:f>
              <c:strCache>
                <c:ptCount val="1"/>
                <c:pt idx="0">
                  <c:v>HSR       (mts)         (19-24 K/h)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9525" cap="flat" cmpd="sng" algn="ctr">
              <a:noFill/>
              <a:miter lim="800000"/>
            </a:ln>
            <a:effectLst>
              <a:glow rad="63500">
                <a:srgbClr val="0070C0">
                  <a:alpha val="25000"/>
                </a:srgb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'Sábado 22-1 (Sesión 18)'!$B$4:$B$33</c:f>
              <c:strCache>
                <c:ptCount val="25"/>
                <c:pt idx="0">
                  <c:v>SILVA</c:v>
                </c:pt>
                <c:pt idx="1">
                  <c:v>BRIONES</c:v>
                </c:pt>
                <c:pt idx="2">
                  <c:v>CANO</c:v>
                </c:pt>
                <c:pt idx="3">
                  <c:v>SEGURA</c:v>
                </c:pt>
                <c:pt idx="4">
                  <c:v>QUIÑONEZ</c:v>
                </c:pt>
                <c:pt idx="5">
                  <c:v>MURILLO</c:v>
                </c:pt>
                <c:pt idx="6">
                  <c:v>CUERO</c:v>
                </c:pt>
                <c:pt idx="7">
                  <c:v>FIGUEROA</c:v>
                </c:pt>
                <c:pt idx="8">
                  <c:v>FYDRISZEWSKI</c:v>
                </c:pt>
                <c:pt idx="9">
                  <c:v>FARA</c:v>
                </c:pt>
                <c:pt idx="10">
                  <c:v>PONGUILLO</c:v>
                </c:pt>
                <c:pt idx="11">
                  <c:v>MEJÍA E.</c:v>
                </c:pt>
                <c:pt idx="12">
                  <c:v>MINA</c:v>
                </c:pt>
                <c:pt idx="13">
                  <c:v>MOHOR</c:v>
                </c:pt>
                <c:pt idx="14">
                  <c:v>BOLAÑOS</c:v>
                </c:pt>
                <c:pt idx="15">
                  <c:v>CAICEDO E.</c:v>
                </c:pt>
                <c:pt idx="16">
                  <c:v>ROMERO</c:v>
                </c:pt>
                <c:pt idx="17">
                  <c:v>TEVEZ</c:v>
                </c:pt>
                <c:pt idx="18">
                  <c:v>VERNAZA</c:v>
                </c:pt>
                <c:pt idx="19">
                  <c:v>VEGA</c:v>
                </c:pt>
                <c:pt idx="20">
                  <c:v>LOPEZ</c:v>
                </c:pt>
                <c:pt idx="21">
                  <c:v>BATIOJA</c:v>
                </c:pt>
                <c:pt idx="22">
                  <c:v>MEJÍA M.</c:v>
                </c:pt>
                <c:pt idx="23">
                  <c:v>ADÉ</c:v>
                </c:pt>
                <c:pt idx="24">
                  <c:v>ARMAS</c:v>
                </c:pt>
              </c:strCache>
            </c:strRef>
          </c:cat>
          <c:val>
            <c:numRef>
              <c:f>'Sábado 22-1 (Sesión 18)'!$H$4:$H$33</c:f>
              <c:numCache>
                <c:formatCode>0</c:formatCode>
                <c:ptCount val="25"/>
                <c:pt idx="1">
                  <c:v>250.44</c:v>
                </c:pt>
                <c:pt idx="3">
                  <c:v>0</c:v>
                </c:pt>
                <c:pt idx="5">
                  <c:v>346.47</c:v>
                </c:pt>
                <c:pt idx="6">
                  <c:v>348.85</c:v>
                </c:pt>
                <c:pt idx="7">
                  <c:v>375.78</c:v>
                </c:pt>
                <c:pt idx="8">
                  <c:v>383.88</c:v>
                </c:pt>
                <c:pt idx="9">
                  <c:v>270.01</c:v>
                </c:pt>
                <c:pt idx="10">
                  <c:v>389.9</c:v>
                </c:pt>
                <c:pt idx="11">
                  <c:v>392.77</c:v>
                </c:pt>
                <c:pt idx="12">
                  <c:v>223.46999999999997</c:v>
                </c:pt>
                <c:pt idx="13">
                  <c:v>414.02</c:v>
                </c:pt>
                <c:pt idx="14">
                  <c:v>473.40999999999997</c:v>
                </c:pt>
                <c:pt idx="15">
                  <c:v>175.48000000000002</c:v>
                </c:pt>
                <c:pt idx="16">
                  <c:v>229.83</c:v>
                </c:pt>
                <c:pt idx="17">
                  <c:v>272.73</c:v>
                </c:pt>
                <c:pt idx="18">
                  <c:v>583.44000000000005</c:v>
                </c:pt>
                <c:pt idx="19">
                  <c:v>255.39</c:v>
                </c:pt>
                <c:pt idx="20">
                  <c:v>0</c:v>
                </c:pt>
                <c:pt idx="22">
                  <c:v>482.52</c:v>
                </c:pt>
                <c:pt idx="23">
                  <c:v>268.46000000000004</c:v>
                </c:pt>
                <c:pt idx="24">
                  <c:v>189.01999999999998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CD-C845-9CA5-5326FD377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95"/>
        <c:axId val="2132378687"/>
        <c:axId val="2132382063"/>
      </c:barChart>
      <c:catAx>
        <c:axId val="213237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32382063"/>
        <c:crosses val="autoZero"/>
        <c:auto val="1"/>
        <c:lblAlgn val="ctr"/>
        <c:lblOffset val="100"/>
        <c:noMultiLvlLbl val="0"/>
      </c:catAx>
      <c:valAx>
        <c:axId val="21323820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7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</a:t>
            </a:r>
            <a:r>
              <a:rPr lang="en-US" sz="1400" b="1" i="0" u="none" strike="noStrike" cap="none" baseline="0">
                <a:effectLst/>
              </a:rPr>
              <a:t>(Cant)  (&gt;24 K/h)</a:t>
            </a:r>
            <a:r>
              <a:rPr lang="en-US" sz="1400" b="1" i="0" u="none" strike="noStrike" cap="none" baseline="0"/>
              <a:t> </a:t>
            </a:r>
            <a:r>
              <a:rPr lang="en-US"/>
              <a:t>: CANTIDAD DE SPRINT REALIZADOS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364690869710829E-2"/>
          <c:y val="0.14409251227459147"/>
          <c:w val="0.93155986672109947"/>
          <c:h val="0.598545955547013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'Sábado 22-1 (Sesión 18)'!$I$3</c:f>
              <c:strCache>
                <c:ptCount val="1"/>
                <c:pt idx="0">
                  <c:v>Sprint (Cant)    (&gt;24 K/h)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9525" cap="flat" cmpd="sng" algn="ctr">
              <a:noFill/>
              <a:miter lim="800000"/>
            </a:ln>
            <a:effectLst>
              <a:glow rad="63500">
                <a:srgbClr val="0070C0">
                  <a:alpha val="25000"/>
                </a:srgb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'Sábado 22-1 (Sesión 18)'!$B$4:$B$33</c:f>
              <c:strCache>
                <c:ptCount val="25"/>
                <c:pt idx="0">
                  <c:v>SILVA</c:v>
                </c:pt>
                <c:pt idx="1">
                  <c:v>BRIONES</c:v>
                </c:pt>
                <c:pt idx="2">
                  <c:v>CANO</c:v>
                </c:pt>
                <c:pt idx="3">
                  <c:v>SEGURA</c:v>
                </c:pt>
                <c:pt idx="4">
                  <c:v>QUIÑONEZ</c:v>
                </c:pt>
                <c:pt idx="5">
                  <c:v>MURILLO</c:v>
                </c:pt>
                <c:pt idx="6">
                  <c:v>CUERO</c:v>
                </c:pt>
                <c:pt idx="7">
                  <c:v>FIGUEROA</c:v>
                </c:pt>
                <c:pt idx="8">
                  <c:v>FYDRISZEWSKI</c:v>
                </c:pt>
                <c:pt idx="9">
                  <c:v>FARA</c:v>
                </c:pt>
                <c:pt idx="10">
                  <c:v>PONGUILLO</c:v>
                </c:pt>
                <c:pt idx="11">
                  <c:v>MEJÍA E.</c:v>
                </c:pt>
                <c:pt idx="12">
                  <c:v>MINA</c:v>
                </c:pt>
                <c:pt idx="13">
                  <c:v>MOHOR</c:v>
                </c:pt>
                <c:pt idx="14">
                  <c:v>BOLAÑOS</c:v>
                </c:pt>
                <c:pt idx="15">
                  <c:v>CAICEDO E.</c:v>
                </c:pt>
                <c:pt idx="16">
                  <c:v>ROMERO</c:v>
                </c:pt>
                <c:pt idx="17">
                  <c:v>TEVEZ</c:v>
                </c:pt>
                <c:pt idx="18">
                  <c:v>VERNAZA</c:v>
                </c:pt>
                <c:pt idx="19">
                  <c:v>VEGA</c:v>
                </c:pt>
                <c:pt idx="20">
                  <c:v>LOPEZ</c:v>
                </c:pt>
                <c:pt idx="21">
                  <c:v>BATIOJA</c:v>
                </c:pt>
                <c:pt idx="22">
                  <c:v>MEJÍA M.</c:v>
                </c:pt>
                <c:pt idx="23">
                  <c:v>ADÉ</c:v>
                </c:pt>
                <c:pt idx="24">
                  <c:v>ARMAS</c:v>
                </c:pt>
              </c:strCache>
            </c:strRef>
          </c:cat>
          <c:val>
            <c:numRef>
              <c:f>'Sábado 22-1 (Sesión 18)'!$I$4:$I$33</c:f>
              <c:numCache>
                <c:formatCode>0</c:formatCode>
                <c:ptCount val="25"/>
                <c:pt idx="1">
                  <c:v>6</c:v>
                </c:pt>
                <c:pt idx="3">
                  <c:v>0</c:v>
                </c:pt>
                <c:pt idx="5">
                  <c:v>0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3</c:v>
                </c:pt>
                <c:pt idx="10">
                  <c:v>10</c:v>
                </c:pt>
                <c:pt idx="11">
                  <c:v>6</c:v>
                </c:pt>
                <c:pt idx="12">
                  <c:v>5</c:v>
                </c:pt>
                <c:pt idx="13">
                  <c:v>9</c:v>
                </c:pt>
                <c:pt idx="14">
                  <c:v>13</c:v>
                </c:pt>
                <c:pt idx="15">
                  <c:v>2</c:v>
                </c:pt>
                <c:pt idx="16">
                  <c:v>3</c:v>
                </c:pt>
                <c:pt idx="17">
                  <c:v>5</c:v>
                </c:pt>
                <c:pt idx="18">
                  <c:v>8</c:v>
                </c:pt>
                <c:pt idx="19">
                  <c:v>2</c:v>
                </c:pt>
                <c:pt idx="20">
                  <c:v>0</c:v>
                </c:pt>
                <c:pt idx="22">
                  <c:v>10</c:v>
                </c:pt>
                <c:pt idx="23">
                  <c:v>7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3-B04F-AD82-3F85D325A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95"/>
        <c:axId val="2132378687"/>
        <c:axId val="2132382063"/>
      </c:barChart>
      <c:catAx>
        <c:axId val="213237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32382063"/>
        <c:crosses val="autoZero"/>
        <c:auto val="1"/>
        <c:lblAlgn val="ctr"/>
        <c:lblOffset val="100"/>
        <c:noMultiLvlLbl val="0"/>
      </c:catAx>
      <c:valAx>
        <c:axId val="21323820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7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(mts) (&gt;24 K/h): METROS RECORRIDOS EN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364690869710829E-2"/>
          <c:y val="0.14409251227459147"/>
          <c:w val="0.93155986672109947"/>
          <c:h val="0.598545955547013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'Sábado 22-1 (Sesión 18)'!$J$3</c:f>
              <c:strCache>
                <c:ptCount val="1"/>
                <c:pt idx="0">
                  <c:v>Sprint    (mts)         (&gt;24 K/h)</c:v>
                </c:pt>
              </c:strCache>
            </c:strRef>
          </c:tx>
          <c:spPr>
            <a:solidFill>
              <a:srgbClr val="7030A0"/>
            </a:solidFill>
            <a:ln w="9525" cap="flat" cmpd="sng" algn="ctr">
              <a:noFill/>
              <a:miter lim="800000"/>
            </a:ln>
            <a:effectLst>
              <a:glow rad="63500">
                <a:srgbClr val="0070C0">
                  <a:alpha val="25000"/>
                </a:srgb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'Sábado 22-1 (Sesión 18)'!$B$4:$B$33</c:f>
              <c:strCache>
                <c:ptCount val="25"/>
                <c:pt idx="0">
                  <c:v>SILVA</c:v>
                </c:pt>
                <c:pt idx="1">
                  <c:v>BRIONES</c:v>
                </c:pt>
                <c:pt idx="2">
                  <c:v>CANO</c:v>
                </c:pt>
                <c:pt idx="3">
                  <c:v>SEGURA</c:v>
                </c:pt>
                <c:pt idx="4">
                  <c:v>QUIÑONEZ</c:v>
                </c:pt>
                <c:pt idx="5">
                  <c:v>MURILLO</c:v>
                </c:pt>
                <c:pt idx="6">
                  <c:v>CUERO</c:v>
                </c:pt>
                <c:pt idx="7">
                  <c:v>FIGUEROA</c:v>
                </c:pt>
                <c:pt idx="8">
                  <c:v>FYDRISZEWSKI</c:v>
                </c:pt>
                <c:pt idx="9">
                  <c:v>FARA</c:v>
                </c:pt>
                <c:pt idx="10">
                  <c:v>PONGUILLO</c:v>
                </c:pt>
                <c:pt idx="11">
                  <c:v>MEJÍA E.</c:v>
                </c:pt>
                <c:pt idx="12">
                  <c:v>MINA</c:v>
                </c:pt>
                <c:pt idx="13">
                  <c:v>MOHOR</c:v>
                </c:pt>
                <c:pt idx="14">
                  <c:v>BOLAÑOS</c:v>
                </c:pt>
                <c:pt idx="15">
                  <c:v>CAICEDO E.</c:v>
                </c:pt>
                <c:pt idx="16">
                  <c:v>ROMERO</c:v>
                </c:pt>
                <c:pt idx="17">
                  <c:v>TEVEZ</c:v>
                </c:pt>
                <c:pt idx="18">
                  <c:v>VERNAZA</c:v>
                </c:pt>
                <c:pt idx="19">
                  <c:v>VEGA</c:v>
                </c:pt>
                <c:pt idx="20">
                  <c:v>LOPEZ</c:v>
                </c:pt>
                <c:pt idx="21">
                  <c:v>BATIOJA</c:v>
                </c:pt>
                <c:pt idx="22">
                  <c:v>MEJÍA M.</c:v>
                </c:pt>
                <c:pt idx="23">
                  <c:v>ADÉ</c:v>
                </c:pt>
                <c:pt idx="24">
                  <c:v>ARMAS</c:v>
                </c:pt>
              </c:strCache>
            </c:strRef>
          </c:cat>
          <c:val>
            <c:numRef>
              <c:f>'Sábado 22-1 (Sesión 18)'!$J$4:$J$33</c:f>
              <c:numCache>
                <c:formatCode>0</c:formatCode>
                <c:ptCount val="25"/>
                <c:pt idx="1">
                  <c:v>115.69</c:v>
                </c:pt>
                <c:pt idx="3">
                  <c:v>0</c:v>
                </c:pt>
                <c:pt idx="5">
                  <c:v>0</c:v>
                </c:pt>
                <c:pt idx="6">
                  <c:v>159.72</c:v>
                </c:pt>
                <c:pt idx="7">
                  <c:v>111.71</c:v>
                </c:pt>
                <c:pt idx="8">
                  <c:v>129.86000000000001</c:v>
                </c:pt>
                <c:pt idx="9">
                  <c:v>37.339999999999996</c:v>
                </c:pt>
                <c:pt idx="10">
                  <c:v>185.45999999999998</c:v>
                </c:pt>
                <c:pt idx="11">
                  <c:v>156.94999999999999</c:v>
                </c:pt>
                <c:pt idx="12">
                  <c:v>86.5</c:v>
                </c:pt>
                <c:pt idx="13">
                  <c:v>175.07</c:v>
                </c:pt>
                <c:pt idx="14">
                  <c:v>196.32</c:v>
                </c:pt>
                <c:pt idx="15">
                  <c:v>37.93</c:v>
                </c:pt>
                <c:pt idx="16">
                  <c:v>60.74</c:v>
                </c:pt>
                <c:pt idx="17">
                  <c:v>55.930000000000007</c:v>
                </c:pt>
                <c:pt idx="18">
                  <c:v>193.66</c:v>
                </c:pt>
                <c:pt idx="19">
                  <c:v>29.479999999999997</c:v>
                </c:pt>
                <c:pt idx="20">
                  <c:v>0</c:v>
                </c:pt>
                <c:pt idx="22">
                  <c:v>220.36</c:v>
                </c:pt>
                <c:pt idx="23">
                  <c:v>108.88</c:v>
                </c:pt>
                <c:pt idx="24">
                  <c:v>25.23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78-3643-A956-6363F28A3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95"/>
        <c:axId val="2132378687"/>
        <c:axId val="2132382063"/>
      </c:barChart>
      <c:catAx>
        <c:axId val="213237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32382063"/>
        <c:crosses val="autoZero"/>
        <c:auto val="1"/>
        <c:lblAlgn val="ctr"/>
        <c:lblOffset val="100"/>
        <c:noMultiLvlLbl val="0"/>
      </c:catAx>
      <c:valAx>
        <c:axId val="21323820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7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High Intensity Bursts (cant.): NÚMERO TOTAL DE VECES EN LAS QUE SE REALIZÓ UN MÍNIMO DE 3 ACTIVIDADES DE ALTA INTENSIDAD SEPARADOS POR 20" COMO MÁXIMO</a:t>
            </a:r>
          </a:p>
        </c:rich>
      </c:tx>
      <c:layout>
        <c:manualLayout>
          <c:xMode val="edge"/>
          <c:yMode val="edge"/>
          <c:x val="8.845712228614859E-2"/>
          <c:y val="6.252666306769101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364690869710829E-2"/>
          <c:y val="0.23112857380972138"/>
          <c:w val="0.93155986672109947"/>
          <c:h val="0.511509887873712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'Sábado 22-1 (Sesión 18)'!$O$3</c:f>
              <c:strCache>
                <c:ptCount val="1"/>
                <c:pt idx="0">
                  <c:v>Number Of High Intensity Bursts (cant.)</c:v>
                </c:pt>
              </c:strCache>
            </c:strRef>
          </c:tx>
          <c:spPr>
            <a:solidFill>
              <a:srgbClr val="FF0000"/>
            </a:solidFill>
            <a:ln w="9525" cap="flat" cmpd="sng" algn="ctr">
              <a:noFill/>
              <a:miter lim="800000"/>
            </a:ln>
            <a:effectLst>
              <a:glow rad="63500">
                <a:srgbClr val="0070C0">
                  <a:alpha val="25000"/>
                </a:srgb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'Sábado 22-1 (Sesión 18)'!$B$4:$B$33</c:f>
              <c:strCache>
                <c:ptCount val="25"/>
                <c:pt idx="0">
                  <c:v>SILVA</c:v>
                </c:pt>
                <c:pt idx="1">
                  <c:v>BRIONES</c:v>
                </c:pt>
                <c:pt idx="2">
                  <c:v>CANO</c:v>
                </c:pt>
                <c:pt idx="3">
                  <c:v>SEGURA</c:v>
                </c:pt>
                <c:pt idx="4">
                  <c:v>QUIÑONEZ</c:v>
                </c:pt>
                <c:pt idx="5">
                  <c:v>MURILLO</c:v>
                </c:pt>
                <c:pt idx="6">
                  <c:v>CUERO</c:v>
                </c:pt>
                <c:pt idx="7">
                  <c:v>FIGUEROA</c:v>
                </c:pt>
                <c:pt idx="8">
                  <c:v>FYDRISZEWSKI</c:v>
                </c:pt>
                <c:pt idx="9">
                  <c:v>FARA</c:v>
                </c:pt>
                <c:pt idx="10">
                  <c:v>PONGUILLO</c:v>
                </c:pt>
                <c:pt idx="11">
                  <c:v>MEJÍA E.</c:v>
                </c:pt>
                <c:pt idx="12">
                  <c:v>MINA</c:v>
                </c:pt>
                <c:pt idx="13">
                  <c:v>MOHOR</c:v>
                </c:pt>
                <c:pt idx="14">
                  <c:v>BOLAÑOS</c:v>
                </c:pt>
                <c:pt idx="15">
                  <c:v>CAICEDO E.</c:v>
                </c:pt>
                <c:pt idx="16">
                  <c:v>ROMERO</c:v>
                </c:pt>
                <c:pt idx="17">
                  <c:v>TEVEZ</c:v>
                </c:pt>
                <c:pt idx="18">
                  <c:v>VERNAZA</c:v>
                </c:pt>
                <c:pt idx="19">
                  <c:v>VEGA</c:v>
                </c:pt>
                <c:pt idx="20">
                  <c:v>LOPEZ</c:v>
                </c:pt>
                <c:pt idx="21">
                  <c:v>BATIOJA</c:v>
                </c:pt>
                <c:pt idx="22">
                  <c:v>MEJÍA M.</c:v>
                </c:pt>
                <c:pt idx="23">
                  <c:v>ADÉ</c:v>
                </c:pt>
                <c:pt idx="24">
                  <c:v>ARMAS</c:v>
                </c:pt>
              </c:strCache>
            </c:strRef>
          </c:cat>
          <c:val>
            <c:numRef>
              <c:f>'Sábado 22-1 (Sesión 18)'!$O$4:$O$28</c:f>
              <c:numCache>
                <c:formatCode>0</c:formatCode>
                <c:ptCount val="25"/>
                <c:pt idx="1">
                  <c:v>3</c:v>
                </c:pt>
                <c:pt idx="3">
                  <c:v>1</c:v>
                </c:pt>
                <c:pt idx="5">
                  <c:v>0</c:v>
                </c:pt>
                <c:pt idx="6">
                  <c:v>11</c:v>
                </c:pt>
                <c:pt idx="7">
                  <c:v>0</c:v>
                </c:pt>
                <c:pt idx="8">
                  <c:v>11</c:v>
                </c:pt>
                <c:pt idx="9">
                  <c:v>8</c:v>
                </c:pt>
                <c:pt idx="10">
                  <c:v>12</c:v>
                </c:pt>
                <c:pt idx="11">
                  <c:v>7</c:v>
                </c:pt>
                <c:pt idx="12">
                  <c:v>7</c:v>
                </c:pt>
                <c:pt idx="13">
                  <c:v>11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2">
                  <c:v>5</c:v>
                </c:pt>
                <c:pt idx="23">
                  <c:v>9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7-ED4F-B38F-85B2169EB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95"/>
        <c:axId val="2132378687"/>
        <c:axId val="2132382063"/>
      </c:barChart>
      <c:catAx>
        <c:axId val="213237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32382063"/>
        <c:crosses val="autoZero"/>
        <c:auto val="1"/>
        <c:lblAlgn val="ctr"/>
        <c:lblOffset val="100"/>
        <c:noMultiLvlLbl val="0"/>
      </c:catAx>
      <c:valAx>
        <c:axId val="21323820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7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Max. Speed (k/h): MÁXIMA VELOCIDAD</a:t>
            </a:r>
            <a:r>
              <a:rPr lang="en-US" baseline="0"/>
              <a:t> ALCANZADA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364690869710829E-2"/>
          <c:y val="0.14409251227459147"/>
          <c:w val="0.93155986672109947"/>
          <c:h val="0.598545955547013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'Sábado 22-1 (Sesión 18)'!$P$3</c:f>
              <c:strCache>
                <c:ptCount val="1"/>
                <c:pt idx="0">
                  <c:v>Max. Speed (k/h)</c:v>
                </c:pt>
              </c:strCache>
            </c:strRef>
          </c:tx>
          <c:spPr>
            <a:solidFill>
              <a:srgbClr val="002060"/>
            </a:solidFill>
            <a:ln w="9525" cap="flat" cmpd="sng" algn="ctr">
              <a:noFill/>
              <a:miter lim="800000"/>
            </a:ln>
            <a:effectLst>
              <a:glow rad="63500">
                <a:srgbClr val="0070C0">
                  <a:alpha val="25000"/>
                </a:srgb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'Sábado 22-1 (Sesión 18)'!$B$4:$B$33</c:f>
              <c:strCache>
                <c:ptCount val="25"/>
                <c:pt idx="0">
                  <c:v>SILVA</c:v>
                </c:pt>
                <c:pt idx="1">
                  <c:v>BRIONES</c:v>
                </c:pt>
                <c:pt idx="2">
                  <c:v>CANO</c:v>
                </c:pt>
                <c:pt idx="3">
                  <c:v>SEGURA</c:v>
                </c:pt>
                <c:pt idx="4">
                  <c:v>QUIÑONEZ</c:v>
                </c:pt>
                <c:pt idx="5">
                  <c:v>MURILLO</c:v>
                </c:pt>
                <c:pt idx="6">
                  <c:v>CUERO</c:v>
                </c:pt>
                <c:pt idx="7">
                  <c:v>FIGUEROA</c:v>
                </c:pt>
                <c:pt idx="8">
                  <c:v>FYDRISZEWSKI</c:v>
                </c:pt>
                <c:pt idx="9">
                  <c:v>FARA</c:v>
                </c:pt>
                <c:pt idx="10">
                  <c:v>PONGUILLO</c:v>
                </c:pt>
                <c:pt idx="11">
                  <c:v>MEJÍA E.</c:v>
                </c:pt>
                <c:pt idx="12">
                  <c:v>MINA</c:v>
                </c:pt>
                <c:pt idx="13">
                  <c:v>MOHOR</c:v>
                </c:pt>
                <c:pt idx="14">
                  <c:v>BOLAÑOS</c:v>
                </c:pt>
                <c:pt idx="15">
                  <c:v>CAICEDO E.</c:v>
                </c:pt>
                <c:pt idx="16">
                  <c:v>ROMERO</c:v>
                </c:pt>
                <c:pt idx="17">
                  <c:v>TEVEZ</c:v>
                </c:pt>
                <c:pt idx="18">
                  <c:v>VERNAZA</c:v>
                </c:pt>
                <c:pt idx="19">
                  <c:v>VEGA</c:v>
                </c:pt>
                <c:pt idx="20">
                  <c:v>LOPEZ</c:v>
                </c:pt>
                <c:pt idx="21">
                  <c:v>BATIOJA</c:v>
                </c:pt>
                <c:pt idx="22">
                  <c:v>MEJÍA M.</c:v>
                </c:pt>
                <c:pt idx="23">
                  <c:v>ADÉ</c:v>
                </c:pt>
                <c:pt idx="24">
                  <c:v>ARMAS</c:v>
                </c:pt>
              </c:strCache>
            </c:strRef>
          </c:cat>
          <c:val>
            <c:numRef>
              <c:f>'Sábado 22-1 (Sesión 18)'!$P$4:$P$28</c:f>
              <c:numCache>
                <c:formatCode>0.0</c:formatCode>
                <c:ptCount val="25"/>
                <c:pt idx="1">
                  <c:v>31.68</c:v>
                </c:pt>
                <c:pt idx="3">
                  <c:v>17.420000000000002</c:v>
                </c:pt>
                <c:pt idx="5">
                  <c:v>24.66</c:v>
                </c:pt>
                <c:pt idx="6">
                  <c:v>34.520000000000003</c:v>
                </c:pt>
                <c:pt idx="7">
                  <c:v>28.91</c:v>
                </c:pt>
                <c:pt idx="8">
                  <c:v>29.84</c:v>
                </c:pt>
                <c:pt idx="9">
                  <c:v>27.5</c:v>
                </c:pt>
                <c:pt idx="10">
                  <c:v>31.93</c:v>
                </c:pt>
                <c:pt idx="11">
                  <c:v>32.11</c:v>
                </c:pt>
                <c:pt idx="12">
                  <c:v>29.2</c:v>
                </c:pt>
                <c:pt idx="13">
                  <c:v>32.33</c:v>
                </c:pt>
                <c:pt idx="14">
                  <c:v>30.89</c:v>
                </c:pt>
                <c:pt idx="15">
                  <c:v>26.28</c:v>
                </c:pt>
                <c:pt idx="16">
                  <c:v>31.1</c:v>
                </c:pt>
                <c:pt idx="17">
                  <c:v>30.67</c:v>
                </c:pt>
                <c:pt idx="18">
                  <c:v>33.979999999999997</c:v>
                </c:pt>
                <c:pt idx="19">
                  <c:v>27.25</c:v>
                </c:pt>
                <c:pt idx="20">
                  <c:v>16.920000000000002</c:v>
                </c:pt>
                <c:pt idx="22">
                  <c:v>31.75</c:v>
                </c:pt>
                <c:pt idx="23">
                  <c:v>31.21</c:v>
                </c:pt>
                <c:pt idx="24">
                  <c:v>26.21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BF-2E4A-BFD7-2F1AFE854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95"/>
        <c:axId val="2132378687"/>
        <c:axId val="2132382063"/>
      </c:barChart>
      <c:catAx>
        <c:axId val="213237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32382063"/>
        <c:crosses val="autoZero"/>
        <c:auto val="1"/>
        <c:lblAlgn val="ctr"/>
        <c:lblOffset val="100"/>
        <c:noMultiLvlLbl val="0"/>
      </c:catAx>
      <c:valAx>
        <c:axId val="21323820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7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Dist. Total x min (Mts/min): </a:t>
            </a:r>
          </a:p>
          <a:p>
            <a:pPr>
              <a:defRPr/>
            </a:pPr>
            <a:r>
              <a:rPr lang="en-US"/>
              <a:t>DISTACIA TOTAL RECORRIDA POR MINUTO</a:t>
            </a:r>
          </a:p>
        </c:rich>
      </c:tx>
      <c:layout>
        <c:manualLayout>
          <c:xMode val="edge"/>
          <c:yMode val="edge"/>
          <c:x val="0.35907564505567452"/>
          <c:y val="1.88233062173973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364690869710829E-2"/>
          <c:y val="0.28397192033308688"/>
          <c:w val="0.93155986672109947"/>
          <c:h val="0.458666541350346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'Sábado 22-1 (Sesión 18)'!$T$3</c:f>
              <c:strCache>
                <c:ptCount val="1"/>
                <c:pt idx="0">
                  <c:v>Dist. Total x min (Mts/min)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 w="9525" cap="flat" cmpd="sng" algn="ctr">
              <a:noFill/>
              <a:miter lim="800000"/>
            </a:ln>
            <a:effectLst>
              <a:glow rad="63500">
                <a:srgbClr val="0070C0">
                  <a:alpha val="25000"/>
                </a:srgb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'Sábado 22-1 (Sesión 18)'!$B$4:$B$33</c:f>
              <c:strCache>
                <c:ptCount val="25"/>
                <c:pt idx="0">
                  <c:v>SILVA</c:v>
                </c:pt>
                <c:pt idx="1">
                  <c:v>BRIONES</c:v>
                </c:pt>
                <c:pt idx="2">
                  <c:v>CANO</c:v>
                </c:pt>
                <c:pt idx="3">
                  <c:v>SEGURA</c:v>
                </c:pt>
                <c:pt idx="4">
                  <c:v>QUIÑONEZ</c:v>
                </c:pt>
                <c:pt idx="5">
                  <c:v>MURILLO</c:v>
                </c:pt>
                <c:pt idx="6">
                  <c:v>CUERO</c:v>
                </c:pt>
                <c:pt idx="7">
                  <c:v>FIGUEROA</c:v>
                </c:pt>
                <c:pt idx="8">
                  <c:v>FYDRISZEWSKI</c:v>
                </c:pt>
                <c:pt idx="9">
                  <c:v>FARA</c:v>
                </c:pt>
                <c:pt idx="10">
                  <c:v>PONGUILLO</c:v>
                </c:pt>
                <c:pt idx="11">
                  <c:v>MEJÍA E.</c:v>
                </c:pt>
                <c:pt idx="12">
                  <c:v>MINA</c:v>
                </c:pt>
                <c:pt idx="13">
                  <c:v>MOHOR</c:v>
                </c:pt>
                <c:pt idx="14">
                  <c:v>BOLAÑOS</c:v>
                </c:pt>
                <c:pt idx="15">
                  <c:v>CAICEDO E.</c:v>
                </c:pt>
                <c:pt idx="16">
                  <c:v>ROMERO</c:v>
                </c:pt>
                <c:pt idx="17">
                  <c:v>TEVEZ</c:v>
                </c:pt>
                <c:pt idx="18">
                  <c:v>VERNAZA</c:v>
                </c:pt>
                <c:pt idx="19">
                  <c:v>VEGA</c:v>
                </c:pt>
                <c:pt idx="20">
                  <c:v>LOPEZ</c:v>
                </c:pt>
                <c:pt idx="21">
                  <c:v>BATIOJA</c:v>
                </c:pt>
                <c:pt idx="22">
                  <c:v>MEJÍA M.</c:v>
                </c:pt>
                <c:pt idx="23">
                  <c:v>ADÉ</c:v>
                </c:pt>
                <c:pt idx="24">
                  <c:v>ARMAS</c:v>
                </c:pt>
              </c:strCache>
            </c:strRef>
          </c:cat>
          <c:val>
            <c:numRef>
              <c:f>'Sábado 22-1 (Sesión 18)'!$T$4:$T$28</c:f>
              <c:numCache>
                <c:formatCode>0.0</c:formatCode>
                <c:ptCount val="25"/>
                <c:pt idx="1">
                  <c:v>85.493333333333339</c:v>
                </c:pt>
                <c:pt idx="3">
                  <c:v>64.8</c:v>
                </c:pt>
                <c:pt idx="5">
                  <c:v>127.6</c:v>
                </c:pt>
                <c:pt idx="6">
                  <c:v>70.013333333333335</c:v>
                </c:pt>
                <c:pt idx="7">
                  <c:v>82.153333333333322</c:v>
                </c:pt>
                <c:pt idx="8">
                  <c:v>78.263333333333335</c:v>
                </c:pt>
                <c:pt idx="9">
                  <c:v>80.064999999999998</c:v>
                </c:pt>
                <c:pt idx="10">
                  <c:v>73.123333333333335</c:v>
                </c:pt>
                <c:pt idx="11">
                  <c:v>81.713333333333324</c:v>
                </c:pt>
                <c:pt idx="12">
                  <c:v>62.279999999999994</c:v>
                </c:pt>
                <c:pt idx="13">
                  <c:v>77.723333333333329</c:v>
                </c:pt>
                <c:pt idx="14">
                  <c:v>76.459999999999994</c:v>
                </c:pt>
                <c:pt idx="15">
                  <c:v>75.316666666666663</c:v>
                </c:pt>
                <c:pt idx="16">
                  <c:v>79.791666666666671</c:v>
                </c:pt>
                <c:pt idx="17">
                  <c:v>76.723333333333343</c:v>
                </c:pt>
                <c:pt idx="18">
                  <c:v>85.161666666666676</c:v>
                </c:pt>
                <c:pt idx="19">
                  <c:v>87.96833333333332</c:v>
                </c:pt>
                <c:pt idx="20">
                  <c:v>113.11</c:v>
                </c:pt>
                <c:pt idx="22">
                  <c:v>88.15333333333335</c:v>
                </c:pt>
                <c:pt idx="23">
                  <c:v>71.774999999999991</c:v>
                </c:pt>
                <c:pt idx="24">
                  <c:v>83.295000000000002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8-CA4B-948B-CBE01CE62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95"/>
        <c:axId val="2132378687"/>
        <c:axId val="2132382063"/>
      </c:barChart>
      <c:catAx>
        <c:axId val="213237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32382063"/>
        <c:crosses val="autoZero"/>
        <c:auto val="1"/>
        <c:lblAlgn val="ctr"/>
        <c:lblOffset val="100"/>
        <c:noMultiLvlLbl val="0"/>
      </c:catAx>
      <c:valAx>
        <c:axId val="21323820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7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Dist. Total (Mts): </a:t>
            </a:r>
            <a:r>
              <a:rPr lang="en-US" sz="1400" b="1" i="0" u="none" strike="noStrike" cap="none" baseline="0">
                <a:effectLst/>
              </a:rPr>
              <a:t>: DISTACIA TOTAL RECORRIDA  </a:t>
            </a:r>
            <a:r>
              <a:rPr lang="en-US" sz="1400" b="1" i="0" u="none" strike="noStrike" cap="none" baseline="0"/>
              <a:t> EN METROS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364690869710829E-2"/>
          <c:y val="0.14409251227459147"/>
          <c:w val="0.93155986672109947"/>
          <c:h val="0.598545955547013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'Sábado 22-01 (compensación) TT'!$D$3</c:f>
              <c:strCache>
                <c:ptCount val="1"/>
                <c:pt idx="0">
                  <c:v>Dist. Total (Mts)</c:v>
                </c:pt>
              </c:strCache>
            </c:strRef>
          </c:tx>
          <c:spPr>
            <a:solidFill>
              <a:srgbClr val="0070C0"/>
            </a:solidFill>
            <a:ln w="9525" cap="flat" cmpd="sng" algn="ctr">
              <a:noFill/>
              <a:miter lim="800000"/>
            </a:ln>
            <a:effectLst>
              <a:glow rad="63500">
                <a:srgbClr val="0070C0">
                  <a:alpha val="25000"/>
                </a:srgb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'Sábado 22-01 (compensación) TT'!$B$4:$B$33</c:f>
              <c:strCache>
                <c:ptCount val="25"/>
                <c:pt idx="0">
                  <c:v>SILVA</c:v>
                </c:pt>
                <c:pt idx="1">
                  <c:v>BRIONES</c:v>
                </c:pt>
                <c:pt idx="2">
                  <c:v>CANO</c:v>
                </c:pt>
                <c:pt idx="3">
                  <c:v>SEGURA</c:v>
                </c:pt>
                <c:pt idx="4">
                  <c:v>QUIÑONEZ</c:v>
                </c:pt>
                <c:pt idx="5">
                  <c:v>MURILLO</c:v>
                </c:pt>
                <c:pt idx="6">
                  <c:v>CUERO</c:v>
                </c:pt>
                <c:pt idx="7">
                  <c:v>FIGUEROA</c:v>
                </c:pt>
                <c:pt idx="8">
                  <c:v>FYDRISZEWSKI</c:v>
                </c:pt>
                <c:pt idx="9">
                  <c:v>FARA</c:v>
                </c:pt>
                <c:pt idx="10">
                  <c:v>PONGUILLO</c:v>
                </c:pt>
                <c:pt idx="11">
                  <c:v>MEJÍA E.</c:v>
                </c:pt>
                <c:pt idx="12">
                  <c:v>MINA</c:v>
                </c:pt>
                <c:pt idx="13">
                  <c:v>MOHOR</c:v>
                </c:pt>
                <c:pt idx="14">
                  <c:v>BOLAÑOS</c:v>
                </c:pt>
                <c:pt idx="15">
                  <c:v>CAICEDO E.</c:v>
                </c:pt>
                <c:pt idx="16">
                  <c:v>ROMERO</c:v>
                </c:pt>
                <c:pt idx="17">
                  <c:v>TEVEZ</c:v>
                </c:pt>
                <c:pt idx="18">
                  <c:v>VERNAZA</c:v>
                </c:pt>
                <c:pt idx="19">
                  <c:v>VEGA</c:v>
                </c:pt>
                <c:pt idx="20">
                  <c:v>LOPEZ</c:v>
                </c:pt>
                <c:pt idx="21">
                  <c:v>BATIOJA</c:v>
                </c:pt>
                <c:pt idx="22">
                  <c:v>MEJÍA M.</c:v>
                </c:pt>
                <c:pt idx="23">
                  <c:v>ADÉ</c:v>
                </c:pt>
                <c:pt idx="24">
                  <c:v>ARMAS</c:v>
                </c:pt>
              </c:strCache>
            </c:strRef>
          </c:cat>
          <c:val>
            <c:numRef>
              <c:f>'Sábado 22-01 (compensación) TT'!$D$4:$D$33</c:f>
              <c:numCache>
                <c:formatCode>0</c:formatCode>
                <c:ptCount val="25"/>
                <c:pt idx="13">
                  <c:v>5199.3</c:v>
                </c:pt>
                <c:pt idx="20">
                  <c:v>5332.63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6E-B944-B894-B4C1CD41B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95"/>
        <c:axId val="2132378687"/>
        <c:axId val="2132382063"/>
      </c:barChart>
      <c:catAx>
        <c:axId val="213237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32382063"/>
        <c:crosses val="autoZero"/>
        <c:auto val="1"/>
        <c:lblAlgn val="ctr"/>
        <c:lblOffset val="100"/>
        <c:noMultiLvlLbl val="0"/>
      </c:catAx>
      <c:valAx>
        <c:axId val="21323820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7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ln>
                  <a:noFill/>
                </a:ln>
                <a:solidFill>
                  <a:schemeClr val="bg1">
                    <a:lumMod val="9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s-ES_tradnl" sz="1400">
                <a:ln>
                  <a:noFill/>
                </a:ln>
                <a:solidFill>
                  <a:schemeClr val="bg1">
                    <a:lumMod val="95000"/>
                  </a:schemeClr>
                </a:solidFill>
                <a:effectLst/>
              </a:rPr>
              <a:t>CANTIDAD DE ACELERACIONES (ACC) Y DESACELERACIONES</a:t>
            </a:r>
            <a:r>
              <a:rPr lang="es-ES_tradnl" sz="1400" baseline="0">
                <a:ln>
                  <a:noFill/>
                </a:ln>
                <a:solidFill>
                  <a:schemeClr val="bg1">
                    <a:lumMod val="95000"/>
                  </a:schemeClr>
                </a:solidFill>
                <a:effectLst/>
              </a:rPr>
              <a:t> (DCC)</a:t>
            </a:r>
            <a:endParaRPr lang="es-ES_tradnl" sz="1400">
              <a:ln>
                <a:noFill/>
              </a:ln>
              <a:solidFill>
                <a:schemeClr val="bg1">
                  <a:lumMod val="95000"/>
                </a:scheme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ln>
                <a:noFill/>
              </a:ln>
              <a:solidFill>
                <a:schemeClr val="bg1">
                  <a:lumMod val="9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777003240423853E-2"/>
          <c:y val="0.20542091118693184"/>
          <c:w val="0.95658160366564715"/>
          <c:h val="0.446036380902963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'Sábado 22-01 (compensación) TT'!$K$3</c:f>
              <c:strCache>
                <c:ptCount val="1"/>
                <c:pt idx="0">
                  <c:v>ACC     (Cant.)          (2-10 m/s2)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'Sábado 22-01 (compensación) TT'!$B$4:$B$28</c:f>
              <c:strCache>
                <c:ptCount val="25"/>
                <c:pt idx="0">
                  <c:v>SILVA</c:v>
                </c:pt>
                <c:pt idx="1">
                  <c:v>BRIONES</c:v>
                </c:pt>
                <c:pt idx="2">
                  <c:v>CANO</c:v>
                </c:pt>
                <c:pt idx="3">
                  <c:v>SEGURA</c:v>
                </c:pt>
                <c:pt idx="4">
                  <c:v>QUIÑONEZ</c:v>
                </c:pt>
                <c:pt idx="5">
                  <c:v>MURILLO</c:v>
                </c:pt>
                <c:pt idx="6">
                  <c:v>CUERO</c:v>
                </c:pt>
                <c:pt idx="7">
                  <c:v>FIGUEROA</c:v>
                </c:pt>
                <c:pt idx="8">
                  <c:v>FYDRISZEWSKI</c:v>
                </c:pt>
                <c:pt idx="9">
                  <c:v>FARA</c:v>
                </c:pt>
                <c:pt idx="10">
                  <c:v>PONGUILLO</c:v>
                </c:pt>
                <c:pt idx="11">
                  <c:v>MEJÍA E.</c:v>
                </c:pt>
                <c:pt idx="12">
                  <c:v>MINA</c:v>
                </c:pt>
                <c:pt idx="13">
                  <c:v>MOHOR</c:v>
                </c:pt>
                <c:pt idx="14">
                  <c:v>BOLAÑOS</c:v>
                </c:pt>
                <c:pt idx="15">
                  <c:v>CAICEDO E.</c:v>
                </c:pt>
                <c:pt idx="16">
                  <c:v>ROMERO</c:v>
                </c:pt>
                <c:pt idx="17">
                  <c:v>TEVEZ</c:v>
                </c:pt>
                <c:pt idx="18">
                  <c:v>VERNAZA</c:v>
                </c:pt>
                <c:pt idx="19">
                  <c:v>VEGA</c:v>
                </c:pt>
                <c:pt idx="20">
                  <c:v>LOPEZ</c:v>
                </c:pt>
                <c:pt idx="21">
                  <c:v>BATIOJA</c:v>
                </c:pt>
                <c:pt idx="22">
                  <c:v>MEJÍA M.</c:v>
                </c:pt>
                <c:pt idx="23">
                  <c:v>ADÉ</c:v>
                </c:pt>
                <c:pt idx="24">
                  <c:v>ARMAS</c:v>
                </c:pt>
              </c:strCache>
            </c:strRef>
          </c:cat>
          <c:val>
            <c:numRef>
              <c:f>'Sábado 22-01 (compensación) TT'!$K$4:$K$28</c:f>
              <c:numCache>
                <c:formatCode>0</c:formatCode>
                <c:ptCount val="25"/>
                <c:pt idx="13">
                  <c:v>126</c:v>
                </c:pt>
                <c:pt idx="20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9-794C-A06F-EC019493C132}"/>
            </c:ext>
          </c:extLst>
        </c:ser>
        <c:ser>
          <c:idx val="1"/>
          <c:order val="1"/>
          <c:tx>
            <c:strRef>
              <c:f>'Sábado 22-01 (compensación) TT'!$L$3</c:f>
              <c:strCache>
                <c:ptCount val="1"/>
                <c:pt idx="0">
                  <c:v>DCC    (Cant.)       (2-10 m/s2)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'Sábado 22-01 (compensación) TT'!$B$4:$B$28</c:f>
              <c:strCache>
                <c:ptCount val="25"/>
                <c:pt idx="0">
                  <c:v>SILVA</c:v>
                </c:pt>
                <c:pt idx="1">
                  <c:v>BRIONES</c:v>
                </c:pt>
                <c:pt idx="2">
                  <c:v>CANO</c:v>
                </c:pt>
                <c:pt idx="3">
                  <c:v>SEGURA</c:v>
                </c:pt>
                <c:pt idx="4">
                  <c:v>QUIÑONEZ</c:v>
                </c:pt>
                <c:pt idx="5">
                  <c:v>MURILLO</c:v>
                </c:pt>
                <c:pt idx="6">
                  <c:v>CUERO</c:v>
                </c:pt>
                <c:pt idx="7">
                  <c:v>FIGUEROA</c:v>
                </c:pt>
                <c:pt idx="8">
                  <c:v>FYDRISZEWSKI</c:v>
                </c:pt>
                <c:pt idx="9">
                  <c:v>FARA</c:v>
                </c:pt>
                <c:pt idx="10">
                  <c:v>PONGUILLO</c:v>
                </c:pt>
                <c:pt idx="11">
                  <c:v>MEJÍA E.</c:v>
                </c:pt>
                <c:pt idx="12">
                  <c:v>MINA</c:v>
                </c:pt>
                <c:pt idx="13">
                  <c:v>MOHOR</c:v>
                </c:pt>
                <c:pt idx="14">
                  <c:v>BOLAÑOS</c:v>
                </c:pt>
                <c:pt idx="15">
                  <c:v>CAICEDO E.</c:v>
                </c:pt>
                <c:pt idx="16">
                  <c:v>ROMERO</c:v>
                </c:pt>
                <c:pt idx="17">
                  <c:v>TEVEZ</c:v>
                </c:pt>
                <c:pt idx="18">
                  <c:v>VERNAZA</c:v>
                </c:pt>
                <c:pt idx="19">
                  <c:v>VEGA</c:v>
                </c:pt>
                <c:pt idx="20">
                  <c:v>LOPEZ</c:v>
                </c:pt>
                <c:pt idx="21">
                  <c:v>BATIOJA</c:v>
                </c:pt>
                <c:pt idx="22">
                  <c:v>MEJÍA M.</c:v>
                </c:pt>
                <c:pt idx="23">
                  <c:v>ADÉ</c:v>
                </c:pt>
                <c:pt idx="24">
                  <c:v>ARMAS</c:v>
                </c:pt>
              </c:strCache>
            </c:strRef>
          </c:cat>
          <c:val>
            <c:numRef>
              <c:f>'Sábado 22-01 (compensación) TT'!$L$4:$L$28</c:f>
              <c:numCache>
                <c:formatCode>0</c:formatCode>
                <c:ptCount val="25"/>
                <c:pt idx="13">
                  <c:v>119</c:v>
                </c:pt>
                <c:pt idx="20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9-794C-A06F-EC019493C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9"/>
        <c:axId val="2132378687"/>
        <c:axId val="2132382063"/>
      </c:barChart>
      <c:catAx>
        <c:axId val="213237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32382063"/>
        <c:crosses val="autoZero"/>
        <c:auto val="1"/>
        <c:lblAlgn val="ctr"/>
        <c:lblOffset val="100"/>
        <c:noMultiLvlLbl val="0"/>
      </c:catAx>
      <c:valAx>
        <c:axId val="213238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7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HSR </a:t>
            </a:r>
            <a:r>
              <a:rPr lang="en-US" sz="1400" b="1" i="0" u="none" strike="noStrike" cap="none" baseline="0">
                <a:effectLst/>
              </a:rPr>
              <a:t>(mts)  (19-24 K/h)</a:t>
            </a:r>
            <a:r>
              <a:rPr lang="en-US" sz="1400" b="1" i="0" u="none" strike="noStrike" cap="none" baseline="0"/>
              <a:t> </a:t>
            </a:r>
            <a:r>
              <a:rPr lang="en-US"/>
              <a:t>: DISTANCIA TOTAL RECORRIDA EN METROS A ALTA INTENSIDAD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364690869710829E-2"/>
          <c:y val="0.14409251227459147"/>
          <c:w val="0.93155986672109947"/>
          <c:h val="0.598545955547013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'Sábado 22-01 (compensación) TT'!$H$3</c:f>
              <c:strCache>
                <c:ptCount val="1"/>
                <c:pt idx="0">
                  <c:v>HSR       (mts)         (19-24 K/h)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9525" cap="flat" cmpd="sng" algn="ctr">
              <a:noFill/>
              <a:miter lim="800000"/>
            </a:ln>
            <a:effectLst>
              <a:glow rad="63500">
                <a:srgbClr val="0070C0">
                  <a:alpha val="25000"/>
                </a:srgb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'Sábado 22-01 (compensación) TT'!$B$4:$B$33</c:f>
              <c:strCache>
                <c:ptCount val="25"/>
                <c:pt idx="0">
                  <c:v>SILVA</c:v>
                </c:pt>
                <c:pt idx="1">
                  <c:v>BRIONES</c:v>
                </c:pt>
                <c:pt idx="2">
                  <c:v>CANO</c:v>
                </c:pt>
                <c:pt idx="3">
                  <c:v>SEGURA</c:v>
                </c:pt>
                <c:pt idx="4">
                  <c:v>QUIÑONEZ</c:v>
                </c:pt>
                <c:pt idx="5">
                  <c:v>MURILLO</c:v>
                </c:pt>
                <c:pt idx="6">
                  <c:v>CUERO</c:v>
                </c:pt>
                <c:pt idx="7">
                  <c:v>FIGUEROA</c:v>
                </c:pt>
                <c:pt idx="8">
                  <c:v>FYDRISZEWSKI</c:v>
                </c:pt>
                <c:pt idx="9">
                  <c:v>FARA</c:v>
                </c:pt>
                <c:pt idx="10">
                  <c:v>PONGUILLO</c:v>
                </c:pt>
                <c:pt idx="11">
                  <c:v>MEJÍA E.</c:v>
                </c:pt>
                <c:pt idx="12">
                  <c:v>MINA</c:v>
                </c:pt>
                <c:pt idx="13">
                  <c:v>MOHOR</c:v>
                </c:pt>
                <c:pt idx="14">
                  <c:v>BOLAÑOS</c:v>
                </c:pt>
                <c:pt idx="15">
                  <c:v>CAICEDO E.</c:v>
                </c:pt>
                <c:pt idx="16">
                  <c:v>ROMERO</c:v>
                </c:pt>
                <c:pt idx="17">
                  <c:v>TEVEZ</c:v>
                </c:pt>
                <c:pt idx="18">
                  <c:v>VERNAZA</c:v>
                </c:pt>
                <c:pt idx="19">
                  <c:v>VEGA</c:v>
                </c:pt>
                <c:pt idx="20">
                  <c:v>LOPEZ</c:v>
                </c:pt>
                <c:pt idx="21">
                  <c:v>BATIOJA</c:v>
                </c:pt>
                <c:pt idx="22">
                  <c:v>MEJÍA M.</c:v>
                </c:pt>
                <c:pt idx="23">
                  <c:v>ADÉ</c:v>
                </c:pt>
                <c:pt idx="24">
                  <c:v>ARMAS</c:v>
                </c:pt>
              </c:strCache>
            </c:strRef>
          </c:cat>
          <c:val>
            <c:numRef>
              <c:f>'Sábado 22-01 (compensación) TT'!$H$4:$H$33</c:f>
              <c:numCache>
                <c:formatCode>0</c:formatCode>
                <c:ptCount val="25"/>
                <c:pt idx="13">
                  <c:v>225.66000000000003</c:v>
                </c:pt>
                <c:pt idx="20">
                  <c:v>107.41999999999999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1D-2949-A98D-718BEDCE3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95"/>
        <c:axId val="2132378687"/>
        <c:axId val="2132382063"/>
      </c:barChart>
      <c:catAx>
        <c:axId val="213237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32382063"/>
        <c:crosses val="autoZero"/>
        <c:auto val="1"/>
        <c:lblAlgn val="ctr"/>
        <c:lblOffset val="100"/>
        <c:noMultiLvlLbl val="0"/>
      </c:catAx>
      <c:valAx>
        <c:axId val="21323820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7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High Intensity Bursts (cant.): NÚMERO TOTAL DE VECES EN LAS QUE SE REALIZÓ UN MÍNIMO DE 3 ACTIVIDADES DE ALTA INTENSIDAD SEPARADOS POR 20" COMO MÁXIMO</a:t>
            </a:r>
          </a:p>
        </c:rich>
      </c:tx>
      <c:layout>
        <c:manualLayout>
          <c:xMode val="edge"/>
          <c:yMode val="edge"/>
          <c:x val="8.845712228614859E-2"/>
          <c:y val="6.252666306769101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364690869710829E-2"/>
          <c:y val="0.23112857380972138"/>
          <c:w val="0.93155986672109947"/>
          <c:h val="0.511509887873712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'Microciclo 02'!$O$3</c:f>
              <c:strCache>
                <c:ptCount val="1"/>
                <c:pt idx="0">
                  <c:v>Number Of High Intensity Bursts (cant.)</c:v>
                </c:pt>
              </c:strCache>
            </c:strRef>
          </c:tx>
          <c:spPr>
            <a:solidFill>
              <a:srgbClr val="FF0000"/>
            </a:solidFill>
            <a:ln w="9525" cap="flat" cmpd="sng" algn="ctr">
              <a:noFill/>
              <a:miter lim="800000"/>
            </a:ln>
            <a:effectLst>
              <a:glow rad="63500">
                <a:srgbClr val="0070C0">
                  <a:alpha val="25000"/>
                </a:srgb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'Microciclo 02'!$B$4:$B$33</c:f>
              <c:strCache>
                <c:ptCount val="25"/>
                <c:pt idx="0">
                  <c:v>SILVA</c:v>
                </c:pt>
                <c:pt idx="1">
                  <c:v>BRIONES</c:v>
                </c:pt>
                <c:pt idx="2">
                  <c:v>CANO</c:v>
                </c:pt>
                <c:pt idx="3">
                  <c:v>SEGURA</c:v>
                </c:pt>
                <c:pt idx="4">
                  <c:v>QUIÑONEZ</c:v>
                </c:pt>
                <c:pt idx="5">
                  <c:v>MURILLO</c:v>
                </c:pt>
                <c:pt idx="6">
                  <c:v>CUERO</c:v>
                </c:pt>
                <c:pt idx="7">
                  <c:v>FIGUEROA</c:v>
                </c:pt>
                <c:pt idx="8">
                  <c:v>FYDRISZEWSKI</c:v>
                </c:pt>
                <c:pt idx="9">
                  <c:v>FARA</c:v>
                </c:pt>
                <c:pt idx="10">
                  <c:v>PONGUILLO</c:v>
                </c:pt>
                <c:pt idx="11">
                  <c:v>MEJÍA E.</c:v>
                </c:pt>
                <c:pt idx="12">
                  <c:v>MINA</c:v>
                </c:pt>
                <c:pt idx="13">
                  <c:v>MOHOR</c:v>
                </c:pt>
                <c:pt idx="14">
                  <c:v>BOLAÑOS</c:v>
                </c:pt>
                <c:pt idx="15">
                  <c:v>CAICEDO E.</c:v>
                </c:pt>
                <c:pt idx="16">
                  <c:v>ROMERO</c:v>
                </c:pt>
                <c:pt idx="17">
                  <c:v>TEVEZ</c:v>
                </c:pt>
                <c:pt idx="18">
                  <c:v>VERNAZA</c:v>
                </c:pt>
                <c:pt idx="19">
                  <c:v>VEGA</c:v>
                </c:pt>
                <c:pt idx="20">
                  <c:v>LOPEZ</c:v>
                </c:pt>
                <c:pt idx="21">
                  <c:v>GARCIA</c:v>
                </c:pt>
                <c:pt idx="22">
                  <c:v>MEJÍA M.</c:v>
                </c:pt>
                <c:pt idx="23">
                  <c:v>ADÉ</c:v>
                </c:pt>
                <c:pt idx="24">
                  <c:v>ARMAS</c:v>
                </c:pt>
              </c:strCache>
            </c:strRef>
          </c:cat>
          <c:val>
            <c:numRef>
              <c:f>'Microciclo 02'!$O$4:$O$28</c:f>
              <c:numCache>
                <c:formatCode>0</c:formatCode>
                <c:ptCount val="25"/>
                <c:pt idx="0">
                  <c:v>107</c:v>
                </c:pt>
                <c:pt idx="1">
                  <c:v>18</c:v>
                </c:pt>
                <c:pt idx="2">
                  <c:v>3</c:v>
                </c:pt>
                <c:pt idx="3">
                  <c:v>13</c:v>
                </c:pt>
                <c:pt idx="5">
                  <c:v>45</c:v>
                </c:pt>
                <c:pt idx="6">
                  <c:v>48</c:v>
                </c:pt>
                <c:pt idx="7">
                  <c:v>0</c:v>
                </c:pt>
                <c:pt idx="8">
                  <c:v>53</c:v>
                </c:pt>
                <c:pt idx="9">
                  <c:v>62</c:v>
                </c:pt>
                <c:pt idx="10">
                  <c:v>70</c:v>
                </c:pt>
                <c:pt idx="11">
                  <c:v>42</c:v>
                </c:pt>
                <c:pt idx="12">
                  <c:v>23</c:v>
                </c:pt>
                <c:pt idx="13">
                  <c:v>31</c:v>
                </c:pt>
                <c:pt idx="14">
                  <c:v>8</c:v>
                </c:pt>
                <c:pt idx="15">
                  <c:v>11</c:v>
                </c:pt>
                <c:pt idx="16">
                  <c:v>7</c:v>
                </c:pt>
                <c:pt idx="17">
                  <c:v>1</c:v>
                </c:pt>
                <c:pt idx="18">
                  <c:v>13</c:v>
                </c:pt>
                <c:pt idx="19">
                  <c:v>0</c:v>
                </c:pt>
                <c:pt idx="20">
                  <c:v>3</c:v>
                </c:pt>
                <c:pt idx="22">
                  <c:v>15</c:v>
                </c:pt>
                <c:pt idx="23">
                  <c:v>49</c:v>
                </c:pt>
                <c:pt idx="2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E3-3545-BC4E-276E25DDB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95"/>
        <c:axId val="2132378687"/>
        <c:axId val="2132382063"/>
      </c:barChart>
      <c:catAx>
        <c:axId val="213237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32382063"/>
        <c:crosses val="autoZero"/>
        <c:auto val="1"/>
        <c:lblAlgn val="ctr"/>
        <c:lblOffset val="100"/>
        <c:noMultiLvlLbl val="0"/>
      </c:catAx>
      <c:valAx>
        <c:axId val="21323820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7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</a:t>
            </a:r>
            <a:r>
              <a:rPr lang="en-US" sz="1400" b="1" i="0" u="none" strike="noStrike" cap="none" baseline="0">
                <a:effectLst/>
              </a:rPr>
              <a:t>(Cant)  (&gt;24 K/h)</a:t>
            </a:r>
            <a:r>
              <a:rPr lang="en-US" sz="1400" b="1" i="0" u="none" strike="noStrike" cap="none" baseline="0"/>
              <a:t> </a:t>
            </a:r>
            <a:r>
              <a:rPr lang="en-US"/>
              <a:t>: CANTIDAD DE SPRINT REALIZADOS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364690869710829E-2"/>
          <c:y val="0.14409251227459147"/>
          <c:w val="0.93155986672109947"/>
          <c:h val="0.598545955547013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'Sábado 22-01 (compensación) TT'!$I$3</c:f>
              <c:strCache>
                <c:ptCount val="1"/>
                <c:pt idx="0">
                  <c:v>Sprint (Cant)    (&gt;24 K/h)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9525" cap="flat" cmpd="sng" algn="ctr">
              <a:noFill/>
              <a:miter lim="800000"/>
            </a:ln>
            <a:effectLst>
              <a:glow rad="63500">
                <a:srgbClr val="0070C0">
                  <a:alpha val="25000"/>
                </a:srgb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'Sábado 22-01 (compensación) TT'!$B$4:$B$33</c:f>
              <c:strCache>
                <c:ptCount val="25"/>
                <c:pt idx="0">
                  <c:v>SILVA</c:v>
                </c:pt>
                <c:pt idx="1">
                  <c:v>BRIONES</c:v>
                </c:pt>
                <c:pt idx="2">
                  <c:v>CANO</c:v>
                </c:pt>
                <c:pt idx="3">
                  <c:v>SEGURA</c:v>
                </c:pt>
                <c:pt idx="4">
                  <c:v>QUIÑONEZ</c:v>
                </c:pt>
                <c:pt idx="5">
                  <c:v>MURILLO</c:v>
                </c:pt>
                <c:pt idx="6">
                  <c:v>CUERO</c:v>
                </c:pt>
                <c:pt idx="7">
                  <c:v>FIGUEROA</c:v>
                </c:pt>
                <c:pt idx="8">
                  <c:v>FYDRISZEWSKI</c:v>
                </c:pt>
                <c:pt idx="9">
                  <c:v>FARA</c:v>
                </c:pt>
                <c:pt idx="10">
                  <c:v>PONGUILLO</c:v>
                </c:pt>
                <c:pt idx="11">
                  <c:v>MEJÍA E.</c:v>
                </c:pt>
                <c:pt idx="12">
                  <c:v>MINA</c:v>
                </c:pt>
                <c:pt idx="13">
                  <c:v>MOHOR</c:v>
                </c:pt>
                <c:pt idx="14">
                  <c:v>BOLAÑOS</c:v>
                </c:pt>
                <c:pt idx="15">
                  <c:v>CAICEDO E.</c:v>
                </c:pt>
                <c:pt idx="16">
                  <c:v>ROMERO</c:v>
                </c:pt>
                <c:pt idx="17">
                  <c:v>TEVEZ</c:v>
                </c:pt>
                <c:pt idx="18">
                  <c:v>VERNAZA</c:v>
                </c:pt>
                <c:pt idx="19">
                  <c:v>VEGA</c:v>
                </c:pt>
                <c:pt idx="20">
                  <c:v>LOPEZ</c:v>
                </c:pt>
                <c:pt idx="21">
                  <c:v>BATIOJA</c:v>
                </c:pt>
                <c:pt idx="22">
                  <c:v>MEJÍA M.</c:v>
                </c:pt>
                <c:pt idx="23">
                  <c:v>ADÉ</c:v>
                </c:pt>
                <c:pt idx="24">
                  <c:v>ARMAS</c:v>
                </c:pt>
              </c:strCache>
            </c:strRef>
          </c:cat>
          <c:val>
            <c:numRef>
              <c:f>'Sábado 22-01 (compensación) TT'!$I$4:$I$33</c:f>
              <c:numCache>
                <c:formatCode>0</c:formatCode>
                <c:ptCount val="25"/>
                <c:pt idx="13">
                  <c:v>3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67-AD41-83D0-048F50F38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95"/>
        <c:axId val="2132378687"/>
        <c:axId val="2132382063"/>
      </c:barChart>
      <c:catAx>
        <c:axId val="213237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32382063"/>
        <c:crosses val="autoZero"/>
        <c:auto val="1"/>
        <c:lblAlgn val="ctr"/>
        <c:lblOffset val="100"/>
        <c:noMultiLvlLbl val="0"/>
      </c:catAx>
      <c:valAx>
        <c:axId val="21323820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7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(mts) (&gt;24 K/h): METROS RECORRIDOS EN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364690869710829E-2"/>
          <c:y val="0.14409251227459147"/>
          <c:w val="0.93155986672109947"/>
          <c:h val="0.598545955547013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'Sábado 22-01 (compensación) TT'!$J$3</c:f>
              <c:strCache>
                <c:ptCount val="1"/>
                <c:pt idx="0">
                  <c:v>Sprint    (mts)         (&gt;24 K/h)</c:v>
                </c:pt>
              </c:strCache>
            </c:strRef>
          </c:tx>
          <c:spPr>
            <a:solidFill>
              <a:srgbClr val="7030A0"/>
            </a:solidFill>
            <a:ln w="9525" cap="flat" cmpd="sng" algn="ctr">
              <a:noFill/>
              <a:miter lim="800000"/>
            </a:ln>
            <a:effectLst>
              <a:glow rad="63500">
                <a:srgbClr val="0070C0">
                  <a:alpha val="25000"/>
                </a:srgb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'Sábado 22-01 (compensación) TT'!$B$4:$B$33</c:f>
              <c:strCache>
                <c:ptCount val="25"/>
                <c:pt idx="0">
                  <c:v>SILVA</c:v>
                </c:pt>
                <c:pt idx="1">
                  <c:v>BRIONES</c:v>
                </c:pt>
                <c:pt idx="2">
                  <c:v>CANO</c:v>
                </c:pt>
                <c:pt idx="3">
                  <c:v>SEGURA</c:v>
                </c:pt>
                <c:pt idx="4">
                  <c:v>QUIÑONEZ</c:v>
                </c:pt>
                <c:pt idx="5">
                  <c:v>MURILLO</c:v>
                </c:pt>
                <c:pt idx="6">
                  <c:v>CUERO</c:v>
                </c:pt>
                <c:pt idx="7">
                  <c:v>FIGUEROA</c:v>
                </c:pt>
                <c:pt idx="8">
                  <c:v>FYDRISZEWSKI</c:v>
                </c:pt>
                <c:pt idx="9">
                  <c:v>FARA</c:v>
                </c:pt>
                <c:pt idx="10">
                  <c:v>PONGUILLO</c:v>
                </c:pt>
                <c:pt idx="11">
                  <c:v>MEJÍA E.</c:v>
                </c:pt>
                <c:pt idx="12">
                  <c:v>MINA</c:v>
                </c:pt>
                <c:pt idx="13">
                  <c:v>MOHOR</c:v>
                </c:pt>
                <c:pt idx="14">
                  <c:v>BOLAÑOS</c:v>
                </c:pt>
                <c:pt idx="15">
                  <c:v>CAICEDO E.</c:v>
                </c:pt>
                <c:pt idx="16">
                  <c:v>ROMERO</c:v>
                </c:pt>
                <c:pt idx="17">
                  <c:v>TEVEZ</c:v>
                </c:pt>
                <c:pt idx="18">
                  <c:v>VERNAZA</c:v>
                </c:pt>
                <c:pt idx="19">
                  <c:v>VEGA</c:v>
                </c:pt>
                <c:pt idx="20">
                  <c:v>LOPEZ</c:v>
                </c:pt>
                <c:pt idx="21">
                  <c:v>BATIOJA</c:v>
                </c:pt>
                <c:pt idx="22">
                  <c:v>MEJÍA M.</c:v>
                </c:pt>
                <c:pt idx="23">
                  <c:v>ADÉ</c:v>
                </c:pt>
                <c:pt idx="24">
                  <c:v>ARMAS</c:v>
                </c:pt>
              </c:strCache>
            </c:strRef>
          </c:cat>
          <c:val>
            <c:numRef>
              <c:f>'Sábado 22-01 (compensación) TT'!$J$4:$J$33</c:f>
              <c:numCache>
                <c:formatCode>0</c:formatCode>
                <c:ptCount val="25"/>
                <c:pt idx="13">
                  <c:v>19.559999999999999</c:v>
                </c:pt>
                <c:pt idx="20">
                  <c:v>11.78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E-EA4E-A765-633C58918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95"/>
        <c:axId val="2132378687"/>
        <c:axId val="2132382063"/>
      </c:barChart>
      <c:catAx>
        <c:axId val="213237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32382063"/>
        <c:crosses val="autoZero"/>
        <c:auto val="1"/>
        <c:lblAlgn val="ctr"/>
        <c:lblOffset val="100"/>
        <c:noMultiLvlLbl val="0"/>
      </c:catAx>
      <c:valAx>
        <c:axId val="21323820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7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High Intensity Bursts (cant.): NÚMERO TOTAL DE VECES EN LAS QUE SE REALIZÓ UN MÍNIMO DE 3 ACTIVIDADES DE ALTA INTENSIDAD SEPARADOS POR 20" COMO MÁXIMO</a:t>
            </a:r>
          </a:p>
        </c:rich>
      </c:tx>
      <c:layout>
        <c:manualLayout>
          <c:xMode val="edge"/>
          <c:yMode val="edge"/>
          <c:x val="8.845712228614859E-2"/>
          <c:y val="6.252666306769101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364690869710829E-2"/>
          <c:y val="0.23112857380972138"/>
          <c:w val="0.93155986672109947"/>
          <c:h val="0.511509887873712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'Sábado 22-01 (compensación) TT'!$O$3</c:f>
              <c:strCache>
                <c:ptCount val="1"/>
                <c:pt idx="0">
                  <c:v>Number Of High Intensity Bursts (cant.)</c:v>
                </c:pt>
              </c:strCache>
            </c:strRef>
          </c:tx>
          <c:spPr>
            <a:solidFill>
              <a:srgbClr val="FF0000"/>
            </a:solidFill>
            <a:ln w="9525" cap="flat" cmpd="sng" algn="ctr">
              <a:noFill/>
              <a:miter lim="800000"/>
            </a:ln>
            <a:effectLst>
              <a:glow rad="63500">
                <a:srgbClr val="0070C0">
                  <a:alpha val="25000"/>
                </a:srgb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'Sábado 22-01 (compensación) TT'!$B$4:$B$33</c:f>
              <c:strCache>
                <c:ptCount val="25"/>
                <c:pt idx="0">
                  <c:v>SILVA</c:v>
                </c:pt>
                <c:pt idx="1">
                  <c:v>BRIONES</c:v>
                </c:pt>
                <c:pt idx="2">
                  <c:v>CANO</c:v>
                </c:pt>
                <c:pt idx="3">
                  <c:v>SEGURA</c:v>
                </c:pt>
                <c:pt idx="4">
                  <c:v>QUIÑONEZ</c:v>
                </c:pt>
                <c:pt idx="5">
                  <c:v>MURILLO</c:v>
                </c:pt>
                <c:pt idx="6">
                  <c:v>CUERO</c:v>
                </c:pt>
                <c:pt idx="7">
                  <c:v>FIGUEROA</c:v>
                </c:pt>
                <c:pt idx="8">
                  <c:v>FYDRISZEWSKI</c:v>
                </c:pt>
                <c:pt idx="9">
                  <c:v>FARA</c:v>
                </c:pt>
                <c:pt idx="10">
                  <c:v>PONGUILLO</c:v>
                </c:pt>
                <c:pt idx="11">
                  <c:v>MEJÍA E.</c:v>
                </c:pt>
                <c:pt idx="12">
                  <c:v>MINA</c:v>
                </c:pt>
                <c:pt idx="13">
                  <c:v>MOHOR</c:v>
                </c:pt>
                <c:pt idx="14">
                  <c:v>BOLAÑOS</c:v>
                </c:pt>
                <c:pt idx="15">
                  <c:v>CAICEDO E.</c:v>
                </c:pt>
                <c:pt idx="16">
                  <c:v>ROMERO</c:v>
                </c:pt>
                <c:pt idx="17">
                  <c:v>TEVEZ</c:v>
                </c:pt>
                <c:pt idx="18">
                  <c:v>VERNAZA</c:v>
                </c:pt>
                <c:pt idx="19">
                  <c:v>VEGA</c:v>
                </c:pt>
                <c:pt idx="20">
                  <c:v>LOPEZ</c:v>
                </c:pt>
                <c:pt idx="21">
                  <c:v>BATIOJA</c:v>
                </c:pt>
                <c:pt idx="22">
                  <c:v>MEJÍA M.</c:v>
                </c:pt>
                <c:pt idx="23">
                  <c:v>ADÉ</c:v>
                </c:pt>
                <c:pt idx="24">
                  <c:v>ARMAS</c:v>
                </c:pt>
              </c:strCache>
            </c:strRef>
          </c:cat>
          <c:val>
            <c:numRef>
              <c:f>'Sábado 22-01 (compensación) TT'!$O$4:$O$28</c:f>
              <c:numCache>
                <c:formatCode>0</c:formatCode>
                <c:ptCount val="25"/>
                <c:pt idx="13">
                  <c:v>7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9-3742-BB5C-A771ED4EE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95"/>
        <c:axId val="2132378687"/>
        <c:axId val="2132382063"/>
      </c:barChart>
      <c:catAx>
        <c:axId val="213237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32382063"/>
        <c:crosses val="autoZero"/>
        <c:auto val="1"/>
        <c:lblAlgn val="ctr"/>
        <c:lblOffset val="100"/>
        <c:noMultiLvlLbl val="0"/>
      </c:catAx>
      <c:valAx>
        <c:axId val="21323820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7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Max. Speed (k/h): MÁXIMA VELOCIDAD</a:t>
            </a:r>
            <a:r>
              <a:rPr lang="en-US" baseline="0"/>
              <a:t> ALCANZADA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364690869710829E-2"/>
          <c:y val="0.14409251227459147"/>
          <c:w val="0.93155986672109947"/>
          <c:h val="0.598545955547013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'Sábado 22-01 (compensación) TT'!$P$3</c:f>
              <c:strCache>
                <c:ptCount val="1"/>
                <c:pt idx="0">
                  <c:v>Max. Speed (k/h)</c:v>
                </c:pt>
              </c:strCache>
            </c:strRef>
          </c:tx>
          <c:spPr>
            <a:solidFill>
              <a:srgbClr val="002060"/>
            </a:solidFill>
            <a:ln w="9525" cap="flat" cmpd="sng" algn="ctr">
              <a:noFill/>
              <a:miter lim="800000"/>
            </a:ln>
            <a:effectLst>
              <a:glow rad="63500">
                <a:srgbClr val="0070C0">
                  <a:alpha val="25000"/>
                </a:srgb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'Sábado 22-01 (compensación) TT'!$B$4:$B$33</c:f>
              <c:strCache>
                <c:ptCount val="25"/>
                <c:pt idx="0">
                  <c:v>SILVA</c:v>
                </c:pt>
                <c:pt idx="1">
                  <c:v>BRIONES</c:v>
                </c:pt>
                <c:pt idx="2">
                  <c:v>CANO</c:v>
                </c:pt>
                <c:pt idx="3">
                  <c:v>SEGURA</c:v>
                </c:pt>
                <c:pt idx="4">
                  <c:v>QUIÑONEZ</c:v>
                </c:pt>
                <c:pt idx="5">
                  <c:v>MURILLO</c:v>
                </c:pt>
                <c:pt idx="6">
                  <c:v>CUERO</c:v>
                </c:pt>
                <c:pt idx="7">
                  <c:v>FIGUEROA</c:v>
                </c:pt>
                <c:pt idx="8">
                  <c:v>FYDRISZEWSKI</c:v>
                </c:pt>
                <c:pt idx="9">
                  <c:v>FARA</c:v>
                </c:pt>
                <c:pt idx="10">
                  <c:v>PONGUILLO</c:v>
                </c:pt>
                <c:pt idx="11">
                  <c:v>MEJÍA E.</c:v>
                </c:pt>
                <c:pt idx="12">
                  <c:v>MINA</c:v>
                </c:pt>
                <c:pt idx="13">
                  <c:v>MOHOR</c:v>
                </c:pt>
                <c:pt idx="14">
                  <c:v>BOLAÑOS</c:v>
                </c:pt>
                <c:pt idx="15">
                  <c:v>CAICEDO E.</c:v>
                </c:pt>
                <c:pt idx="16">
                  <c:v>ROMERO</c:v>
                </c:pt>
                <c:pt idx="17">
                  <c:v>TEVEZ</c:v>
                </c:pt>
                <c:pt idx="18">
                  <c:v>VERNAZA</c:v>
                </c:pt>
                <c:pt idx="19">
                  <c:v>VEGA</c:v>
                </c:pt>
                <c:pt idx="20">
                  <c:v>LOPEZ</c:v>
                </c:pt>
                <c:pt idx="21">
                  <c:v>BATIOJA</c:v>
                </c:pt>
                <c:pt idx="22">
                  <c:v>MEJÍA M.</c:v>
                </c:pt>
                <c:pt idx="23">
                  <c:v>ADÉ</c:v>
                </c:pt>
                <c:pt idx="24">
                  <c:v>ARMAS</c:v>
                </c:pt>
              </c:strCache>
            </c:strRef>
          </c:cat>
          <c:val>
            <c:numRef>
              <c:f>'Sábado 22-01 (compensación) TT'!$P$4:$P$28</c:f>
              <c:numCache>
                <c:formatCode>0.0</c:formatCode>
                <c:ptCount val="25"/>
                <c:pt idx="13">
                  <c:v>26.78</c:v>
                </c:pt>
                <c:pt idx="20">
                  <c:v>25.92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A5-A943-8222-F8C102EA7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95"/>
        <c:axId val="2132378687"/>
        <c:axId val="2132382063"/>
      </c:barChart>
      <c:catAx>
        <c:axId val="213237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32382063"/>
        <c:crosses val="autoZero"/>
        <c:auto val="1"/>
        <c:lblAlgn val="ctr"/>
        <c:lblOffset val="100"/>
        <c:noMultiLvlLbl val="0"/>
      </c:catAx>
      <c:valAx>
        <c:axId val="21323820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7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Dist. Total x min (Mts/min): </a:t>
            </a:r>
          </a:p>
          <a:p>
            <a:pPr>
              <a:defRPr/>
            </a:pPr>
            <a:r>
              <a:rPr lang="en-US"/>
              <a:t>DISTACIA TOTAL RECORRIDA POR MINUTO</a:t>
            </a:r>
          </a:p>
        </c:rich>
      </c:tx>
      <c:layout>
        <c:manualLayout>
          <c:xMode val="edge"/>
          <c:yMode val="edge"/>
          <c:x val="0.35907564505567452"/>
          <c:y val="1.88233062173973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364690869710829E-2"/>
          <c:y val="0.28397192033308688"/>
          <c:w val="0.93155986672109947"/>
          <c:h val="0.458666541350346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'Sábado 22-01 (compensación) TT'!$T$3</c:f>
              <c:strCache>
                <c:ptCount val="1"/>
                <c:pt idx="0">
                  <c:v>Dist. Total x min (Mts/min)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 w="9525" cap="flat" cmpd="sng" algn="ctr">
              <a:noFill/>
              <a:miter lim="800000"/>
            </a:ln>
            <a:effectLst>
              <a:glow rad="63500">
                <a:srgbClr val="0070C0">
                  <a:alpha val="25000"/>
                </a:srgb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'Sábado 22-01 (compensación) TT'!$B$4:$B$33</c:f>
              <c:strCache>
                <c:ptCount val="25"/>
                <c:pt idx="0">
                  <c:v>SILVA</c:v>
                </c:pt>
                <c:pt idx="1">
                  <c:v>BRIONES</c:v>
                </c:pt>
                <c:pt idx="2">
                  <c:v>CANO</c:v>
                </c:pt>
                <c:pt idx="3">
                  <c:v>SEGURA</c:v>
                </c:pt>
                <c:pt idx="4">
                  <c:v>QUIÑONEZ</c:v>
                </c:pt>
                <c:pt idx="5">
                  <c:v>MURILLO</c:v>
                </c:pt>
                <c:pt idx="6">
                  <c:v>CUERO</c:v>
                </c:pt>
                <c:pt idx="7">
                  <c:v>FIGUEROA</c:v>
                </c:pt>
                <c:pt idx="8">
                  <c:v>FYDRISZEWSKI</c:v>
                </c:pt>
                <c:pt idx="9">
                  <c:v>FARA</c:v>
                </c:pt>
                <c:pt idx="10">
                  <c:v>PONGUILLO</c:v>
                </c:pt>
                <c:pt idx="11">
                  <c:v>MEJÍA E.</c:v>
                </c:pt>
                <c:pt idx="12">
                  <c:v>MINA</c:v>
                </c:pt>
                <c:pt idx="13">
                  <c:v>MOHOR</c:v>
                </c:pt>
                <c:pt idx="14">
                  <c:v>BOLAÑOS</c:v>
                </c:pt>
                <c:pt idx="15">
                  <c:v>CAICEDO E.</c:v>
                </c:pt>
                <c:pt idx="16">
                  <c:v>ROMERO</c:v>
                </c:pt>
                <c:pt idx="17">
                  <c:v>TEVEZ</c:v>
                </c:pt>
                <c:pt idx="18">
                  <c:v>VERNAZA</c:v>
                </c:pt>
                <c:pt idx="19">
                  <c:v>VEGA</c:v>
                </c:pt>
                <c:pt idx="20">
                  <c:v>LOPEZ</c:v>
                </c:pt>
                <c:pt idx="21">
                  <c:v>BATIOJA</c:v>
                </c:pt>
                <c:pt idx="22">
                  <c:v>MEJÍA M.</c:v>
                </c:pt>
                <c:pt idx="23">
                  <c:v>ADÉ</c:v>
                </c:pt>
                <c:pt idx="24">
                  <c:v>ARMAS</c:v>
                </c:pt>
              </c:strCache>
            </c:strRef>
          </c:cat>
          <c:val>
            <c:numRef>
              <c:f>'Sábado 22-01 (compensación) TT'!$T$4:$T$28</c:f>
              <c:numCache>
                <c:formatCode>0.0</c:formatCode>
                <c:ptCount val="25"/>
                <c:pt idx="13">
                  <c:v>83.314999999999998</c:v>
                </c:pt>
                <c:pt idx="20">
                  <c:v>83.944999999999993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E4-E447-A5CF-CE437E7E8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95"/>
        <c:axId val="2132378687"/>
        <c:axId val="2132382063"/>
      </c:barChart>
      <c:catAx>
        <c:axId val="213237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32382063"/>
        <c:crosses val="autoZero"/>
        <c:auto val="1"/>
        <c:lblAlgn val="ctr"/>
        <c:lblOffset val="100"/>
        <c:noMultiLvlLbl val="0"/>
      </c:catAx>
      <c:valAx>
        <c:axId val="21323820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7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Dist. Total (Mts): </a:t>
            </a:r>
            <a:r>
              <a:rPr lang="en-US" sz="1400" b="1" i="0" u="none" strike="noStrike" cap="none" baseline="0">
                <a:effectLst/>
              </a:rPr>
              <a:t>: DISTACIA TOTAL RECORRIDA  </a:t>
            </a:r>
            <a:r>
              <a:rPr lang="en-US" sz="1400" b="1" i="0" u="none" strike="noStrike" cap="none" baseline="0"/>
              <a:t> EN METROS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364690869710829E-2"/>
          <c:y val="0.14409251227459147"/>
          <c:w val="0.93155986672109947"/>
          <c:h val="0.598545955547013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'Domingo 23-01 (compensación)'!$D$3</c:f>
              <c:strCache>
                <c:ptCount val="1"/>
                <c:pt idx="0">
                  <c:v>Dist. Total (Mts)</c:v>
                </c:pt>
              </c:strCache>
            </c:strRef>
          </c:tx>
          <c:spPr>
            <a:solidFill>
              <a:srgbClr val="0070C0"/>
            </a:solidFill>
            <a:ln w="9525" cap="flat" cmpd="sng" algn="ctr">
              <a:noFill/>
              <a:miter lim="800000"/>
            </a:ln>
            <a:effectLst>
              <a:glow rad="63500">
                <a:srgbClr val="0070C0">
                  <a:alpha val="25000"/>
                </a:srgb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'Domingo 23-01 (compensación)'!$B$4:$B$33</c:f>
              <c:strCache>
                <c:ptCount val="25"/>
                <c:pt idx="0">
                  <c:v>BATIOJA </c:v>
                </c:pt>
                <c:pt idx="1">
                  <c:v>BRIONES</c:v>
                </c:pt>
                <c:pt idx="2">
                  <c:v>CANO</c:v>
                </c:pt>
                <c:pt idx="3">
                  <c:v>CARABALÍ F.</c:v>
                </c:pt>
                <c:pt idx="4">
                  <c:v>QUIÑONEZ</c:v>
                </c:pt>
                <c:pt idx="5">
                  <c:v>MURILLO</c:v>
                </c:pt>
                <c:pt idx="6">
                  <c:v>CUERO</c:v>
                </c:pt>
                <c:pt idx="7">
                  <c:v>FIGUEROA</c:v>
                </c:pt>
                <c:pt idx="8">
                  <c:v>FYDRISZEWSKI</c:v>
                </c:pt>
                <c:pt idx="9">
                  <c:v>FONTANINI</c:v>
                </c:pt>
                <c:pt idx="10">
                  <c:v>MEDINA</c:v>
                </c:pt>
                <c:pt idx="11">
                  <c:v>MEJÍA</c:v>
                </c:pt>
                <c:pt idx="12">
                  <c:v>MINA R</c:v>
                </c:pt>
                <c:pt idx="13">
                  <c:v>CARCELEN</c:v>
                </c:pt>
                <c:pt idx="14">
                  <c:v>PIZZORNO</c:v>
                </c:pt>
                <c:pt idx="15">
                  <c:v>QUIÑÓNEZ</c:v>
                </c:pt>
                <c:pt idx="16">
                  <c:v>TAPIERO</c:v>
                </c:pt>
                <c:pt idx="17">
                  <c:v>SÁNCHEZ</c:v>
                </c:pt>
                <c:pt idx="18">
                  <c:v>VERÓN</c:v>
                </c:pt>
                <c:pt idx="19">
                  <c:v>VEGA</c:v>
                </c:pt>
                <c:pt idx="20">
                  <c:v>LOPEZ</c:v>
                </c:pt>
                <c:pt idx="21">
                  <c:v>CAICEDO</c:v>
                </c:pt>
                <c:pt idx="22">
                  <c:v>CALDERÓN</c:v>
                </c:pt>
                <c:pt idx="23">
                  <c:v>PONGUILLO</c:v>
                </c:pt>
                <c:pt idx="24">
                  <c:v>ESPINOZA</c:v>
                </c:pt>
              </c:strCache>
            </c:strRef>
          </c:cat>
          <c:val>
            <c:numRef>
              <c:f>'Domingo 23-01 (compensación)'!$D$4:$D$33</c:f>
              <c:numCache>
                <c:formatCode>0</c:formatCode>
                <c:ptCount val="25"/>
                <c:pt idx="13">
                  <c:v>5315.5499999999993</c:v>
                </c:pt>
                <c:pt idx="17">
                  <c:v>5519.85</c:v>
                </c:pt>
                <c:pt idx="20">
                  <c:v>4853.42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5-6F47-A612-68F70701B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95"/>
        <c:axId val="2132378687"/>
        <c:axId val="2132382063"/>
      </c:barChart>
      <c:catAx>
        <c:axId val="213237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32382063"/>
        <c:crosses val="autoZero"/>
        <c:auto val="1"/>
        <c:lblAlgn val="ctr"/>
        <c:lblOffset val="100"/>
        <c:noMultiLvlLbl val="0"/>
      </c:catAx>
      <c:valAx>
        <c:axId val="21323820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7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ln>
                  <a:noFill/>
                </a:ln>
                <a:solidFill>
                  <a:schemeClr val="bg1">
                    <a:lumMod val="9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s-ES_tradnl" sz="1400">
                <a:ln>
                  <a:noFill/>
                </a:ln>
                <a:solidFill>
                  <a:schemeClr val="bg1">
                    <a:lumMod val="95000"/>
                  </a:schemeClr>
                </a:solidFill>
                <a:effectLst/>
              </a:rPr>
              <a:t>CANTIDAD DE ACELERACIONES (ACC) Y DESACELERACIONES</a:t>
            </a:r>
            <a:r>
              <a:rPr lang="es-ES_tradnl" sz="1400" baseline="0">
                <a:ln>
                  <a:noFill/>
                </a:ln>
                <a:solidFill>
                  <a:schemeClr val="bg1">
                    <a:lumMod val="95000"/>
                  </a:schemeClr>
                </a:solidFill>
                <a:effectLst/>
              </a:rPr>
              <a:t> (DCC)</a:t>
            </a:r>
            <a:endParaRPr lang="es-ES_tradnl" sz="1400">
              <a:ln>
                <a:noFill/>
              </a:ln>
              <a:solidFill>
                <a:schemeClr val="bg1">
                  <a:lumMod val="95000"/>
                </a:scheme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ln>
                <a:noFill/>
              </a:ln>
              <a:solidFill>
                <a:schemeClr val="bg1">
                  <a:lumMod val="9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777003240423853E-2"/>
          <c:y val="0.20542091118693184"/>
          <c:w val="0.95658160366564715"/>
          <c:h val="0.446036380902963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'Domingo 23-01 (compensación)'!$K$3</c:f>
              <c:strCache>
                <c:ptCount val="1"/>
                <c:pt idx="0">
                  <c:v>ACC     (Cant.)          (2-10 m/s2)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'Domingo 23-01 (compensación)'!$B$4:$B$28</c:f>
              <c:strCache>
                <c:ptCount val="25"/>
                <c:pt idx="0">
                  <c:v>BATIOJA </c:v>
                </c:pt>
                <c:pt idx="1">
                  <c:v>BRIONES</c:v>
                </c:pt>
                <c:pt idx="2">
                  <c:v>CANO</c:v>
                </c:pt>
                <c:pt idx="3">
                  <c:v>CARABALÍ F.</c:v>
                </c:pt>
                <c:pt idx="4">
                  <c:v>QUIÑONEZ</c:v>
                </c:pt>
                <c:pt idx="5">
                  <c:v>MURILLO</c:v>
                </c:pt>
                <c:pt idx="6">
                  <c:v>CUERO</c:v>
                </c:pt>
                <c:pt idx="7">
                  <c:v>FIGUEROA</c:v>
                </c:pt>
                <c:pt idx="8">
                  <c:v>FYDRISZEWSKI</c:v>
                </c:pt>
                <c:pt idx="9">
                  <c:v>FONTANINI</c:v>
                </c:pt>
                <c:pt idx="10">
                  <c:v>MEDINA</c:v>
                </c:pt>
                <c:pt idx="11">
                  <c:v>MEJÍA</c:v>
                </c:pt>
                <c:pt idx="12">
                  <c:v>MINA R</c:v>
                </c:pt>
                <c:pt idx="13">
                  <c:v>CARCELEN</c:v>
                </c:pt>
                <c:pt idx="14">
                  <c:v>PIZZORNO</c:v>
                </c:pt>
                <c:pt idx="15">
                  <c:v>QUIÑÓNEZ</c:v>
                </c:pt>
                <c:pt idx="16">
                  <c:v>TAPIERO</c:v>
                </c:pt>
                <c:pt idx="17">
                  <c:v>SÁNCHEZ</c:v>
                </c:pt>
                <c:pt idx="18">
                  <c:v>VERÓN</c:v>
                </c:pt>
                <c:pt idx="19">
                  <c:v>VEGA</c:v>
                </c:pt>
                <c:pt idx="20">
                  <c:v>LOPEZ</c:v>
                </c:pt>
                <c:pt idx="21">
                  <c:v>CAICEDO</c:v>
                </c:pt>
                <c:pt idx="22">
                  <c:v>CALDERÓN</c:v>
                </c:pt>
                <c:pt idx="23">
                  <c:v>PONGUILLO</c:v>
                </c:pt>
                <c:pt idx="24">
                  <c:v>ESPINOZA</c:v>
                </c:pt>
              </c:strCache>
            </c:strRef>
          </c:cat>
          <c:val>
            <c:numRef>
              <c:f>'Domingo 23-01 (compensación)'!$K$4:$K$28</c:f>
              <c:numCache>
                <c:formatCode>0</c:formatCode>
                <c:ptCount val="25"/>
                <c:pt idx="13">
                  <c:v>101</c:v>
                </c:pt>
                <c:pt idx="17">
                  <c:v>80</c:v>
                </c:pt>
                <c:pt idx="20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6D-0C49-8066-FDF2689E3C59}"/>
            </c:ext>
          </c:extLst>
        </c:ser>
        <c:ser>
          <c:idx val="1"/>
          <c:order val="1"/>
          <c:tx>
            <c:strRef>
              <c:f>'Domingo 23-01 (compensación)'!$L$3</c:f>
              <c:strCache>
                <c:ptCount val="1"/>
                <c:pt idx="0">
                  <c:v>DCC    (Cant.)       (2-10 m/s2)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'Domingo 23-01 (compensación)'!$B$4:$B$28</c:f>
              <c:strCache>
                <c:ptCount val="25"/>
                <c:pt idx="0">
                  <c:v>BATIOJA </c:v>
                </c:pt>
                <c:pt idx="1">
                  <c:v>BRIONES</c:v>
                </c:pt>
                <c:pt idx="2">
                  <c:v>CANO</c:v>
                </c:pt>
                <c:pt idx="3">
                  <c:v>CARABALÍ F.</c:v>
                </c:pt>
                <c:pt idx="4">
                  <c:v>QUIÑONEZ</c:v>
                </c:pt>
                <c:pt idx="5">
                  <c:v>MURILLO</c:v>
                </c:pt>
                <c:pt idx="6">
                  <c:v>CUERO</c:v>
                </c:pt>
                <c:pt idx="7">
                  <c:v>FIGUEROA</c:v>
                </c:pt>
                <c:pt idx="8">
                  <c:v>FYDRISZEWSKI</c:v>
                </c:pt>
                <c:pt idx="9">
                  <c:v>FONTANINI</c:v>
                </c:pt>
                <c:pt idx="10">
                  <c:v>MEDINA</c:v>
                </c:pt>
                <c:pt idx="11">
                  <c:v>MEJÍA</c:v>
                </c:pt>
                <c:pt idx="12">
                  <c:v>MINA R</c:v>
                </c:pt>
                <c:pt idx="13">
                  <c:v>CARCELEN</c:v>
                </c:pt>
                <c:pt idx="14">
                  <c:v>PIZZORNO</c:v>
                </c:pt>
                <c:pt idx="15">
                  <c:v>QUIÑÓNEZ</c:v>
                </c:pt>
                <c:pt idx="16">
                  <c:v>TAPIERO</c:v>
                </c:pt>
                <c:pt idx="17">
                  <c:v>SÁNCHEZ</c:v>
                </c:pt>
                <c:pt idx="18">
                  <c:v>VERÓN</c:v>
                </c:pt>
                <c:pt idx="19">
                  <c:v>VEGA</c:v>
                </c:pt>
                <c:pt idx="20">
                  <c:v>LOPEZ</c:v>
                </c:pt>
                <c:pt idx="21">
                  <c:v>CAICEDO</c:v>
                </c:pt>
                <c:pt idx="22">
                  <c:v>CALDERÓN</c:v>
                </c:pt>
                <c:pt idx="23">
                  <c:v>PONGUILLO</c:v>
                </c:pt>
                <c:pt idx="24">
                  <c:v>ESPINOZA</c:v>
                </c:pt>
              </c:strCache>
            </c:strRef>
          </c:cat>
          <c:val>
            <c:numRef>
              <c:f>'Domingo 23-01 (compensación)'!$L$4:$L$28</c:f>
              <c:numCache>
                <c:formatCode>0</c:formatCode>
                <c:ptCount val="25"/>
                <c:pt idx="13">
                  <c:v>111</c:v>
                </c:pt>
                <c:pt idx="17">
                  <c:v>82</c:v>
                </c:pt>
                <c:pt idx="20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6D-0C49-8066-FDF2689E3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9"/>
        <c:axId val="2132378687"/>
        <c:axId val="2132382063"/>
      </c:barChart>
      <c:catAx>
        <c:axId val="213237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32382063"/>
        <c:crosses val="autoZero"/>
        <c:auto val="1"/>
        <c:lblAlgn val="ctr"/>
        <c:lblOffset val="100"/>
        <c:noMultiLvlLbl val="0"/>
      </c:catAx>
      <c:valAx>
        <c:axId val="213238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7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HSR </a:t>
            </a:r>
            <a:r>
              <a:rPr lang="en-US" sz="1400" b="1" i="0" u="none" strike="noStrike" cap="none" baseline="0">
                <a:effectLst/>
              </a:rPr>
              <a:t>(mts)  (19-24 K/h)</a:t>
            </a:r>
            <a:r>
              <a:rPr lang="en-US" sz="1400" b="1" i="0" u="none" strike="noStrike" cap="none" baseline="0"/>
              <a:t> </a:t>
            </a:r>
            <a:r>
              <a:rPr lang="en-US"/>
              <a:t>: DISTANCIA TOTAL RECORRIDA EN METROS A ALTA INTENSIDAD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364690869710829E-2"/>
          <c:y val="0.14409251227459147"/>
          <c:w val="0.93155986672109947"/>
          <c:h val="0.598545955547013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'Domingo 23-01 (compensación)'!$H$3</c:f>
              <c:strCache>
                <c:ptCount val="1"/>
                <c:pt idx="0">
                  <c:v>HSR       (mts)         (19-24 K/h)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9525" cap="flat" cmpd="sng" algn="ctr">
              <a:noFill/>
              <a:miter lim="800000"/>
            </a:ln>
            <a:effectLst>
              <a:glow rad="63500">
                <a:srgbClr val="0070C0">
                  <a:alpha val="25000"/>
                </a:srgb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'Domingo 23-01 (compensación)'!$B$4:$B$33</c:f>
              <c:strCache>
                <c:ptCount val="25"/>
                <c:pt idx="0">
                  <c:v>BATIOJA </c:v>
                </c:pt>
                <c:pt idx="1">
                  <c:v>BRIONES</c:v>
                </c:pt>
                <c:pt idx="2">
                  <c:v>CANO</c:v>
                </c:pt>
                <c:pt idx="3">
                  <c:v>CARABALÍ F.</c:v>
                </c:pt>
                <c:pt idx="4">
                  <c:v>QUIÑONEZ</c:v>
                </c:pt>
                <c:pt idx="5">
                  <c:v>MURILLO</c:v>
                </c:pt>
                <c:pt idx="6">
                  <c:v>CUERO</c:v>
                </c:pt>
                <c:pt idx="7">
                  <c:v>FIGUEROA</c:v>
                </c:pt>
                <c:pt idx="8">
                  <c:v>FYDRISZEWSKI</c:v>
                </c:pt>
                <c:pt idx="9">
                  <c:v>FONTANINI</c:v>
                </c:pt>
                <c:pt idx="10">
                  <c:v>MEDINA</c:v>
                </c:pt>
                <c:pt idx="11">
                  <c:v>MEJÍA</c:v>
                </c:pt>
                <c:pt idx="12">
                  <c:v>MINA R</c:v>
                </c:pt>
                <c:pt idx="13">
                  <c:v>CARCELEN</c:v>
                </c:pt>
                <c:pt idx="14">
                  <c:v>PIZZORNO</c:v>
                </c:pt>
                <c:pt idx="15">
                  <c:v>QUIÑÓNEZ</c:v>
                </c:pt>
                <c:pt idx="16">
                  <c:v>TAPIERO</c:v>
                </c:pt>
                <c:pt idx="17">
                  <c:v>SÁNCHEZ</c:v>
                </c:pt>
                <c:pt idx="18">
                  <c:v>VERÓN</c:v>
                </c:pt>
                <c:pt idx="19">
                  <c:v>VEGA</c:v>
                </c:pt>
                <c:pt idx="20">
                  <c:v>LOPEZ</c:v>
                </c:pt>
                <c:pt idx="21">
                  <c:v>CAICEDO</c:v>
                </c:pt>
                <c:pt idx="22">
                  <c:v>CALDERÓN</c:v>
                </c:pt>
                <c:pt idx="23">
                  <c:v>PONGUILLO</c:v>
                </c:pt>
                <c:pt idx="24">
                  <c:v>ESPINOZA</c:v>
                </c:pt>
              </c:strCache>
            </c:strRef>
          </c:cat>
          <c:val>
            <c:numRef>
              <c:f>'Domingo 23-01 (compensación)'!$H$4:$H$33</c:f>
              <c:numCache>
                <c:formatCode>0</c:formatCode>
                <c:ptCount val="25"/>
                <c:pt idx="13">
                  <c:v>202.93</c:v>
                </c:pt>
                <c:pt idx="17">
                  <c:v>119.78</c:v>
                </c:pt>
                <c:pt idx="20">
                  <c:v>133.57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A4-6640-9A07-F4BFEA194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95"/>
        <c:axId val="2132378687"/>
        <c:axId val="2132382063"/>
      </c:barChart>
      <c:catAx>
        <c:axId val="213237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32382063"/>
        <c:crosses val="autoZero"/>
        <c:auto val="1"/>
        <c:lblAlgn val="ctr"/>
        <c:lblOffset val="100"/>
        <c:noMultiLvlLbl val="0"/>
      </c:catAx>
      <c:valAx>
        <c:axId val="21323820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7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</a:t>
            </a:r>
            <a:r>
              <a:rPr lang="en-US" sz="1400" b="1" i="0" u="none" strike="noStrike" cap="none" baseline="0">
                <a:effectLst/>
              </a:rPr>
              <a:t>(Cant)  (&gt;24 K/h)</a:t>
            </a:r>
            <a:r>
              <a:rPr lang="en-US" sz="1400" b="1" i="0" u="none" strike="noStrike" cap="none" baseline="0"/>
              <a:t> </a:t>
            </a:r>
            <a:r>
              <a:rPr lang="en-US"/>
              <a:t>: CANTIDAD DE SPRINT REALIZADOS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364690869710829E-2"/>
          <c:y val="0.14409251227459147"/>
          <c:w val="0.93155986672109947"/>
          <c:h val="0.598545955547013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'Domingo 23-01 (compensación)'!$I$3</c:f>
              <c:strCache>
                <c:ptCount val="1"/>
                <c:pt idx="0">
                  <c:v>Sprint (Cant)    (&gt;24 K/h)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9525" cap="flat" cmpd="sng" algn="ctr">
              <a:noFill/>
              <a:miter lim="800000"/>
            </a:ln>
            <a:effectLst>
              <a:glow rad="63500">
                <a:srgbClr val="0070C0">
                  <a:alpha val="25000"/>
                </a:srgb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'Domingo 23-01 (compensación)'!$B$4:$B$33</c:f>
              <c:strCache>
                <c:ptCount val="25"/>
                <c:pt idx="0">
                  <c:v>BATIOJA </c:v>
                </c:pt>
                <c:pt idx="1">
                  <c:v>BRIONES</c:v>
                </c:pt>
                <c:pt idx="2">
                  <c:v>CANO</c:v>
                </c:pt>
                <c:pt idx="3">
                  <c:v>CARABALÍ F.</c:v>
                </c:pt>
                <c:pt idx="4">
                  <c:v>QUIÑONEZ</c:v>
                </c:pt>
                <c:pt idx="5">
                  <c:v>MURILLO</c:v>
                </c:pt>
                <c:pt idx="6">
                  <c:v>CUERO</c:v>
                </c:pt>
                <c:pt idx="7">
                  <c:v>FIGUEROA</c:v>
                </c:pt>
                <c:pt idx="8">
                  <c:v>FYDRISZEWSKI</c:v>
                </c:pt>
                <c:pt idx="9">
                  <c:v>FONTANINI</c:v>
                </c:pt>
                <c:pt idx="10">
                  <c:v>MEDINA</c:v>
                </c:pt>
                <c:pt idx="11">
                  <c:v>MEJÍA</c:v>
                </c:pt>
                <c:pt idx="12">
                  <c:v>MINA R</c:v>
                </c:pt>
                <c:pt idx="13">
                  <c:v>CARCELEN</c:v>
                </c:pt>
                <c:pt idx="14">
                  <c:v>PIZZORNO</c:v>
                </c:pt>
                <c:pt idx="15">
                  <c:v>QUIÑÓNEZ</c:v>
                </c:pt>
                <c:pt idx="16">
                  <c:v>TAPIERO</c:v>
                </c:pt>
                <c:pt idx="17">
                  <c:v>SÁNCHEZ</c:v>
                </c:pt>
                <c:pt idx="18">
                  <c:v>VERÓN</c:v>
                </c:pt>
                <c:pt idx="19">
                  <c:v>VEGA</c:v>
                </c:pt>
                <c:pt idx="20">
                  <c:v>LOPEZ</c:v>
                </c:pt>
                <c:pt idx="21">
                  <c:v>CAICEDO</c:v>
                </c:pt>
                <c:pt idx="22">
                  <c:v>CALDERÓN</c:v>
                </c:pt>
                <c:pt idx="23">
                  <c:v>PONGUILLO</c:v>
                </c:pt>
                <c:pt idx="24">
                  <c:v>ESPINOZA</c:v>
                </c:pt>
              </c:strCache>
            </c:strRef>
          </c:cat>
          <c:val>
            <c:numRef>
              <c:f>'Domingo 23-01 (compensación)'!$I$4:$I$33</c:f>
              <c:numCache>
                <c:formatCode>0</c:formatCode>
                <c:ptCount val="25"/>
                <c:pt idx="13">
                  <c:v>1</c:v>
                </c:pt>
                <c:pt idx="17">
                  <c:v>0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BC-7C4A-91BB-F43934CF6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95"/>
        <c:axId val="2132378687"/>
        <c:axId val="2132382063"/>
      </c:barChart>
      <c:catAx>
        <c:axId val="213237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32382063"/>
        <c:crosses val="autoZero"/>
        <c:auto val="1"/>
        <c:lblAlgn val="ctr"/>
        <c:lblOffset val="100"/>
        <c:noMultiLvlLbl val="0"/>
      </c:catAx>
      <c:valAx>
        <c:axId val="21323820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7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(mts) (&gt;24 K/h): METROS RECORRIDOS EN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364690869710829E-2"/>
          <c:y val="0.14409251227459147"/>
          <c:w val="0.93155986672109947"/>
          <c:h val="0.598545955547013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'Domingo 23-01 (compensación)'!$J$3</c:f>
              <c:strCache>
                <c:ptCount val="1"/>
                <c:pt idx="0">
                  <c:v>Sprint    (mts)         (&gt;24 K/h)</c:v>
                </c:pt>
              </c:strCache>
            </c:strRef>
          </c:tx>
          <c:spPr>
            <a:solidFill>
              <a:srgbClr val="7030A0"/>
            </a:solidFill>
            <a:ln w="9525" cap="flat" cmpd="sng" algn="ctr">
              <a:noFill/>
              <a:miter lim="800000"/>
            </a:ln>
            <a:effectLst>
              <a:glow rad="63500">
                <a:srgbClr val="0070C0">
                  <a:alpha val="25000"/>
                </a:srgb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'Domingo 23-01 (compensación)'!$B$4:$B$33</c:f>
              <c:strCache>
                <c:ptCount val="25"/>
                <c:pt idx="0">
                  <c:v>BATIOJA </c:v>
                </c:pt>
                <c:pt idx="1">
                  <c:v>BRIONES</c:v>
                </c:pt>
                <c:pt idx="2">
                  <c:v>CANO</c:v>
                </c:pt>
                <c:pt idx="3">
                  <c:v>CARABALÍ F.</c:v>
                </c:pt>
                <c:pt idx="4">
                  <c:v>QUIÑONEZ</c:v>
                </c:pt>
                <c:pt idx="5">
                  <c:v>MURILLO</c:v>
                </c:pt>
                <c:pt idx="6">
                  <c:v>CUERO</c:v>
                </c:pt>
                <c:pt idx="7">
                  <c:v>FIGUEROA</c:v>
                </c:pt>
                <c:pt idx="8">
                  <c:v>FYDRISZEWSKI</c:v>
                </c:pt>
                <c:pt idx="9">
                  <c:v>FONTANINI</c:v>
                </c:pt>
                <c:pt idx="10">
                  <c:v>MEDINA</c:v>
                </c:pt>
                <c:pt idx="11">
                  <c:v>MEJÍA</c:v>
                </c:pt>
                <c:pt idx="12">
                  <c:v>MINA R</c:v>
                </c:pt>
                <c:pt idx="13">
                  <c:v>CARCELEN</c:v>
                </c:pt>
                <c:pt idx="14">
                  <c:v>PIZZORNO</c:v>
                </c:pt>
                <c:pt idx="15">
                  <c:v>QUIÑÓNEZ</c:v>
                </c:pt>
                <c:pt idx="16">
                  <c:v>TAPIERO</c:v>
                </c:pt>
                <c:pt idx="17">
                  <c:v>SÁNCHEZ</c:v>
                </c:pt>
                <c:pt idx="18">
                  <c:v>VERÓN</c:v>
                </c:pt>
                <c:pt idx="19">
                  <c:v>VEGA</c:v>
                </c:pt>
                <c:pt idx="20">
                  <c:v>LOPEZ</c:v>
                </c:pt>
                <c:pt idx="21">
                  <c:v>CAICEDO</c:v>
                </c:pt>
                <c:pt idx="22">
                  <c:v>CALDERÓN</c:v>
                </c:pt>
                <c:pt idx="23">
                  <c:v>PONGUILLO</c:v>
                </c:pt>
                <c:pt idx="24">
                  <c:v>ESPINOZA</c:v>
                </c:pt>
              </c:strCache>
            </c:strRef>
          </c:cat>
          <c:val>
            <c:numRef>
              <c:f>'Domingo 23-01 (compensación)'!$J$4:$J$33</c:f>
              <c:numCache>
                <c:formatCode>0</c:formatCode>
                <c:ptCount val="25"/>
                <c:pt idx="13">
                  <c:v>5.59</c:v>
                </c:pt>
                <c:pt idx="17">
                  <c:v>0</c:v>
                </c:pt>
                <c:pt idx="20">
                  <c:v>27.38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C3-494A-817B-E15D9368E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95"/>
        <c:axId val="2132378687"/>
        <c:axId val="2132382063"/>
      </c:barChart>
      <c:catAx>
        <c:axId val="213237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32382063"/>
        <c:crosses val="autoZero"/>
        <c:auto val="1"/>
        <c:lblAlgn val="ctr"/>
        <c:lblOffset val="100"/>
        <c:noMultiLvlLbl val="0"/>
      </c:catAx>
      <c:valAx>
        <c:axId val="21323820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7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Max. Speed (k/h): MÁXIMA VELOCIDAD</a:t>
            </a:r>
            <a:r>
              <a:rPr lang="en-US" baseline="0"/>
              <a:t> ALCANZADA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364690869710829E-2"/>
          <c:y val="0.14409251227459147"/>
          <c:w val="0.93155986672109947"/>
          <c:h val="0.598545955547013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'Microciclo 02'!$P$3</c:f>
              <c:strCache>
                <c:ptCount val="1"/>
                <c:pt idx="0">
                  <c:v>Max. Speed (k/h)</c:v>
                </c:pt>
              </c:strCache>
            </c:strRef>
          </c:tx>
          <c:spPr>
            <a:solidFill>
              <a:srgbClr val="002060"/>
            </a:solidFill>
            <a:ln w="9525" cap="flat" cmpd="sng" algn="ctr">
              <a:noFill/>
              <a:miter lim="800000"/>
            </a:ln>
            <a:effectLst>
              <a:glow rad="63500">
                <a:srgbClr val="0070C0">
                  <a:alpha val="25000"/>
                </a:srgb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'Microciclo 02'!$B$4:$B$33</c:f>
              <c:strCache>
                <c:ptCount val="25"/>
                <c:pt idx="0">
                  <c:v>SILVA</c:v>
                </c:pt>
                <c:pt idx="1">
                  <c:v>BRIONES</c:v>
                </c:pt>
                <c:pt idx="2">
                  <c:v>CANO</c:v>
                </c:pt>
                <c:pt idx="3">
                  <c:v>SEGURA</c:v>
                </c:pt>
                <c:pt idx="4">
                  <c:v>QUIÑONEZ</c:v>
                </c:pt>
                <c:pt idx="5">
                  <c:v>MURILLO</c:v>
                </c:pt>
                <c:pt idx="6">
                  <c:v>CUERO</c:v>
                </c:pt>
                <c:pt idx="7">
                  <c:v>FIGUEROA</c:v>
                </c:pt>
                <c:pt idx="8">
                  <c:v>FYDRISZEWSKI</c:v>
                </c:pt>
                <c:pt idx="9">
                  <c:v>FARA</c:v>
                </c:pt>
                <c:pt idx="10">
                  <c:v>PONGUILLO</c:v>
                </c:pt>
                <c:pt idx="11">
                  <c:v>MEJÍA E.</c:v>
                </c:pt>
                <c:pt idx="12">
                  <c:v>MINA</c:v>
                </c:pt>
                <c:pt idx="13">
                  <c:v>MOHOR</c:v>
                </c:pt>
                <c:pt idx="14">
                  <c:v>BOLAÑOS</c:v>
                </c:pt>
                <c:pt idx="15">
                  <c:v>CAICEDO E.</c:v>
                </c:pt>
                <c:pt idx="16">
                  <c:v>ROMERO</c:v>
                </c:pt>
                <c:pt idx="17">
                  <c:v>TEVEZ</c:v>
                </c:pt>
                <c:pt idx="18">
                  <c:v>VERNAZA</c:v>
                </c:pt>
                <c:pt idx="19">
                  <c:v>VEGA</c:v>
                </c:pt>
                <c:pt idx="20">
                  <c:v>LOPEZ</c:v>
                </c:pt>
                <c:pt idx="21">
                  <c:v>GARCIA</c:v>
                </c:pt>
                <c:pt idx="22">
                  <c:v>MEJÍA M.</c:v>
                </c:pt>
                <c:pt idx="23">
                  <c:v>ADÉ</c:v>
                </c:pt>
                <c:pt idx="24">
                  <c:v>ARMAS</c:v>
                </c:pt>
              </c:strCache>
            </c:strRef>
          </c:cat>
          <c:val>
            <c:numRef>
              <c:f>'Microciclo 02'!$P$4:$P$28</c:f>
              <c:numCache>
                <c:formatCode>0.0</c:formatCode>
                <c:ptCount val="25"/>
                <c:pt idx="0">
                  <c:v>31.54</c:v>
                </c:pt>
                <c:pt idx="1">
                  <c:v>31.93</c:v>
                </c:pt>
                <c:pt idx="2">
                  <c:v>29.34</c:v>
                </c:pt>
                <c:pt idx="3">
                  <c:v>33.880000000000003</c:v>
                </c:pt>
                <c:pt idx="5">
                  <c:v>34.159999999999997</c:v>
                </c:pt>
                <c:pt idx="6">
                  <c:v>34.520000000000003</c:v>
                </c:pt>
                <c:pt idx="7">
                  <c:v>29.92</c:v>
                </c:pt>
                <c:pt idx="8">
                  <c:v>31.21</c:v>
                </c:pt>
                <c:pt idx="9">
                  <c:v>30.28</c:v>
                </c:pt>
                <c:pt idx="10">
                  <c:v>33.729999999999997</c:v>
                </c:pt>
                <c:pt idx="11">
                  <c:v>32.11</c:v>
                </c:pt>
                <c:pt idx="12">
                  <c:v>31.9</c:v>
                </c:pt>
                <c:pt idx="13">
                  <c:v>32.33</c:v>
                </c:pt>
                <c:pt idx="14">
                  <c:v>30.89</c:v>
                </c:pt>
                <c:pt idx="15">
                  <c:v>27.32</c:v>
                </c:pt>
                <c:pt idx="16">
                  <c:v>31.1</c:v>
                </c:pt>
                <c:pt idx="17">
                  <c:v>31.07</c:v>
                </c:pt>
                <c:pt idx="18">
                  <c:v>33.979999999999997</c:v>
                </c:pt>
                <c:pt idx="19">
                  <c:v>28.26</c:v>
                </c:pt>
                <c:pt idx="20">
                  <c:v>27.83</c:v>
                </c:pt>
                <c:pt idx="22">
                  <c:v>32.4</c:v>
                </c:pt>
                <c:pt idx="23">
                  <c:v>33.979999999999997</c:v>
                </c:pt>
                <c:pt idx="24">
                  <c:v>27.04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15-7E49-8325-B268B98E7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95"/>
        <c:axId val="2132378687"/>
        <c:axId val="2132382063"/>
      </c:barChart>
      <c:catAx>
        <c:axId val="213237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32382063"/>
        <c:crosses val="autoZero"/>
        <c:auto val="1"/>
        <c:lblAlgn val="ctr"/>
        <c:lblOffset val="100"/>
        <c:noMultiLvlLbl val="0"/>
      </c:catAx>
      <c:valAx>
        <c:axId val="21323820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7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High Intensity Bursts (cant.): NÚMERO TOTAL DE VECES EN LAS QUE SE REALIZÓ UN MÍNIMO DE 3 ACTIVIDADES DE ALTA INTENSIDAD SEPARADOS POR 20" COMO MÁXIMO</a:t>
            </a:r>
          </a:p>
        </c:rich>
      </c:tx>
      <c:layout>
        <c:manualLayout>
          <c:xMode val="edge"/>
          <c:yMode val="edge"/>
          <c:x val="8.845712228614859E-2"/>
          <c:y val="6.252666306769101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364690869710829E-2"/>
          <c:y val="0.23112857380972138"/>
          <c:w val="0.93155986672109947"/>
          <c:h val="0.511509887873712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'Domingo 23-01 (compensación)'!$O$3</c:f>
              <c:strCache>
                <c:ptCount val="1"/>
                <c:pt idx="0">
                  <c:v>Number Of High Intensity Bursts (cant.)</c:v>
                </c:pt>
              </c:strCache>
            </c:strRef>
          </c:tx>
          <c:spPr>
            <a:solidFill>
              <a:srgbClr val="FF0000"/>
            </a:solidFill>
            <a:ln w="9525" cap="flat" cmpd="sng" algn="ctr">
              <a:noFill/>
              <a:miter lim="800000"/>
            </a:ln>
            <a:effectLst>
              <a:glow rad="63500">
                <a:srgbClr val="0070C0">
                  <a:alpha val="25000"/>
                </a:srgb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'Domingo 23-01 (compensación)'!$B$4:$B$33</c:f>
              <c:strCache>
                <c:ptCount val="25"/>
                <c:pt idx="0">
                  <c:v>BATIOJA </c:v>
                </c:pt>
                <c:pt idx="1">
                  <c:v>BRIONES</c:v>
                </c:pt>
                <c:pt idx="2">
                  <c:v>CANO</c:v>
                </c:pt>
                <c:pt idx="3">
                  <c:v>CARABALÍ F.</c:v>
                </c:pt>
                <c:pt idx="4">
                  <c:v>QUIÑONEZ</c:v>
                </c:pt>
                <c:pt idx="5">
                  <c:v>MURILLO</c:v>
                </c:pt>
                <c:pt idx="6">
                  <c:v>CUERO</c:v>
                </c:pt>
                <c:pt idx="7">
                  <c:v>FIGUEROA</c:v>
                </c:pt>
                <c:pt idx="8">
                  <c:v>FYDRISZEWSKI</c:v>
                </c:pt>
                <c:pt idx="9">
                  <c:v>FONTANINI</c:v>
                </c:pt>
                <c:pt idx="10">
                  <c:v>MEDINA</c:v>
                </c:pt>
                <c:pt idx="11">
                  <c:v>MEJÍA</c:v>
                </c:pt>
                <c:pt idx="12">
                  <c:v>MINA R</c:v>
                </c:pt>
                <c:pt idx="13">
                  <c:v>CARCELEN</c:v>
                </c:pt>
                <c:pt idx="14">
                  <c:v>PIZZORNO</c:v>
                </c:pt>
                <c:pt idx="15">
                  <c:v>QUIÑÓNEZ</c:v>
                </c:pt>
                <c:pt idx="16">
                  <c:v>TAPIERO</c:v>
                </c:pt>
                <c:pt idx="17">
                  <c:v>SÁNCHEZ</c:v>
                </c:pt>
                <c:pt idx="18">
                  <c:v>VERÓN</c:v>
                </c:pt>
                <c:pt idx="19">
                  <c:v>VEGA</c:v>
                </c:pt>
                <c:pt idx="20">
                  <c:v>LOPEZ</c:v>
                </c:pt>
                <c:pt idx="21">
                  <c:v>CAICEDO</c:v>
                </c:pt>
                <c:pt idx="22">
                  <c:v>CALDERÓN</c:v>
                </c:pt>
                <c:pt idx="23">
                  <c:v>PONGUILLO</c:v>
                </c:pt>
                <c:pt idx="24">
                  <c:v>ESPINOZA</c:v>
                </c:pt>
              </c:strCache>
            </c:strRef>
          </c:cat>
          <c:val>
            <c:numRef>
              <c:f>'Domingo 23-01 (compensación)'!$O$4:$O$28</c:f>
              <c:numCache>
                <c:formatCode>0</c:formatCode>
                <c:ptCount val="25"/>
                <c:pt idx="13">
                  <c:v>3</c:v>
                </c:pt>
                <c:pt idx="17">
                  <c:v>0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28-C340-8058-169398FFA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95"/>
        <c:axId val="2132378687"/>
        <c:axId val="2132382063"/>
      </c:barChart>
      <c:catAx>
        <c:axId val="213237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32382063"/>
        <c:crosses val="autoZero"/>
        <c:auto val="1"/>
        <c:lblAlgn val="ctr"/>
        <c:lblOffset val="100"/>
        <c:noMultiLvlLbl val="0"/>
      </c:catAx>
      <c:valAx>
        <c:axId val="21323820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7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Max. Speed (k/h): MÁXIMA VELOCIDAD</a:t>
            </a:r>
            <a:r>
              <a:rPr lang="en-US" baseline="0"/>
              <a:t> ALCANZADA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364690869710829E-2"/>
          <c:y val="0.14409251227459147"/>
          <c:w val="0.93155986672109947"/>
          <c:h val="0.598545955547013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'Domingo 23-01 (compensación)'!$P$3</c:f>
              <c:strCache>
                <c:ptCount val="1"/>
                <c:pt idx="0">
                  <c:v>Max. Speed (k/h)</c:v>
                </c:pt>
              </c:strCache>
            </c:strRef>
          </c:tx>
          <c:spPr>
            <a:solidFill>
              <a:srgbClr val="002060"/>
            </a:solidFill>
            <a:ln w="9525" cap="flat" cmpd="sng" algn="ctr">
              <a:noFill/>
              <a:miter lim="800000"/>
            </a:ln>
            <a:effectLst>
              <a:glow rad="63500">
                <a:srgbClr val="0070C0">
                  <a:alpha val="25000"/>
                </a:srgb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'Domingo 23-01 (compensación)'!$B$4:$B$33</c:f>
              <c:strCache>
                <c:ptCount val="25"/>
                <c:pt idx="0">
                  <c:v>BATIOJA </c:v>
                </c:pt>
                <c:pt idx="1">
                  <c:v>BRIONES</c:v>
                </c:pt>
                <c:pt idx="2">
                  <c:v>CANO</c:v>
                </c:pt>
                <c:pt idx="3">
                  <c:v>CARABALÍ F.</c:v>
                </c:pt>
                <c:pt idx="4">
                  <c:v>QUIÑONEZ</c:v>
                </c:pt>
                <c:pt idx="5">
                  <c:v>MURILLO</c:v>
                </c:pt>
                <c:pt idx="6">
                  <c:v>CUERO</c:v>
                </c:pt>
                <c:pt idx="7">
                  <c:v>FIGUEROA</c:v>
                </c:pt>
                <c:pt idx="8">
                  <c:v>FYDRISZEWSKI</c:v>
                </c:pt>
                <c:pt idx="9">
                  <c:v>FONTANINI</c:v>
                </c:pt>
                <c:pt idx="10">
                  <c:v>MEDINA</c:v>
                </c:pt>
                <c:pt idx="11">
                  <c:v>MEJÍA</c:v>
                </c:pt>
                <c:pt idx="12">
                  <c:v>MINA R</c:v>
                </c:pt>
                <c:pt idx="13">
                  <c:v>CARCELEN</c:v>
                </c:pt>
                <c:pt idx="14">
                  <c:v>PIZZORNO</c:v>
                </c:pt>
                <c:pt idx="15">
                  <c:v>QUIÑÓNEZ</c:v>
                </c:pt>
                <c:pt idx="16">
                  <c:v>TAPIERO</c:v>
                </c:pt>
                <c:pt idx="17">
                  <c:v>SÁNCHEZ</c:v>
                </c:pt>
                <c:pt idx="18">
                  <c:v>VERÓN</c:v>
                </c:pt>
                <c:pt idx="19">
                  <c:v>VEGA</c:v>
                </c:pt>
                <c:pt idx="20">
                  <c:v>LOPEZ</c:v>
                </c:pt>
                <c:pt idx="21">
                  <c:v>CAICEDO</c:v>
                </c:pt>
                <c:pt idx="22">
                  <c:v>CALDERÓN</c:v>
                </c:pt>
                <c:pt idx="23">
                  <c:v>PONGUILLO</c:v>
                </c:pt>
                <c:pt idx="24">
                  <c:v>ESPINOZA</c:v>
                </c:pt>
              </c:strCache>
            </c:strRef>
          </c:cat>
          <c:val>
            <c:numRef>
              <c:f>'Domingo 23-01 (compensación)'!$P$4:$P$28</c:f>
              <c:numCache>
                <c:formatCode>0.0</c:formatCode>
                <c:ptCount val="25"/>
                <c:pt idx="13">
                  <c:v>24.8</c:v>
                </c:pt>
                <c:pt idx="17">
                  <c:v>24.16</c:v>
                </c:pt>
                <c:pt idx="20">
                  <c:v>27.83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4F-7346-88EA-8F5994952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95"/>
        <c:axId val="2132378687"/>
        <c:axId val="2132382063"/>
      </c:barChart>
      <c:catAx>
        <c:axId val="213237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32382063"/>
        <c:crosses val="autoZero"/>
        <c:auto val="1"/>
        <c:lblAlgn val="ctr"/>
        <c:lblOffset val="100"/>
        <c:noMultiLvlLbl val="0"/>
      </c:catAx>
      <c:valAx>
        <c:axId val="21323820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7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Dist. Total x min (Mts/min): </a:t>
            </a:r>
          </a:p>
          <a:p>
            <a:pPr>
              <a:defRPr/>
            </a:pPr>
            <a:r>
              <a:rPr lang="en-US"/>
              <a:t>DISTACIA TOTAL RECORRIDA POR MINUTO</a:t>
            </a:r>
          </a:p>
        </c:rich>
      </c:tx>
      <c:layout>
        <c:manualLayout>
          <c:xMode val="edge"/>
          <c:yMode val="edge"/>
          <c:x val="0.35907564505567452"/>
          <c:y val="1.88233062173973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364690869710829E-2"/>
          <c:y val="0.28397192033308688"/>
          <c:w val="0.93155986672109947"/>
          <c:h val="0.458666541350346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'Domingo 23-01 (compensación)'!$T$3</c:f>
              <c:strCache>
                <c:ptCount val="1"/>
                <c:pt idx="0">
                  <c:v>Dist. Total x min (Mts/min)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 w="9525" cap="flat" cmpd="sng" algn="ctr">
              <a:noFill/>
              <a:miter lim="800000"/>
            </a:ln>
            <a:effectLst>
              <a:glow rad="63500">
                <a:srgbClr val="0070C0">
                  <a:alpha val="25000"/>
                </a:srgb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'Domingo 23-01 (compensación)'!$B$4:$B$33</c:f>
              <c:strCache>
                <c:ptCount val="25"/>
                <c:pt idx="0">
                  <c:v>BATIOJA </c:v>
                </c:pt>
                <c:pt idx="1">
                  <c:v>BRIONES</c:v>
                </c:pt>
                <c:pt idx="2">
                  <c:v>CANO</c:v>
                </c:pt>
                <c:pt idx="3">
                  <c:v>CARABALÍ F.</c:v>
                </c:pt>
                <c:pt idx="4">
                  <c:v>QUIÑONEZ</c:v>
                </c:pt>
                <c:pt idx="5">
                  <c:v>MURILLO</c:v>
                </c:pt>
                <c:pt idx="6">
                  <c:v>CUERO</c:v>
                </c:pt>
                <c:pt idx="7">
                  <c:v>FIGUEROA</c:v>
                </c:pt>
                <c:pt idx="8">
                  <c:v>FYDRISZEWSKI</c:v>
                </c:pt>
                <c:pt idx="9">
                  <c:v>FONTANINI</c:v>
                </c:pt>
                <c:pt idx="10">
                  <c:v>MEDINA</c:v>
                </c:pt>
                <c:pt idx="11">
                  <c:v>MEJÍA</c:v>
                </c:pt>
                <c:pt idx="12">
                  <c:v>MINA R</c:v>
                </c:pt>
                <c:pt idx="13">
                  <c:v>CARCELEN</c:v>
                </c:pt>
                <c:pt idx="14">
                  <c:v>PIZZORNO</c:v>
                </c:pt>
                <c:pt idx="15">
                  <c:v>QUIÑÓNEZ</c:v>
                </c:pt>
                <c:pt idx="16">
                  <c:v>TAPIERO</c:v>
                </c:pt>
                <c:pt idx="17">
                  <c:v>SÁNCHEZ</c:v>
                </c:pt>
                <c:pt idx="18">
                  <c:v>VERÓN</c:v>
                </c:pt>
                <c:pt idx="19">
                  <c:v>VEGA</c:v>
                </c:pt>
                <c:pt idx="20">
                  <c:v>LOPEZ</c:v>
                </c:pt>
                <c:pt idx="21">
                  <c:v>CAICEDO</c:v>
                </c:pt>
                <c:pt idx="22">
                  <c:v>CALDERÓN</c:v>
                </c:pt>
                <c:pt idx="23">
                  <c:v>PONGUILLO</c:v>
                </c:pt>
                <c:pt idx="24">
                  <c:v>ESPINOZA</c:v>
                </c:pt>
              </c:strCache>
            </c:strRef>
          </c:cat>
          <c:val>
            <c:numRef>
              <c:f>'Domingo 23-01 (compensación)'!$T$4:$T$28</c:f>
              <c:numCache>
                <c:formatCode>0.0</c:formatCode>
                <c:ptCount val="25"/>
                <c:pt idx="13">
                  <c:v>97.577500000000001</c:v>
                </c:pt>
                <c:pt idx="17">
                  <c:v>98.8</c:v>
                </c:pt>
                <c:pt idx="20">
                  <c:v>86.912499999999994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E3-314A-A31D-BA4070670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95"/>
        <c:axId val="2132378687"/>
        <c:axId val="2132382063"/>
      </c:barChart>
      <c:catAx>
        <c:axId val="213237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32382063"/>
        <c:crosses val="autoZero"/>
        <c:auto val="1"/>
        <c:lblAlgn val="ctr"/>
        <c:lblOffset val="100"/>
        <c:noMultiLvlLbl val="0"/>
      </c:catAx>
      <c:valAx>
        <c:axId val="21323820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7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Dist. Total x min (Mts/min): </a:t>
            </a:r>
          </a:p>
          <a:p>
            <a:pPr>
              <a:defRPr/>
            </a:pPr>
            <a:r>
              <a:rPr lang="en-US"/>
              <a:t>DISTACIA TOTAL RECORRIDA POR MINUTO</a:t>
            </a:r>
          </a:p>
        </c:rich>
      </c:tx>
      <c:layout>
        <c:manualLayout>
          <c:xMode val="edge"/>
          <c:yMode val="edge"/>
          <c:x val="0.35907564505567452"/>
          <c:y val="1.88233062173973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364690869710829E-2"/>
          <c:y val="0.28397192033308688"/>
          <c:w val="0.93155986672109947"/>
          <c:h val="0.458666541350346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'Microciclo 02'!$T$3</c:f>
              <c:strCache>
                <c:ptCount val="1"/>
                <c:pt idx="0">
                  <c:v>Dist. Total x min (Mts/min)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 w="9525" cap="flat" cmpd="sng" algn="ctr">
              <a:noFill/>
              <a:miter lim="800000"/>
            </a:ln>
            <a:effectLst>
              <a:glow rad="63500">
                <a:srgbClr val="0070C0">
                  <a:alpha val="25000"/>
                </a:srgb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'Microciclo 02'!$B$4:$B$33</c:f>
              <c:strCache>
                <c:ptCount val="25"/>
                <c:pt idx="0">
                  <c:v>SILVA</c:v>
                </c:pt>
                <c:pt idx="1">
                  <c:v>BRIONES</c:v>
                </c:pt>
                <c:pt idx="2">
                  <c:v>CANO</c:v>
                </c:pt>
                <c:pt idx="3">
                  <c:v>SEGURA</c:v>
                </c:pt>
                <c:pt idx="4">
                  <c:v>QUIÑONEZ</c:v>
                </c:pt>
                <c:pt idx="5">
                  <c:v>MURILLO</c:v>
                </c:pt>
                <c:pt idx="6">
                  <c:v>CUERO</c:v>
                </c:pt>
                <c:pt idx="7">
                  <c:v>FIGUEROA</c:v>
                </c:pt>
                <c:pt idx="8">
                  <c:v>FYDRISZEWSKI</c:v>
                </c:pt>
                <c:pt idx="9">
                  <c:v>FARA</c:v>
                </c:pt>
                <c:pt idx="10">
                  <c:v>PONGUILLO</c:v>
                </c:pt>
                <c:pt idx="11">
                  <c:v>MEJÍA E.</c:v>
                </c:pt>
                <c:pt idx="12">
                  <c:v>MINA</c:v>
                </c:pt>
                <c:pt idx="13">
                  <c:v>MOHOR</c:v>
                </c:pt>
                <c:pt idx="14">
                  <c:v>BOLAÑOS</c:v>
                </c:pt>
                <c:pt idx="15">
                  <c:v>CAICEDO E.</c:v>
                </c:pt>
                <c:pt idx="16">
                  <c:v>ROMERO</c:v>
                </c:pt>
                <c:pt idx="17">
                  <c:v>TEVEZ</c:v>
                </c:pt>
                <c:pt idx="18">
                  <c:v>VERNAZA</c:v>
                </c:pt>
                <c:pt idx="19">
                  <c:v>VEGA</c:v>
                </c:pt>
                <c:pt idx="20">
                  <c:v>LOPEZ</c:v>
                </c:pt>
                <c:pt idx="21">
                  <c:v>GARCIA</c:v>
                </c:pt>
                <c:pt idx="22">
                  <c:v>MEJÍA M.</c:v>
                </c:pt>
                <c:pt idx="23">
                  <c:v>ADÉ</c:v>
                </c:pt>
                <c:pt idx="24">
                  <c:v>ARMAS</c:v>
                </c:pt>
              </c:strCache>
            </c:strRef>
          </c:cat>
          <c:val>
            <c:numRef>
              <c:f>'Microciclo 02'!$T$4:$T$28</c:f>
              <c:numCache>
                <c:formatCode>0.0</c:formatCode>
                <c:ptCount val="25"/>
                <c:pt idx="0">
                  <c:v>87.82831250000001</c:v>
                </c:pt>
                <c:pt idx="1">
                  <c:v>85.382138888888903</c:v>
                </c:pt>
                <c:pt idx="2">
                  <c:v>77.333958333333328</c:v>
                </c:pt>
                <c:pt idx="3">
                  <c:v>84.716145833333329</c:v>
                </c:pt>
                <c:pt idx="5">
                  <c:v>92.476305555555555</c:v>
                </c:pt>
                <c:pt idx="6">
                  <c:v>75.593277777777772</c:v>
                </c:pt>
                <c:pt idx="7">
                  <c:v>79.493527777777771</c:v>
                </c:pt>
                <c:pt idx="8">
                  <c:v>77.726861111111106</c:v>
                </c:pt>
                <c:pt idx="9">
                  <c:v>83.347222222222214</c:v>
                </c:pt>
                <c:pt idx="10">
                  <c:v>85.651555555555547</c:v>
                </c:pt>
                <c:pt idx="11">
                  <c:v>89.292486111111103</c:v>
                </c:pt>
                <c:pt idx="12">
                  <c:v>72.568444444444438</c:v>
                </c:pt>
                <c:pt idx="13">
                  <c:v>90.560541666666666</c:v>
                </c:pt>
                <c:pt idx="14">
                  <c:v>85.209055555555537</c:v>
                </c:pt>
                <c:pt idx="15">
                  <c:v>83.710847222222213</c:v>
                </c:pt>
                <c:pt idx="16">
                  <c:v>81.391249999999999</c:v>
                </c:pt>
                <c:pt idx="17">
                  <c:v>82.770499999999998</c:v>
                </c:pt>
                <c:pt idx="18">
                  <c:v>83.592027777777773</c:v>
                </c:pt>
                <c:pt idx="19">
                  <c:v>88.74422222222222</c:v>
                </c:pt>
                <c:pt idx="20">
                  <c:v>94.65583333333332</c:v>
                </c:pt>
                <c:pt idx="22">
                  <c:v>93.159983333333358</c:v>
                </c:pt>
                <c:pt idx="23">
                  <c:v>76.964222222222233</c:v>
                </c:pt>
                <c:pt idx="24">
                  <c:v>83.544944444444454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B-8F40-92BB-F5B89EEAA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95"/>
        <c:axId val="2132378687"/>
        <c:axId val="2132382063"/>
      </c:barChart>
      <c:catAx>
        <c:axId val="213237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32382063"/>
        <c:crosses val="autoZero"/>
        <c:auto val="1"/>
        <c:lblAlgn val="ctr"/>
        <c:lblOffset val="100"/>
        <c:noMultiLvlLbl val="0"/>
      </c:catAx>
      <c:valAx>
        <c:axId val="21323820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7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Dist. Total (Mts): </a:t>
            </a:r>
            <a:r>
              <a:rPr lang="en-US" sz="1400" b="1" i="0" u="none" strike="noStrike" cap="none" baseline="0">
                <a:effectLst/>
              </a:rPr>
              <a:t>: DISTACIA TOTAL RECORRIDA  </a:t>
            </a:r>
            <a:r>
              <a:rPr lang="en-US" sz="1400" b="1" i="0" u="none" strike="noStrike" cap="none" baseline="0"/>
              <a:t> EN METROS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364690869710829E-2"/>
          <c:y val="0.14409251227459147"/>
          <c:w val="0.93155986672109947"/>
          <c:h val="0.598545955547013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'Lunes 17-1 (Sesión 08-09)'!$D$3</c:f>
              <c:strCache>
                <c:ptCount val="1"/>
                <c:pt idx="0">
                  <c:v>Dist. Total (Mts)</c:v>
                </c:pt>
              </c:strCache>
            </c:strRef>
          </c:tx>
          <c:spPr>
            <a:solidFill>
              <a:srgbClr val="0070C0"/>
            </a:solidFill>
            <a:ln w="9525" cap="flat" cmpd="sng" algn="ctr">
              <a:noFill/>
              <a:miter lim="800000"/>
            </a:ln>
            <a:effectLst>
              <a:glow rad="63500">
                <a:srgbClr val="0070C0">
                  <a:alpha val="25000"/>
                </a:srgb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'Lunes 17-1 (Sesión 08-09)'!$B$4:$B$33</c:f>
              <c:strCache>
                <c:ptCount val="25"/>
                <c:pt idx="0">
                  <c:v>SILVA</c:v>
                </c:pt>
                <c:pt idx="1">
                  <c:v>BRIONES</c:v>
                </c:pt>
                <c:pt idx="2">
                  <c:v>CANO</c:v>
                </c:pt>
                <c:pt idx="3">
                  <c:v>SEGURA</c:v>
                </c:pt>
                <c:pt idx="4">
                  <c:v>QUIÑONEZ</c:v>
                </c:pt>
                <c:pt idx="5">
                  <c:v>MURILLO</c:v>
                </c:pt>
                <c:pt idx="6">
                  <c:v>CUERO</c:v>
                </c:pt>
                <c:pt idx="7">
                  <c:v>FIGUEROA</c:v>
                </c:pt>
                <c:pt idx="8">
                  <c:v>FYDRISZEWSKI</c:v>
                </c:pt>
                <c:pt idx="9">
                  <c:v>FARA</c:v>
                </c:pt>
                <c:pt idx="10">
                  <c:v>PONGUILLO</c:v>
                </c:pt>
                <c:pt idx="11">
                  <c:v>MEJÍA E.</c:v>
                </c:pt>
                <c:pt idx="12">
                  <c:v>MINA</c:v>
                </c:pt>
                <c:pt idx="13">
                  <c:v>MOHOR</c:v>
                </c:pt>
                <c:pt idx="14">
                  <c:v>BOLAÑOS</c:v>
                </c:pt>
                <c:pt idx="15">
                  <c:v>CAICEDO E.</c:v>
                </c:pt>
                <c:pt idx="16">
                  <c:v>ROMERO</c:v>
                </c:pt>
                <c:pt idx="17">
                  <c:v>TEVEZ</c:v>
                </c:pt>
                <c:pt idx="18">
                  <c:v>VERNAZA</c:v>
                </c:pt>
                <c:pt idx="19">
                  <c:v>VEGA</c:v>
                </c:pt>
                <c:pt idx="21">
                  <c:v>BATIOJA</c:v>
                </c:pt>
                <c:pt idx="22">
                  <c:v>MEJÍA M.</c:v>
                </c:pt>
                <c:pt idx="23">
                  <c:v>ADÉ</c:v>
                </c:pt>
                <c:pt idx="24">
                  <c:v>ARMAS</c:v>
                </c:pt>
              </c:strCache>
            </c:strRef>
          </c:cat>
          <c:val>
            <c:numRef>
              <c:f>'Lunes 17-1 (Sesión 08-09)'!$D$4:$D$33</c:f>
              <c:numCache>
                <c:formatCode>0</c:formatCode>
                <c:ptCount val="25"/>
                <c:pt idx="0">
                  <c:v>12473.330000000002</c:v>
                </c:pt>
                <c:pt idx="1">
                  <c:v>9718.2999999999993</c:v>
                </c:pt>
                <c:pt idx="2">
                  <c:v>8600.7799999999988</c:v>
                </c:pt>
                <c:pt idx="5">
                  <c:v>12339.599999999999</c:v>
                </c:pt>
                <c:pt idx="6">
                  <c:v>11127.45</c:v>
                </c:pt>
                <c:pt idx="7">
                  <c:v>7897.48</c:v>
                </c:pt>
                <c:pt idx="8">
                  <c:v>10674.64</c:v>
                </c:pt>
                <c:pt idx="9">
                  <c:v>10665.300000000001</c:v>
                </c:pt>
                <c:pt idx="10">
                  <c:v>12537.61</c:v>
                </c:pt>
                <c:pt idx="11">
                  <c:v>12738.079999999998</c:v>
                </c:pt>
                <c:pt idx="12">
                  <c:v>7844.86</c:v>
                </c:pt>
                <c:pt idx="14">
                  <c:v>12553.619999999999</c:v>
                </c:pt>
                <c:pt idx="15">
                  <c:v>12022.48</c:v>
                </c:pt>
                <c:pt idx="16">
                  <c:v>10118.759999999998</c:v>
                </c:pt>
                <c:pt idx="18">
                  <c:v>11465.490000000002</c:v>
                </c:pt>
                <c:pt idx="19">
                  <c:v>13459.27</c:v>
                </c:pt>
                <c:pt idx="21">
                  <c:v>11681.29</c:v>
                </c:pt>
                <c:pt idx="22">
                  <c:v>11366.2</c:v>
                </c:pt>
                <c:pt idx="23">
                  <c:v>11619.61</c:v>
                </c:pt>
                <c:pt idx="24">
                  <c:v>12277.400000000001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C-0548-AB75-699E1E5C6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95"/>
        <c:axId val="2132378687"/>
        <c:axId val="2132382063"/>
      </c:barChart>
      <c:catAx>
        <c:axId val="213237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32382063"/>
        <c:crosses val="autoZero"/>
        <c:auto val="1"/>
        <c:lblAlgn val="ctr"/>
        <c:lblOffset val="100"/>
        <c:noMultiLvlLbl val="0"/>
      </c:catAx>
      <c:valAx>
        <c:axId val="21323820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7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Relationship Id="rId9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Relationship Id="rId9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Relationship Id="rId9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Relationship Id="rId9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Relationship Id="rId9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Relationship Id="rId9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2.xml"/><Relationship Id="rId3" Type="http://schemas.openxmlformats.org/officeDocument/2006/relationships/chart" Target="../charts/chart67.xml"/><Relationship Id="rId7" Type="http://schemas.openxmlformats.org/officeDocument/2006/relationships/chart" Target="../charts/chart71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6" Type="http://schemas.openxmlformats.org/officeDocument/2006/relationships/chart" Target="../charts/chart70.xml"/><Relationship Id="rId5" Type="http://schemas.openxmlformats.org/officeDocument/2006/relationships/chart" Target="../charts/chart69.xml"/><Relationship Id="rId4" Type="http://schemas.openxmlformats.org/officeDocument/2006/relationships/chart" Target="../charts/chart68.xml"/><Relationship Id="rId9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100252</xdr:rowOff>
    </xdr:from>
    <xdr:to>
      <xdr:col>30</xdr:col>
      <xdr:colOff>565726</xdr:colOff>
      <xdr:row>64</xdr:row>
      <xdr:rowOff>88865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7F7CB6D-E638-8041-A1B5-97F732823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137</xdr:row>
      <xdr:rowOff>71988</xdr:rowOff>
    </xdr:from>
    <xdr:to>
      <xdr:col>30</xdr:col>
      <xdr:colOff>570282</xdr:colOff>
      <xdr:row>158</xdr:row>
      <xdr:rowOff>157148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6D5D45F-D08D-434E-A189-EBD060E473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66</xdr:row>
      <xdr:rowOff>60839</xdr:rowOff>
    </xdr:from>
    <xdr:to>
      <xdr:col>30</xdr:col>
      <xdr:colOff>565726</xdr:colOff>
      <xdr:row>87</xdr:row>
      <xdr:rowOff>141502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8984305-91D3-064A-955B-EA31E41DC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89</xdr:row>
      <xdr:rowOff>122410</xdr:rowOff>
    </xdr:from>
    <xdr:to>
      <xdr:col>30</xdr:col>
      <xdr:colOff>565726</xdr:colOff>
      <xdr:row>111</xdr:row>
      <xdr:rowOff>19459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91183AF-81A8-DA4D-BCAE-47C874349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113</xdr:row>
      <xdr:rowOff>45903</xdr:rowOff>
    </xdr:from>
    <xdr:to>
      <xdr:col>30</xdr:col>
      <xdr:colOff>565726</xdr:colOff>
      <xdr:row>134</xdr:row>
      <xdr:rowOff>126566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01BD4AF-7ABE-DA4A-9CD2-1E5F544B56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160</xdr:row>
      <xdr:rowOff>147504</xdr:rowOff>
    </xdr:from>
    <xdr:to>
      <xdr:col>30</xdr:col>
      <xdr:colOff>570282</xdr:colOff>
      <xdr:row>182</xdr:row>
      <xdr:rowOff>42165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4093CE3-B704-8548-923A-A3B76DC21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12700</xdr:colOff>
      <xdr:row>185</xdr:row>
      <xdr:rowOff>74211</xdr:rowOff>
    </xdr:from>
    <xdr:to>
      <xdr:col>30</xdr:col>
      <xdr:colOff>582982</xdr:colOff>
      <xdr:row>206</xdr:row>
      <xdr:rowOff>166257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4E688CC-7B02-7541-A06A-46B37CE36C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209</xdr:row>
      <xdr:rowOff>165100</xdr:rowOff>
    </xdr:from>
    <xdr:to>
      <xdr:col>30</xdr:col>
      <xdr:colOff>570282</xdr:colOff>
      <xdr:row>231</xdr:row>
      <xdr:rowOff>59761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54A3513-69BF-E642-9E8B-3164717E5D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165100</xdr:colOff>
      <xdr:row>0</xdr:row>
      <xdr:rowOff>0</xdr:rowOff>
    </xdr:from>
    <xdr:to>
      <xdr:col>1</xdr:col>
      <xdr:colOff>368300</xdr:colOff>
      <xdr:row>1</xdr:row>
      <xdr:rowOff>21740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2DCCF321-E93A-7444-8015-00F942AF2D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65100" y="0"/>
          <a:ext cx="469900" cy="5551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100252</xdr:rowOff>
    </xdr:from>
    <xdr:to>
      <xdr:col>30</xdr:col>
      <xdr:colOff>565726</xdr:colOff>
      <xdr:row>64</xdr:row>
      <xdr:rowOff>88865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3D7CD8-6158-9C44-8851-88D2238F2B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137</xdr:row>
      <xdr:rowOff>71988</xdr:rowOff>
    </xdr:from>
    <xdr:to>
      <xdr:col>30</xdr:col>
      <xdr:colOff>570282</xdr:colOff>
      <xdr:row>158</xdr:row>
      <xdr:rowOff>157148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E750EA8-BEC0-1D4A-A4E4-96450B67C7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66</xdr:row>
      <xdr:rowOff>60839</xdr:rowOff>
    </xdr:from>
    <xdr:to>
      <xdr:col>30</xdr:col>
      <xdr:colOff>565726</xdr:colOff>
      <xdr:row>87</xdr:row>
      <xdr:rowOff>141502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85BC1DCE-AB98-9D4A-AC60-F416BAA881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89</xdr:row>
      <xdr:rowOff>122410</xdr:rowOff>
    </xdr:from>
    <xdr:to>
      <xdr:col>30</xdr:col>
      <xdr:colOff>565726</xdr:colOff>
      <xdr:row>111</xdr:row>
      <xdr:rowOff>19459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1336201A-C3F0-AE4E-AE53-B715132CA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113</xdr:row>
      <xdr:rowOff>45903</xdr:rowOff>
    </xdr:from>
    <xdr:to>
      <xdr:col>30</xdr:col>
      <xdr:colOff>565726</xdr:colOff>
      <xdr:row>134</xdr:row>
      <xdr:rowOff>126566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89B1B543-0E4D-A24D-9B67-23C66125B8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160</xdr:row>
      <xdr:rowOff>147504</xdr:rowOff>
    </xdr:from>
    <xdr:to>
      <xdr:col>30</xdr:col>
      <xdr:colOff>570282</xdr:colOff>
      <xdr:row>182</xdr:row>
      <xdr:rowOff>42165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3A1BFB81-CD06-7646-83BB-2A2FDCEDAD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12700</xdr:colOff>
      <xdr:row>185</xdr:row>
      <xdr:rowOff>74211</xdr:rowOff>
    </xdr:from>
    <xdr:to>
      <xdr:col>30</xdr:col>
      <xdr:colOff>582982</xdr:colOff>
      <xdr:row>206</xdr:row>
      <xdr:rowOff>166257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5490D20F-7295-DB44-BFEC-C2CFACB9E6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209</xdr:row>
      <xdr:rowOff>165100</xdr:rowOff>
    </xdr:from>
    <xdr:to>
      <xdr:col>30</xdr:col>
      <xdr:colOff>570282</xdr:colOff>
      <xdr:row>231</xdr:row>
      <xdr:rowOff>59761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FE27F588-D6C1-F34E-8EAB-CBF3A71DAA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38100</xdr:colOff>
      <xdr:row>0</xdr:row>
      <xdr:rowOff>12700</xdr:rowOff>
    </xdr:from>
    <xdr:to>
      <xdr:col>1</xdr:col>
      <xdr:colOff>165100</xdr:colOff>
      <xdr:row>0</xdr:row>
      <xdr:rowOff>477818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49184155-C08A-6640-917C-A742EE51EF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8100" y="12700"/>
          <a:ext cx="393700" cy="4651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100252</xdr:rowOff>
    </xdr:from>
    <xdr:to>
      <xdr:col>30</xdr:col>
      <xdr:colOff>565726</xdr:colOff>
      <xdr:row>64</xdr:row>
      <xdr:rowOff>88865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97675C7-395B-7741-BF1F-A91B4CEBD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137</xdr:row>
      <xdr:rowOff>71988</xdr:rowOff>
    </xdr:from>
    <xdr:to>
      <xdr:col>30</xdr:col>
      <xdr:colOff>570282</xdr:colOff>
      <xdr:row>158</xdr:row>
      <xdr:rowOff>157148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9565283-EA51-444D-8C50-C487DDD23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66</xdr:row>
      <xdr:rowOff>60839</xdr:rowOff>
    </xdr:from>
    <xdr:to>
      <xdr:col>30</xdr:col>
      <xdr:colOff>565726</xdr:colOff>
      <xdr:row>87</xdr:row>
      <xdr:rowOff>141502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A63254B-7222-7B41-B16A-7806A8FA83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89</xdr:row>
      <xdr:rowOff>122410</xdr:rowOff>
    </xdr:from>
    <xdr:to>
      <xdr:col>30</xdr:col>
      <xdr:colOff>565726</xdr:colOff>
      <xdr:row>111</xdr:row>
      <xdr:rowOff>19459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ACA9164-E883-9146-A90E-72DFC6F70D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113</xdr:row>
      <xdr:rowOff>45903</xdr:rowOff>
    </xdr:from>
    <xdr:to>
      <xdr:col>30</xdr:col>
      <xdr:colOff>565726</xdr:colOff>
      <xdr:row>134</xdr:row>
      <xdr:rowOff>126566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65A0322-DBE7-824E-9698-F0DC42B97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160</xdr:row>
      <xdr:rowOff>147504</xdr:rowOff>
    </xdr:from>
    <xdr:to>
      <xdr:col>30</xdr:col>
      <xdr:colOff>570282</xdr:colOff>
      <xdr:row>182</xdr:row>
      <xdr:rowOff>42165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4538DA4-CA5B-A447-8E5B-6091941322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12700</xdr:colOff>
      <xdr:row>185</xdr:row>
      <xdr:rowOff>74211</xdr:rowOff>
    </xdr:from>
    <xdr:to>
      <xdr:col>30</xdr:col>
      <xdr:colOff>582982</xdr:colOff>
      <xdr:row>206</xdr:row>
      <xdr:rowOff>166257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B1F8442-A85F-5745-9736-FE441EB0F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209</xdr:row>
      <xdr:rowOff>165100</xdr:rowOff>
    </xdr:from>
    <xdr:to>
      <xdr:col>30</xdr:col>
      <xdr:colOff>570282</xdr:colOff>
      <xdr:row>231</xdr:row>
      <xdr:rowOff>59761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FF88C8BC-3CB5-4A40-BB88-1D0383793D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38100</xdr:colOff>
      <xdr:row>0</xdr:row>
      <xdr:rowOff>12700</xdr:rowOff>
    </xdr:from>
    <xdr:to>
      <xdr:col>1</xdr:col>
      <xdr:colOff>165100</xdr:colOff>
      <xdr:row>0</xdr:row>
      <xdr:rowOff>477818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D5704766-FA91-7E45-B912-D4383DFD8C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8100" y="12700"/>
          <a:ext cx="393700" cy="46511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100252</xdr:rowOff>
    </xdr:from>
    <xdr:to>
      <xdr:col>30</xdr:col>
      <xdr:colOff>565726</xdr:colOff>
      <xdr:row>64</xdr:row>
      <xdr:rowOff>88865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72F1F7-841B-C042-9E8E-4961C0A947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137</xdr:row>
      <xdr:rowOff>71988</xdr:rowOff>
    </xdr:from>
    <xdr:to>
      <xdr:col>30</xdr:col>
      <xdr:colOff>570282</xdr:colOff>
      <xdr:row>158</xdr:row>
      <xdr:rowOff>157148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3555A63-ABFB-5E45-99EF-502CC2DE65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66</xdr:row>
      <xdr:rowOff>60839</xdr:rowOff>
    </xdr:from>
    <xdr:to>
      <xdr:col>30</xdr:col>
      <xdr:colOff>565726</xdr:colOff>
      <xdr:row>87</xdr:row>
      <xdr:rowOff>141502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F574E13-09C4-7549-9D36-000D79B2E4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89</xdr:row>
      <xdr:rowOff>122410</xdr:rowOff>
    </xdr:from>
    <xdr:to>
      <xdr:col>30</xdr:col>
      <xdr:colOff>565726</xdr:colOff>
      <xdr:row>111</xdr:row>
      <xdr:rowOff>19459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84E7098-3C37-364A-A004-CD2ECCECED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113</xdr:row>
      <xdr:rowOff>45903</xdr:rowOff>
    </xdr:from>
    <xdr:to>
      <xdr:col>30</xdr:col>
      <xdr:colOff>565726</xdr:colOff>
      <xdr:row>134</xdr:row>
      <xdr:rowOff>126566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6281045-CF37-F640-A7B1-E244F5A179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160</xdr:row>
      <xdr:rowOff>147504</xdr:rowOff>
    </xdr:from>
    <xdr:to>
      <xdr:col>30</xdr:col>
      <xdr:colOff>570282</xdr:colOff>
      <xdr:row>182</xdr:row>
      <xdr:rowOff>42165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DFCCEC7-4704-6B43-9A8F-3F5278E0C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12700</xdr:colOff>
      <xdr:row>185</xdr:row>
      <xdr:rowOff>74211</xdr:rowOff>
    </xdr:from>
    <xdr:to>
      <xdr:col>30</xdr:col>
      <xdr:colOff>582982</xdr:colOff>
      <xdr:row>206</xdr:row>
      <xdr:rowOff>166257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7068DDF-C5E8-574A-A769-A2477A082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209</xdr:row>
      <xdr:rowOff>165100</xdr:rowOff>
    </xdr:from>
    <xdr:to>
      <xdr:col>30</xdr:col>
      <xdr:colOff>570282</xdr:colOff>
      <xdr:row>231</xdr:row>
      <xdr:rowOff>59761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8941F4E-F782-6140-8E2F-F0FFD05ABF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38100</xdr:colOff>
      <xdr:row>0</xdr:row>
      <xdr:rowOff>12700</xdr:rowOff>
    </xdr:from>
    <xdr:to>
      <xdr:col>1</xdr:col>
      <xdr:colOff>165100</xdr:colOff>
      <xdr:row>0</xdr:row>
      <xdr:rowOff>477818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280C0D64-F0B4-D547-A8FB-82D4E48FE0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8100" y="12700"/>
          <a:ext cx="393700" cy="46511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100252</xdr:rowOff>
    </xdr:from>
    <xdr:to>
      <xdr:col>30</xdr:col>
      <xdr:colOff>565726</xdr:colOff>
      <xdr:row>64</xdr:row>
      <xdr:rowOff>88865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ACD15B-5240-5942-B832-F05F2F7358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137</xdr:row>
      <xdr:rowOff>71988</xdr:rowOff>
    </xdr:from>
    <xdr:to>
      <xdr:col>30</xdr:col>
      <xdr:colOff>570282</xdr:colOff>
      <xdr:row>158</xdr:row>
      <xdr:rowOff>157148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799B6B1-5E59-0945-AE99-968269C97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66</xdr:row>
      <xdr:rowOff>60839</xdr:rowOff>
    </xdr:from>
    <xdr:to>
      <xdr:col>30</xdr:col>
      <xdr:colOff>565726</xdr:colOff>
      <xdr:row>87</xdr:row>
      <xdr:rowOff>141502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9D296F7-B308-FE48-96B3-E6B16AEE0C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89</xdr:row>
      <xdr:rowOff>122410</xdr:rowOff>
    </xdr:from>
    <xdr:to>
      <xdr:col>30</xdr:col>
      <xdr:colOff>565726</xdr:colOff>
      <xdr:row>111</xdr:row>
      <xdr:rowOff>19459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4112304-7EDE-AC44-A2F4-7CFA7ECD3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113</xdr:row>
      <xdr:rowOff>45903</xdr:rowOff>
    </xdr:from>
    <xdr:to>
      <xdr:col>30</xdr:col>
      <xdr:colOff>565726</xdr:colOff>
      <xdr:row>134</xdr:row>
      <xdr:rowOff>126566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4662440-D182-DC41-96D7-4540EF469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160</xdr:row>
      <xdr:rowOff>147504</xdr:rowOff>
    </xdr:from>
    <xdr:to>
      <xdr:col>30</xdr:col>
      <xdr:colOff>570282</xdr:colOff>
      <xdr:row>182</xdr:row>
      <xdr:rowOff>42165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6A08D48-83D1-9F49-A1AC-665B17CFFC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12700</xdr:colOff>
      <xdr:row>185</xdr:row>
      <xdr:rowOff>74211</xdr:rowOff>
    </xdr:from>
    <xdr:to>
      <xdr:col>30</xdr:col>
      <xdr:colOff>582982</xdr:colOff>
      <xdr:row>206</xdr:row>
      <xdr:rowOff>166257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79102D6-F3CE-9C40-BCDC-BCF3D4D33F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209</xdr:row>
      <xdr:rowOff>165100</xdr:rowOff>
    </xdr:from>
    <xdr:to>
      <xdr:col>30</xdr:col>
      <xdr:colOff>570282</xdr:colOff>
      <xdr:row>231</xdr:row>
      <xdr:rowOff>59761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E4267EC-9BB2-7E4C-B462-69081F7A5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38100</xdr:colOff>
      <xdr:row>0</xdr:row>
      <xdr:rowOff>12700</xdr:rowOff>
    </xdr:from>
    <xdr:to>
      <xdr:col>1</xdr:col>
      <xdr:colOff>165100</xdr:colOff>
      <xdr:row>0</xdr:row>
      <xdr:rowOff>477818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52A9E206-A148-3C49-9C8D-2A286A3AD5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8100" y="12700"/>
          <a:ext cx="393700" cy="46511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100252</xdr:rowOff>
    </xdr:from>
    <xdr:to>
      <xdr:col>30</xdr:col>
      <xdr:colOff>565726</xdr:colOff>
      <xdr:row>64</xdr:row>
      <xdr:rowOff>88865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633B02-30C5-5044-85B7-196533383C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137</xdr:row>
      <xdr:rowOff>71988</xdr:rowOff>
    </xdr:from>
    <xdr:to>
      <xdr:col>30</xdr:col>
      <xdr:colOff>570282</xdr:colOff>
      <xdr:row>158</xdr:row>
      <xdr:rowOff>157148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855BEB0-3DAA-E549-A260-176FF0E59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66</xdr:row>
      <xdr:rowOff>60839</xdr:rowOff>
    </xdr:from>
    <xdr:to>
      <xdr:col>30</xdr:col>
      <xdr:colOff>565726</xdr:colOff>
      <xdr:row>87</xdr:row>
      <xdr:rowOff>141502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75523BD-842F-A74E-B44A-213421345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89</xdr:row>
      <xdr:rowOff>122410</xdr:rowOff>
    </xdr:from>
    <xdr:to>
      <xdr:col>30</xdr:col>
      <xdr:colOff>565726</xdr:colOff>
      <xdr:row>111</xdr:row>
      <xdr:rowOff>19459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5AC5982-812B-6D4D-AB34-DE203CA5B5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113</xdr:row>
      <xdr:rowOff>45903</xdr:rowOff>
    </xdr:from>
    <xdr:to>
      <xdr:col>30</xdr:col>
      <xdr:colOff>565726</xdr:colOff>
      <xdr:row>134</xdr:row>
      <xdr:rowOff>126566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1EE509C-0145-CA42-9583-F7BC30AEE5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160</xdr:row>
      <xdr:rowOff>147504</xdr:rowOff>
    </xdr:from>
    <xdr:to>
      <xdr:col>30</xdr:col>
      <xdr:colOff>570282</xdr:colOff>
      <xdr:row>182</xdr:row>
      <xdr:rowOff>42165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B5F3F05-CA31-4F40-8B6C-F0426B122D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12700</xdr:colOff>
      <xdr:row>185</xdr:row>
      <xdr:rowOff>74211</xdr:rowOff>
    </xdr:from>
    <xdr:to>
      <xdr:col>30</xdr:col>
      <xdr:colOff>582982</xdr:colOff>
      <xdr:row>206</xdr:row>
      <xdr:rowOff>166257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5013573-FF16-214C-8B25-B62CBC5EC2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209</xdr:row>
      <xdr:rowOff>165100</xdr:rowOff>
    </xdr:from>
    <xdr:to>
      <xdr:col>30</xdr:col>
      <xdr:colOff>570282</xdr:colOff>
      <xdr:row>231</xdr:row>
      <xdr:rowOff>59761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F9F89065-B765-5545-976F-08D6161E2E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38100</xdr:colOff>
      <xdr:row>0</xdr:row>
      <xdr:rowOff>12700</xdr:rowOff>
    </xdr:from>
    <xdr:to>
      <xdr:col>1</xdr:col>
      <xdr:colOff>165100</xdr:colOff>
      <xdr:row>0</xdr:row>
      <xdr:rowOff>477818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BEAFE3A8-3484-5540-8933-52AC9BA0B2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8100" y="12700"/>
          <a:ext cx="393700" cy="46511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100252</xdr:rowOff>
    </xdr:from>
    <xdr:to>
      <xdr:col>30</xdr:col>
      <xdr:colOff>565726</xdr:colOff>
      <xdr:row>64</xdr:row>
      <xdr:rowOff>88865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821CBB-D2F1-8548-8DB0-FCA5270D0F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137</xdr:row>
      <xdr:rowOff>71988</xdr:rowOff>
    </xdr:from>
    <xdr:to>
      <xdr:col>30</xdr:col>
      <xdr:colOff>570282</xdr:colOff>
      <xdr:row>158</xdr:row>
      <xdr:rowOff>157148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997F58D-0519-8B41-9A5C-D4A44D4D5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66</xdr:row>
      <xdr:rowOff>60839</xdr:rowOff>
    </xdr:from>
    <xdr:to>
      <xdr:col>30</xdr:col>
      <xdr:colOff>565726</xdr:colOff>
      <xdr:row>87</xdr:row>
      <xdr:rowOff>141502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145659A-1E1D-484E-A48E-B27BAC908A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89</xdr:row>
      <xdr:rowOff>122410</xdr:rowOff>
    </xdr:from>
    <xdr:to>
      <xdr:col>30</xdr:col>
      <xdr:colOff>565726</xdr:colOff>
      <xdr:row>111</xdr:row>
      <xdr:rowOff>19459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A8134FC-F6E1-124D-A757-5137A0DB5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113</xdr:row>
      <xdr:rowOff>45903</xdr:rowOff>
    </xdr:from>
    <xdr:to>
      <xdr:col>30</xdr:col>
      <xdr:colOff>565726</xdr:colOff>
      <xdr:row>134</xdr:row>
      <xdr:rowOff>126566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9BF240C-3E05-804D-8916-4E738F81C9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160</xdr:row>
      <xdr:rowOff>147504</xdr:rowOff>
    </xdr:from>
    <xdr:to>
      <xdr:col>30</xdr:col>
      <xdr:colOff>570282</xdr:colOff>
      <xdr:row>182</xdr:row>
      <xdr:rowOff>42165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D9931BA-51C3-2240-85C0-8600744A1C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12700</xdr:colOff>
      <xdr:row>185</xdr:row>
      <xdr:rowOff>74211</xdr:rowOff>
    </xdr:from>
    <xdr:to>
      <xdr:col>30</xdr:col>
      <xdr:colOff>582982</xdr:colOff>
      <xdr:row>206</xdr:row>
      <xdr:rowOff>166257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A30D5AB-2B7C-3749-BF22-EE0779D24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209</xdr:row>
      <xdr:rowOff>165100</xdr:rowOff>
    </xdr:from>
    <xdr:to>
      <xdr:col>30</xdr:col>
      <xdr:colOff>570282</xdr:colOff>
      <xdr:row>231</xdr:row>
      <xdr:rowOff>59761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91B8C82-0CE4-4347-962C-CB728AD9C1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38100</xdr:colOff>
      <xdr:row>0</xdr:row>
      <xdr:rowOff>12700</xdr:rowOff>
    </xdr:from>
    <xdr:to>
      <xdr:col>1</xdr:col>
      <xdr:colOff>165100</xdr:colOff>
      <xdr:row>0</xdr:row>
      <xdr:rowOff>477818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26FFD68C-527F-9046-8CCC-B5B66326CD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8100" y="12700"/>
          <a:ext cx="393700" cy="46511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100252</xdr:rowOff>
    </xdr:from>
    <xdr:to>
      <xdr:col>30</xdr:col>
      <xdr:colOff>565726</xdr:colOff>
      <xdr:row>64</xdr:row>
      <xdr:rowOff>88865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4D6E85-8870-E84E-BE72-6426DF1FAC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137</xdr:row>
      <xdr:rowOff>71988</xdr:rowOff>
    </xdr:from>
    <xdr:to>
      <xdr:col>30</xdr:col>
      <xdr:colOff>570282</xdr:colOff>
      <xdr:row>158</xdr:row>
      <xdr:rowOff>157148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ABD3482-E8B6-434C-9587-236711B576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66</xdr:row>
      <xdr:rowOff>60839</xdr:rowOff>
    </xdr:from>
    <xdr:to>
      <xdr:col>30</xdr:col>
      <xdr:colOff>565726</xdr:colOff>
      <xdr:row>87</xdr:row>
      <xdr:rowOff>141502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F26FDFA-B5AD-E842-A83C-18CC427347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89</xdr:row>
      <xdr:rowOff>122410</xdr:rowOff>
    </xdr:from>
    <xdr:to>
      <xdr:col>30</xdr:col>
      <xdr:colOff>565726</xdr:colOff>
      <xdr:row>111</xdr:row>
      <xdr:rowOff>19459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E173639-829D-F44F-B17D-F73FCED3DE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113</xdr:row>
      <xdr:rowOff>45903</xdr:rowOff>
    </xdr:from>
    <xdr:to>
      <xdr:col>30</xdr:col>
      <xdr:colOff>565726</xdr:colOff>
      <xdr:row>134</xdr:row>
      <xdr:rowOff>126566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90076F8-FCA5-A944-AFF8-0FADBE28E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160</xdr:row>
      <xdr:rowOff>147504</xdr:rowOff>
    </xdr:from>
    <xdr:to>
      <xdr:col>30</xdr:col>
      <xdr:colOff>570282</xdr:colOff>
      <xdr:row>182</xdr:row>
      <xdr:rowOff>42165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5C6B651-9AF2-C74B-8190-B08174A4F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12700</xdr:colOff>
      <xdr:row>185</xdr:row>
      <xdr:rowOff>74211</xdr:rowOff>
    </xdr:from>
    <xdr:to>
      <xdr:col>30</xdr:col>
      <xdr:colOff>582982</xdr:colOff>
      <xdr:row>206</xdr:row>
      <xdr:rowOff>166257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F1468EA-27CD-C94D-AFA3-08361F869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209</xdr:row>
      <xdr:rowOff>165100</xdr:rowOff>
    </xdr:from>
    <xdr:to>
      <xdr:col>30</xdr:col>
      <xdr:colOff>570282</xdr:colOff>
      <xdr:row>231</xdr:row>
      <xdr:rowOff>59761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51B6224-B579-4149-8094-C8375B6AC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38100</xdr:colOff>
      <xdr:row>0</xdr:row>
      <xdr:rowOff>12700</xdr:rowOff>
    </xdr:from>
    <xdr:to>
      <xdr:col>1</xdr:col>
      <xdr:colOff>165100</xdr:colOff>
      <xdr:row>0</xdr:row>
      <xdr:rowOff>477818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3B1587D4-ECC9-AB4C-B92A-13815D8A9D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8100" y="12700"/>
          <a:ext cx="393700" cy="46511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100252</xdr:rowOff>
    </xdr:from>
    <xdr:to>
      <xdr:col>30</xdr:col>
      <xdr:colOff>565726</xdr:colOff>
      <xdr:row>64</xdr:row>
      <xdr:rowOff>88865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55D0606-5E23-5C4E-9D88-466106F6E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137</xdr:row>
      <xdr:rowOff>71988</xdr:rowOff>
    </xdr:from>
    <xdr:to>
      <xdr:col>30</xdr:col>
      <xdr:colOff>570282</xdr:colOff>
      <xdr:row>158</xdr:row>
      <xdr:rowOff>157148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C6318D5-E449-FA47-8EBE-4CC302F350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66</xdr:row>
      <xdr:rowOff>60839</xdr:rowOff>
    </xdr:from>
    <xdr:to>
      <xdr:col>30</xdr:col>
      <xdr:colOff>565726</xdr:colOff>
      <xdr:row>87</xdr:row>
      <xdr:rowOff>141502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268070A-EBBE-D140-8B87-9ADB3F8005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89</xdr:row>
      <xdr:rowOff>122410</xdr:rowOff>
    </xdr:from>
    <xdr:to>
      <xdr:col>30</xdr:col>
      <xdr:colOff>565726</xdr:colOff>
      <xdr:row>111</xdr:row>
      <xdr:rowOff>19459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D34870A-F925-1B48-B693-73309ED7FC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113</xdr:row>
      <xdr:rowOff>45903</xdr:rowOff>
    </xdr:from>
    <xdr:to>
      <xdr:col>30</xdr:col>
      <xdr:colOff>565726</xdr:colOff>
      <xdr:row>134</xdr:row>
      <xdr:rowOff>126566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06EB387-5D2D-A649-B75B-F189BB534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160</xdr:row>
      <xdr:rowOff>147504</xdr:rowOff>
    </xdr:from>
    <xdr:to>
      <xdr:col>30</xdr:col>
      <xdr:colOff>570282</xdr:colOff>
      <xdr:row>182</xdr:row>
      <xdr:rowOff>42165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2B33C4A-1313-824A-9E95-92A8903E51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12700</xdr:colOff>
      <xdr:row>185</xdr:row>
      <xdr:rowOff>74211</xdr:rowOff>
    </xdr:from>
    <xdr:to>
      <xdr:col>30</xdr:col>
      <xdr:colOff>582982</xdr:colOff>
      <xdr:row>206</xdr:row>
      <xdr:rowOff>166257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D0CCA4D-38F2-9A46-BA47-9507D0D52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209</xdr:row>
      <xdr:rowOff>165100</xdr:rowOff>
    </xdr:from>
    <xdr:to>
      <xdr:col>30</xdr:col>
      <xdr:colOff>570282</xdr:colOff>
      <xdr:row>231</xdr:row>
      <xdr:rowOff>59761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E4F93A7-5DF4-9244-968F-2A897E886A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38100</xdr:colOff>
      <xdr:row>0</xdr:row>
      <xdr:rowOff>12700</xdr:rowOff>
    </xdr:from>
    <xdr:to>
      <xdr:col>1</xdr:col>
      <xdr:colOff>165100</xdr:colOff>
      <xdr:row>0</xdr:row>
      <xdr:rowOff>477818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372CA0B-7DE5-BB40-B4BB-00AC2FAE45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8100" y="12700"/>
          <a:ext cx="393700" cy="4651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3F145-24D2-9B4C-8D65-DA8CBADA8B26}">
  <sheetPr>
    <tabColor rgb="FFFFFF00"/>
  </sheetPr>
  <dimension ref="A1:CR118"/>
  <sheetViews>
    <sheetView topLeftCell="A63" zoomScale="75" zoomScaleNormal="64" workbookViewId="0">
      <selection activeCell="D67" sqref="D67:D97"/>
    </sheetView>
  </sheetViews>
  <sheetFormatPr defaultColWidth="11.42578125" defaultRowHeight="15"/>
  <cols>
    <col min="1" max="1" width="3.42578125" customWidth="1"/>
    <col min="2" max="2" width="19.140625" customWidth="1"/>
    <col min="3" max="3" width="6.7109375" style="1" hidden="1" customWidth="1"/>
    <col min="4" max="4" width="9.140625" style="1" customWidth="1"/>
    <col min="5" max="7" width="8.85546875" style="1" hidden="1" customWidth="1"/>
    <col min="8" max="8" width="9.7109375" style="1" customWidth="1"/>
    <col min="9" max="9" width="8" style="1" customWidth="1"/>
    <col min="10" max="10" width="8.42578125" style="1" customWidth="1"/>
    <col min="11" max="11" width="10" style="1" customWidth="1"/>
    <col min="12" max="12" width="9.42578125" style="1" hidden="1" customWidth="1"/>
    <col min="13" max="14" width="8.85546875" style="1" hidden="1" customWidth="1"/>
    <col min="15" max="15" width="8.85546875" customWidth="1"/>
    <col min="16" max="16" width="6.28515625" hidden="1" customWidth="1"/>
    <col min="17" max="19" width="8.85546875" hidden="1" customWidth="1"/>
    <col min="20" max="20" width="7.85546875" hidden="1" customWidth="1"/>
    <col min="21" max="26" width="8.85546875" hidden="1" customWidth="1"/>
    <col min="27" max="27" width="9.7109375" hidden="1" customWidth="1"/>
    <col min="28" max="28" width="10.140625" hidden="1" customWidth="1"/>
    <col min="29" max="33" width="8.85546875" hidden="1" customWidth="1"/>
    <col min="34" max="34" width="8.85546875" customWidth="1"/>
    <col min="35" max="35" width="2.85546875" customWidth="1"/>
    <col min="36" max="36" width="9.140625" customWidth="1"/>
    <col min="37" max="37" width="19" hidden="1" customWidth="1"/>
    <col min="38" max="38" width="8.7109375" hidden="1" customWidth="1"/>
    <col min="39" max="39" width="10.85546875" hidden="1" customWidth="1"/>
    <col min="40" max="40" width="9.7109375" customWidth="1"/>
    <col min="41" max="41" width="10.85546875" customWidth="1"/>
    <col min="42" max="42" width="9.28515625" customWidth="1"/>
    <col min="43" max="43" width="8" customWidth="1"/>
    <col min="44" max="44" width="8.28515625" hidden="1" customWidth="1"/>
    <col min="45" max="45" width="10" hidden="1" customWidth="1"/>
    <col min="46" max="46" width="9.42578125" hidden="1" customWidth="1"/>
    <col min="47" max="47" width="9" customWidth="1"/>
    <col min="48" max="48" width="10.85546875" hidden="1" customWidth="1"/>
    <col min="49" max="49" width="10.85546875" customWidth="1"/>
    <col min="50" max="50" width="8.7109375" customWidth="1"/>
    <col min="51" max="51" width="7.7109375" hidden="1" customWidth="1"/>
    <col min="52" max="53" width="10.85546875" hidden="1" customWidth="1"/>
    <col min="54" max="57" width="9.28515625" customWidth="1"/>
    <col min="58" max="58" width="10.85546875" hidden="1" customWidth="1"/>
    <col min="59" max="60" width="8.85546875" hidden="1" customWidth="1"/>
    <col min="61" max="61" width="8.85546875" customWidth="1"/>
    <col min="62" max="62" width="9.42578125" customWidth="1"/>
    <col min="63" max="63" width="10" customWidth="1"/>
    <col min="64" max="65" width="10.85546875" customWidth="1"/>
    <col min="66" max="66" width="8.85546875" customWidth="1"/>
    <col min="67" max="67" width="10.85546875" customWidth="1"/>
    <col min="69" max="69" width="28.7109375" customWidth="1"/>
    <col min="70" max="71" width="0" hidden="1" customWidth="1"/>
    <col min="72" max="72" width="10.7109375" hidden="1" customWidth="1"/>
    <col min="73" max="73" width="21.7109375" hidden="1" customWidth="1"/>
    <col min="74" max="74" width="0" hidden="1" customWidth="1"/>
    <col min="77" max="77" width="0" hidden="1" customWidth="1"/>
    <col min="85" max="116" width="4" customWidth="1"/>
  </cols>
  <sheetData>
    <row r="1" spans="1:78" ht="54" customHeight="1" thickBot="1">
      <c r="A1" s="286" t="s">
        <v>0</v>
      </c>
      <c r="B1" s="286"/>
      <c r="C1" s="286"/>
      <c r="D1" s="286"/>
      <c r="E1" s="286"/>
      <c r="F1" s="286"/>
      <c r="G1" s="286"/>
      <c r="H1" s="286"/>
      <c r="I1" s="286"/>
      <c r="J1" s="286"/>
      <c r="K1" s="286"/>
      <c r="L1" s="286"/>
      <c r="M1" s="286"/>
      <c r="N1" s="286"/>
      <c r="O1" s="286"/>
      <c r="P1" s="286"/>
      <c r="Q1" s="286"/>
      <c r="R1" s="286"/>
      <c r="S1" s="286"/>
      <c r="T1" s="286"/>
      <c r="U1" s="286"/>
      <c r="V1" s="286"/>
      <c r="W1" s="286"/>
      <c r="X1" s="286"/>
      <c r="Y1" s="286"/>
      <c r="Z1" s="286"/>
      <c r="AA1" s="286"/>
      <c r="AB1" s="286"/>
      <c r="AC1" s="286"/>
      <c r="AD1" s="286"/>
      <c r="AE1" s="286"/>
      <c r="AJ1" s="287" t="s">
        <v>1</v>
      </c>
      <c r="AK1" s="287"/>
      <c r="AL1" s="287"/>
      <c r="AM1" s="287"/>
      <c r="AN1" s="287"/>
      <c r="AO1" s="287"/>
      <c r="AP1" s="287"/>
      <c r="AQ1" s="287"/>
      <c r="AR1" s="287"/>
      <c r="AS1" s="287"/>
      <c r="AT1" s="287"/>
      <c r="AU1" s="287"/>
    </row>
    <row r="2" spans="1:78" ht="23.1" customHeight="1" thickBot="1">
      <c r="D2" s="288"/>
      <c r="E2" s="288"/>
      <c r="F2" s="288"/>
      <c r="G2" s="288"/>
      <c r="H2" s="288"/>
      <c r="I2" s="288"/>
      <c r="J2" s="288"/>
      <c r="K2" s="288"/>
      <c r="L2" s="288"/>
      <c r="M2" s="288"/>
      <c r="N2" s="288"/>
      <c r="O2" s="288"/>
      <c r="P2" s="209"/>
      <c r="Q2" s="209"/>
      <c r="R2" s="209"/>
      <c r="S2" s="210"/>
      <c r="T2" s="289"/>
      <c r="U2" s="290"/>
      <c r="V2" s="290"/>
      <c r="W2" s="290"/>
      <c r="X2" s="290"/>
      <c r="Y2" s="290"/>
      <c r="Z2" s="290"/>
      <c r="AA2" s="290"/>
      <c r="AB2" s="290"/>
      <c r="AC2" s="290"/>
      <c r="AD2" s="290"/>
      <c r="AE2" s="291"/>
      <c r="AF2" s="211"/>
      <c r="AG2" s="212"/>
      <c r="AH2" s="152"/>
      <c r="AI2" s="62"/>
      <c r="BQ2" s="292"/>
      <c r="BR2" s="292"/>
      <c r="BS2" s="292"/>
      <c r="BT2" s="292"/>
    </row>
    <row r="3" spans="1:78" ht="72" customHeight="1" thickBot="1">
      <c r="A3" s="94" t="s">
        <v>2</v>
      </c>
      <c r="B3" s="95" t="s">
        <v>3</v>
      </c>
      <c r="C3" s="96" t="s">
        <v>4</v>
      </c>
      <c r="D3" s="28" t="str">
        <f>'Microciclo 02'!D3</f>
        <v>Dist. Total (Mts)</v>
      </c>
      <c r="E3" s="30" t="s">
        <v>5</v>
      </c>
      <c r="F3" s="30" t="s">
        <v>6</v>
      </c>
      <c r="G3" s="30" t="s">
        <v>7</v>
      </c>
      <c r="H3" s="28" t="str">
        <f>'Microciclo 02'!H3</f>
        <v>HSR       (mts)         (19-24 K/h)</v>
      </c>
      <c r="I3" s="28" t="str">
        <f>'Microciclo 02'!I3</f>
        <v>Sprint (Cant)    (&gt;24 K/h)</v>
      </c>
      <c r="J3" s="28" t="str">
        <f>'Microciclo 02'!J3</f>
        <v>Sprint    (mts)         (&gt;24 K/h)</v>
      </c>
      <c r="K3" s="28" t="str">
        <f>'Microciclo 02'!K3</f>
        <v>ACC     (Cant.)          (2-10 m/s2)</v>
      </c>
      <c r="L3" s="28" t="str">
        <f>'Microciclo 02'!L3</f>
        <v>DCC    (Cant.)       (2-10 m/s2)</v>
      </c>
      <c r="M3" s="30" t="s">
        <v>8</v>
      </c>
      <c r="N3" s="30" t="s">
        <v>9</v>
      </c>
      <c r="O3" s="31" t="str">
        <f>'Microciclo 02'!O3</f>
        <v>Number Of High Intensity Bursts (cant.)</v>
      </c>
      <c r="P3" s="213" t="s">
        <v>10</v>
      </c>
      <c r="Q3" s="97" t="s">
        <v>11</v>
      </c>
      <c r="R3" s="97" t="s">
        <v>12</v>
      </c>
      <c r="S3" s="214" t="s">
        <v>13</v>
      </c>
      <c r="T3" s="214"/>
      <c r="U3" s="30" t="s">
        <v>14</v>
      </c>
      <c r="V3" s="30" t="s">
        <v>15</v>
      </c>
      <c r="W3" s="30" t="s">
        <v>16</v>
      </c>
      <c r="X3" s="29"/>
      <c r="Y3" s="29"/>
      <c r="Z3" s="29"/>
      <c r="AA3" s="29"/>
      <c r="AB3" s="29"/>
      <c r="AC3" s="30" t="s">
        <v>17</v>
      </c>
      <c r="AD3" s="30" t="s">
        <v>18</v>
      </c>
      <c r="AE3" s="31"/>
      <c r="AF3" s="22" t="s">
        <v>19</v>
      </c>
      <c r="AG3" s="16" t="s">
        <v>20</v>
      </c>
      <c r="AH3" s="276" t="s">
        <v>21</v>
      </c>
      <c r="AI3" s="62"/>
      <c r="AJ3" s="28" t="str">
        <f t="shared" ref="AJ3:AU4" si="0">D3</f>
        <v>Dist. Total (Mts)</v>
      </c>
      <c r="AK3" s="215" t="str">
        <f t="shared" si="0"/>
        <v>Zona 4 (mts) (16-19 k/h)</v>
      </c>
      <c r="AL3" s="215" t="str">
        <f t="shared" si="0"/>
        <v>Zona 5 (mts) (19-22 k/h)</v>
      </c>
      <c r="AM3" s="215" t="str">
        <f t="shared" si="0"/>
        <v>Zona 6 (mts) (22-24 k/h)</v>
      </c>
      <c r="AN3" s="29" t="str">
        <f t="shared" si="0"/>
        <v>HSR       (mts)         (19-24 K/h)</v>
      </c>
      <c r="AO3" s="29" t="str">
        <f t="shared" si="0"/>
        <v>Sprint (Cant)    (&gt;24 K/h)</v>
      </c>
      <c r="AP3" s="29" t="str">
        <f t="shared" si="0"/>
        <v>Sprint    (mts)         (&gt;24 K/h)</v>
      </c>
      <c r="AQ3" s="29" t="str">
        <f t="shared" si="0"/>
        <v>ACC     (Cant.)          (2-10 m/s2)</v>
      </c>
      <c r="AR3" s="215" t="str">
        <f t="shared" si="0"/>
        <v>DCC    (Cant.)       (2-10 m/s2)</v>
      </c>
      <c r="AS3" s="215" t="str">
        <f t="shared" si="0"/>
        <v>ACC (mts.) (2-10 m/s2)</v>
      </c>
      <c r="AT3" s="215" t="str">
        <f t="shared" si="0"/>
        <v>DCC (mts.) (2-10 m/s2)</v>
      </c>
      <c r="AU3" s="31" t="str">
        <f t="shared" si="0"/>
        <v>Number Of High Intensity Bursts (cant.)</v>
      </c>
      <c r="AW3" s="276" t="s">
        <v>21</v>
      </c>
      <c r="BO3" s="216"/>
      <c r="BQ3" s="217"/>
      <c r="BR3" s="217"/>
      <c r="BS3" s="217"/>
      <c r="BT3" s="217"/>
    </row>
    <row r="4" spans="1:78" ht="12.95" customHeight="1">
      <c r="A4" s="293">
        <v>1</v>
      </c>
      <c r="B4" s="295" t="str">
        <f>'Microciclo 02'!B4</f>
        <v>SILVA</v>
      </c>
      <c r="C4" s="98"/>
      <c r="D4" s="63">
        <f>'Microciclo 02'!D4</f>
        <v>41787.840000000004</v>
      </c>
      <c r="E4" s="64">
        <f>'Microciclo 02'!E4</f>
        <v>0</v>
      </c>
      <c r="F4" s="64">
        <f>'Microciclo 02'!F4</f>
        <v>0</v>
      </c>
      <c r="G4" s="64">
        <f>'Microciclo 02'!G4</f>
        <v>0</v>
      </c>
      <c r="H4" s="64">
        <f>'Microciclo 02'!H4</f>
        <v>2686.27</v>
      </c>
      <c r="I4" s="64">
        <f>'Microciclo 02'!I4</f>
        <v>39</v>
      </c>
      <c r="J4" s="64">
        <f>'Microciclo 02'!J4</f>
        <v>605.21</v>
      </c>
      <c r="K4" s="64">
        <f>'Microciclo 02'!K4</f>
        <v>954</v>
      </c>
      <c r="L4" s="64">
        <f>'Microciclo 02'!L4</f>
        <v>850</v>
      </c>
      <c r="M4" s="64">
        <f>'Microciclo 02'!M4</f>
        <v>0</v>
      </c>
      <c r="N4" s="64">
        <f>'Microciclo 02'!N4</f>
        <v>0</v>
      </c>
      <c r="O4" s="65">
        <f>'Microciclo 02'!O4</f>
        <v>107</v>
      </c>
      <c r="P4" s="99" t="e">
        <f>MAX(#REF!)</f>
        <v>#REF!</v>
      </c>
      <c r="Q4" s="64"/>
      <c r="R4" s="64"/>
      <c r="S4" s="112"/>
      <c r="T4" s="63"/>
      <c r="U4" s="80"/>
      <c r="V4" s="80"/>
      <c r="W4" s="80"/>
      <c r="X4" s="64"/>
      <c r="Y4" s="63"/>
      <c r="Z4" s="63"/>
      <c r="AA4" s="80"/>
      <c r="AB4" s="80"/>
      <c r="AC4" s="80"/>
      <c r="AD4" s="64"/>
      <c r="AE4" s="65"/>
      <c r="AF4" s="23"/>
      <c r="AG4" s="15"/>
      <c r="AH4" s="284">
        <f>AVERAGE(D5,H5,J5,K5,O5)</f>
        <v>174.32790792907224</v>
      </c>
      <c r="AI4" s="62"/>
      <c r="AJ4" s="63">
        <f t="shared" si="0"/>
        <v>41787.840000000004</v>
      </c>
      <c r="AK4" s="64">
        <f t="shared" si="0"/>
        <v>0</v>
      </c>
      <c r="AL4" s="64">
        <f t="shared" si="0"/>
        <v>0</v>
      </c>
      <c r="AM4" s="64">
        <f t="shared" si="0"/>
        <v>0</v>
      </c>
      <c r="AN4" s="64">
        <f t="shared" si="0"/>
        <v>2686.27</v>
      </c>
      <c r="AO4" s="64">
        <f t="shared" si="0"/>
        <v>39</v>
      </c>
      <c r="AP4" s="64">
        <f t="shared" si="0"/>
        <v>605.21</v>
      </c>
      <c r="AQ4" s="64">
        <f t="shared" si="0"/>
        <v>954</v>
      </c>
      <c r="AR4" s="64">
        <f t="shared" si="0"/>
        <v>850</v>
      </c>
      <c r="AS4" s="64">
        <f t="shared" si="0"/>
        <v>0</v>
      </c>
      <c r="AT4" s="64">
        <f t="shared" si="0"/>
        <v>0</v>
      </c>
      <c r="AU4" s="65">
        <f t="shared" si="0"/>
        <v>107</v>
      </c>
      <c r="AW4" s="282">
        <f>AVERAGE(AJ5,AN5,AP5,AQ5,AU5)</f>
        <v>1.7432790792907222</v>
      </c>
      <c r="BO4" s="6"/>
      <c r="BQ4" s="218"/>
      <c r="BR4" s="152"/>
      <c r="BS4" s="219"/>
      <c r="BT4" s="220"/>
    </row>
    <row r="5" spans="1:78" ht="12.95" customHeight="1" thickBot="1">
      <c r="A5" s="294"/>
      <c r="B5" s="296"/>
      <c r="C5" s="100"/>
      <c r="D5" s="89">
        <f>D4*100/D67</f>
        <v>126.56772328969515</v>
      </c>
      <c r="E5" s="90" t="e">
        <f t="shared" ref="E5:O5" si="1">E4*100/E67</f>
        <v>#DIV/0!</v>
      </c>
      <c r="F5" s="90" t="e">
        <f t="shared" si="1"/>
        <v>#DIV/0!</v>
      </c>
      <c r="G5" s="90" t="e">
        <f t="shared" si="1"/>
        <v>#DIV/0!</v>
      </c>
      <c r="H5" s="90">
        <f t="shared" si="1"/>
        <v>158.60458525468061</v>
      </c>
      <c r="I5" s="90">
        <f t="shared" si="1"/>
        <v>278.57142857142856</v>
      </c>
      <c r="J5" s="90">
        <f t="shared" si="1"/>
        <v>268.18363096556925</v>
      </c>
      <c r="K5" s="90">
        <f t="shared" si="1"/>
        <v>133.8008415147265</v>
      </c>
      <c r="L5" s="90">
        <f t="shared" si="1"/>
        <v>147.05882352941177</v>
      </c>
      <c r="M5" s="90" t="e">
        <f t="shared" si="1"/>
        <v>#DIV/0!</v>
      </c>
      <c r="N5" s="90" t="e">
        <f t="shared" si="1"/>
        <v>#DIV/0!</v>
      </c>
      <c r="O5" s="101">
        <f t="shared" si="1"/>
        <v>184.48275862068965</v>
      </c>
      <c r="P5" s="102"/>
      <c r="Q5" s="90"/>
      <c r="R5" s="90"/>
      <c r="S5" s="113"/>
      <c r="T5" s="89"/>
      <c r="U5" s="103"/>
      <c r="V5" s="103"/>
      <c r="W5" s="103"/>
      <c r="X5" s="90"/>
      <c r="Y5" s="89"/>
      <c r="Z5" s="89"/>
      <c r="AA5" s="103"/>
      <c r="AB5" s="103"/>
      <c r="AC5" s="103"/>
      <c r="AD5" s="90"/>
      <c r="AE5" s="101"/>
      <c r="AF5" s="23"/>
      <c r="AG5" s="15"/>
      <c r="AH5" s="285"/>
      <c r="AI5" s="62"/>
      <c r="AJ5" s="221">
        <f t="shared" ref="AJ5:AU5" si="2">AJ4/(AVERAGE(D67,AJ67,AX67))</f>
        <v>1.2656772328969514</v>
      </c>
      <c r="AK5" s="103" t="e">
        <f t="shared" si="2"/>
        <v>#DIV/0!</v>
      </c>
      <c r="AL5" s="103" t="e">
        <f t="shared" si="2"/>
        <v>#DIV/0!</v>
      </c>
      <c r="AM5" s="103" t="e">
        <f t="shared" si="2"/>
        <v>#DIV/0!</v>
      </c>
      <c r="AN5" s="103">
        <f t="shared" si="2"/>
        <v>1.586045852546806</v>
      </c>
      <c r="AO5" s="103">
        <f t="shared" si="2"/>
        <v>2.7857142857142856</v>
      </c>
      <c r="AP5" s="103">
        <f t="shared" si="2"/>
        <v>2.6818363096556928</v>
      </c>
      <c r="AQ5" s="103">
        <f t="shared" si="2"/>
        <v>1.3380084151472651</v>
      </c>
      <c r="AR5" s="103">
        <f t="shared" si="2"/>
        <v>1.4705882352941178</v>
      </c>
      <c r="AS5" s="103" t="e">
        <f t="shared" si="2"/>
        <v>#DIV/0!</v>
      </c>
      <c r="AT5" s="103" t="e">
        <f t="shared" si="2"/>
        <v>#DIV/0!</v>
      </c>
      <c r="AU5" s="222">
        <f t="shared" si="2"/>
        <v>1.8448275862068966</v>
      </c>
      <c r="AW5" s="283"/>
      <c r="BO5" s="6"/>
      <c r="BQ5" s="218"/>
      <c r="BR5" s="152"/>
      <c r="BS5" s="219"/>
      <c r="BT5" s="220"/>
    </row>
    <row r="6" spans="1:78" ht="12.95" customHeight="1">
      <c r="A6" s="293">
        <v>2</v>
      </c>
      <c r="B6" s="295" t="str">
        <f>'Microciclo 02'!B5</f>
        <v>BRIONES</v>
      </c>
      <c r="C6" s="98"/>
      <c r="D6" s="63">
        <f>'Microciclo 02'!D5</f>
        <v>51760.08</v>
      </c>
      <c r="E6" s="64">
        <f>'Microciclo 02'!E5</f>
        <v>0</v>
      </c>
      <c r="F6" s="64">
        <f>'Microciclo 02'!F5</f>
        <v>0</v>
      </c>
      <c r="G6" s="64">
        <f>'Microciclo 02'!G5</f>
        <v>0</v>
      </c>
      <c r="H6" s="64">
        <f>'Microciclo 02'!H5</f>
        <v>3134.4000000000005</v>
      </c>
      <c r="I6" s="64">
        <f>'Microciclo 02'!I5</f>
        <v>50</v>
      </c>
      <c r="J6" s="64">
        <f>'Microciclo 02'!J5</f>
        <v>838.92000000000007</v>
      </c>
      <c r="K6" s="64">
        <f>'Microciclo 02'!K5</f>
        <v>1311</v>
      </c>
      <c r="L6" s="64">
        <f>'Microciclo 02'!L5</f>
        <v>1256</v>
      </c>
      <c r="M6" s="64">
        <f>'Microciclo 02'!M5</f>
        <v>0</v>
      </c>
      <c r="N6" s="64">
        <f>'Microciclo 02'!N5</f>
        <v>0</v>
      </c>
      <c r="O6" s="65">
        <f>'Microciclo 02'!O5</f>
        <v>18</v>
      </c>
      <c r="P6" s="99" t="e">
        <f>MAX(#REF!)</f>
        <v>#REF!</v>
      </c>
      <c r="Q6" s="64"/>
      <c r="R6" s="64"/>
      <c r="S6" s="112"/>
      <c r="T6" s="63"/>
      <c r="U6" s="80"/>
      <c r="V6" s="80"/>
      <c r="W6" s="80"/>
      <c r="X6" s="64"/>
      <c r="Y6" s="63"/>
      <c r="Z6" s="63"/>
      <c r="AA6" s="80"/>
      <c r="AB6" s="80"/>
      <c r="AC6" s="80"/>
      <c r="AD6" s="64"/>
      <c r="AE6" s="65"/>
      <c r="AF6" s="23"/>
      <c r="AG6" s="15"/>
      <c r="AH6" s="284">
        <f>AVERAGE(D7,H7,J7,K7,O7)</f>
        <v>137.76480496576812</v>
      </c>
      <c r="AI6" s="62"/>
      <c r="AJ6" s="63">
        <f t="shared" ref="AJ6:AU6" si="3">D6</f>
        <v>51760.08</v>
      </c>
      <c r="AK6" s="64">
        <f t="shared" si="3"/>
        <v>0</v>
      </c>
      <c r="AL6" s="64">
        <f t="shared" si="3"/>
        <v>0</v>
      </c>
      <c r="AM6" s="64">
        <f t="shared" si="3"/>
        <v>0</v>
      </c>
      <c r="AN6" s="64">
        <f t="shared" si="3"/>
        <v>3134.4000000000005</v>
      </c>
      <c r="AO6" s="64">
        <f t="shared" si="3"/>
        <v>50</v>
      </c>
      <c r="AP6" s="64">
        <f t="shared" si="3"/>
        <v>838.92000000000007</v>
      </c>
      <c r="AQ6" s="64">
        <f t="shared" si="3"/>
        <v>1311</v>
      </c>
      <c r="AR6" s="64">
        <f t="shared" si="3"/>
        <v>1256</v>
      </c>
      <c r="AS6" s="64">
        <f t="shared" si="3"/>
        <v>0</v>
      </c>
      <c r="AT6" s="64">
        <f t="shared" si="3"/>
        <v>0</v>
      </c>
      <c r="AU6" s="65">
        <f t="shared" si="3"/>
        <v>18</v>
      </c>
      <c r="AW6" s="282">
        <f>AVERAGE(AJ7,AN7,AP7,AQ7,AU7)</f>
        <v>1.3776480496576813</v>
      </c>
      <c r="BO6" s="6"/>
      <c r="BQ6" s="218"/>
      <c r="BR6" s="152"/>
      <c r="BS6" s="219"/>
      <c r="BT6" s="220"/>
    </row>
    <row r="7" spans="1:78" ht="12.95" customHeight="1" thickBot="1">
      <c r="A7" s="294"/>
      <c r="B7" s="296"/>
      <c r="C7" s="100"/>
      <c r="D7" s="36">
        <f>D6*100/D68</f>
        <v>161.48682461734296</v>
      </c>
      <c r="E7" s="43" t="e">
        <f t="shared" ref="E7:O7" si="4">E6*100/E68</f>
        <v>#DIV/0!</v>
      </c>
      <c r="F7" s="43" t="e">
        <f t="shared" si="4"/>
        <v>#DIV/0!</v>
      </c>
      <c r="G7" s="43" t="e">
        <f t="shared" si="4"/>
        <v>#DIV/0!</v>
      </c>
      <c r="H7" s="43">
        <f t="shared" si="4"/>
        <v>104.91575008200729</v>
      </c>
      <c r="I7" s="43">
        <f t="shared" si="4"/>
        <v>142.85714285714286</v>
      </c>
      <c r="J7" s="43">
        <f t="shared" si="4"/>
        <v>137.64294738223759</v>
      </c>
      <c r="K7" s="43">
        <f t="shared" si="4"/>
        <v>146.31696428571428</v>
      </c>
      <c r="L7" s="43">
        <f t="shared" si="4"/>
        <v>166.79946879150066</v>
      </c>
      <c r="M7" s="43" t="e">
        <f t="shared" si="4"/>
        <v>#DIV/0!</v>
      </c>
      <c r="N7" s="43" t="e">
        <f t="shared" si="4"/>
        <v>#DIV/0!</v>
      </c>
      <c r="O7" s="55">
        <f t="shared" si="4"/>
        <v>138.46153846153845</v>
      </c>
      <c r="P7" s="102"/>
      <c r="Q7" s="43"/>
      <c r="R7" s="43"/>
      <c r="S7" s="114"/>
      <c r="T7" s="36"/>
      <c r="U7" s="37"/>
      <c r="V7" s="37"/>
      <c r="W7" s="37"/>
      <c r="X7" s="43"/>
      <c r="Y7" s="36"/>
      <c r="Z7" s="36"/>
      <c r="AA7" s="37"/>
      <c r="AB7" s="37"/>
      <c r="AC7" s="37"/>
      <c r="AD7" s="43"/>
      <c r="AE7" s="55"/>
      <c r="AF7" s="23"/>
      <c r="AG7" s="15"/>
      <c r="AH7" s="285"/>
      <c r="AI7" s="62"/>
      <c r="AJ7" s="47">
        <f t="shared" ref="AJ7:AU7" si="5">AJ6/(AVERAGE(D68,AJ68,AX68))</f>
        <v>1.6148682461734296</v>
      </c>
      <c r="AK7" s="37" t="e">
        <f t="shared" si="5"/>
        <v>#DIV/0!</v>
      </c>
      <c r="AL7" s="37" t="e">
        <f t="shared" si="5"/>
        <v>#DIV/0!</v>
      </c>
      <c r="AM7" s="37" t="e">
        <f t="shared" si="5"/>
        <v>#DIV/0!</v>
      </c>
      <c r="AN7" s="37">
        <f t="shared" si="5"/>
        <v>1.0491575008200729</v>
      </c>
      <c r="AO7" s="37">
        <f t="shared" si="5"/>
        <v>1.4285714285714286</v>
      </c>
      <c r="AP7" s="37">
        <f t="shared" si="5"/>
        <v>1.3764294738223761</v>
      </c>
      <c r="AQ7" s="37">
        <f t="shared" si="5"/>
        <v>1.4631696428571428</v>
      </c>
      <c r="AR7" s="37">
        <f t="shared" si="5"/>
        <v>1.6679946879150067</v>
      </c>
      <c r="AS7" s="37" t="e">
        <f t="shared" si="5"/>
        <v>#DIV/0!</v>
      </c>
      <c r="AT7" s="37" t="e">
        <f t="shared" si="5"/>
        <v>#DIV/0!</v>
      </c>
      <c r="AU7" s="48">
        <f t="shared" si="5"/>
        <v>1.3846153846153846</v>
      </c>
      <c r="AW7" s="283"/>
      <c r="BO7" s="6"/>
      <c r="BQ7" s="218"/>
      <c r="BR7" s="152"/>
      <c r="BS7" s="219"/>
      <c r="BT7" s="220"/>
    </row>
    <row r="8" spans="1:78" ht="12.95" customHeight="1">
      <c r="A8" s="293">
        <v>3</v>
      </c>
      <c r="B8" s="295" t="str">
        <f>'Microciclo 02'!B6</f>
        <v>CANO</v>
      </c>
      <c r="C8" s="98"/>
      <c r="D8" s="63">
        <f>'Microciclo 02'!D6</f>
        <v>9128.9499999999989</v>
      </c>
      <c r="E8" s="64">
        <f>'Microciclo 02'!E6</f>
        <v>0</v>
      </c>
      <c r="F8" s="64">
        <f>'Microciclo 02'!F6</f>
        <v>0</v>
      </c>
      <c r="G8" s="64">
        <f>'Microciclo 02'!G6</f>
        <v>0</v>
      </c>
      <c r="H8" s="64">
        <f>'Microciclo 02'!H6</f>
        <v>859.95</v>
      </c>
      <c r="I8" s="64">
        <f>'Microciclo 02'!I6</f>
        <v>4</v>
      </c>
      <c r="J8" s="64">
        <f>'Microciclo 02'!J6</f>
        <v>81.41</v>
      </c>
      <c r="K8" s="64">
        <f>'Microciclo 02'!K6</f>
        <v>232</v>
      </c>
      <c r="L8" s="64">
        <f>'Microciclo 02'!L6</f>
        <v>132</v>
      </c>
      <c r="M8" s="64">
        <f>'Microciclo 02'!M6</f>
        <v>0</v>
      </c>
      <c r="N8" s="64">
        <f>'Microciclo 02'!N6</f>
        <v>0</v>
      </c>
      <c r="O8" s="65">
        <f>'Microciclo 02'!O6</f>
        <v>3</v>
      </c>
      <c r="P8" s="99" t="e">
        <f>MAX(#REF!)</f>
        <v>#REF!</v>
      </c>
      <c r="Q8" s="64"/>
      <c r="R8" s="64"/>
      <c r="S8" s="112"/>
      <c r="T8" s="63"/>
      <c r="U8" s="80"/>
      <c r="V8" s="80"/>
      <c r="W8" s="80"/>
      <c r="X8" s="64"/>
      <c r="Y8" s="63"/>
      <c r="Z8" s="63"/>
      <c r="AA8" s="80"/>
      <c r="AB8" s="80"/>
      <c r="AC8" s="80"/>
      <c r="AD8" s="64"/>
      <c r="AE8" s="65"/>
      <c r="AF8" s="23"/>
      <c r="AG8" s="15"/>
      <c r="AH8" s="284">
        <f>AVERAGE(D9,H9,J9,K9,O9)</f>
        <v>94.45597328811489</v>
      </c>
      <c r="AI8" s="62"/>
      <c r="AJ8" s="63">
        <f t="shared" ref="AJ8:AU8" si="6">D8</f>
        <v>9128.9499999999989</v>
      </c>
      <c r="AK8" s="64">
        <f t="shared" si="6"/>
        <v>0</v>
      </c>
      <c r="AL8" s="64">
        <f t="shared" si="6"/>
        <v>0</v>
      </c>
      <c r="AM8" s="64">
        <f t="shared" si="6"/>
        <v>0</v>
      </c>
      <c r="AN8" s="64">
        <f t="shared" si="6"/>
        <v>859.95</v>
      </c>
      <c r="AO8" s="64">
        <f t="shared" si="6"/>
        <v>4</v>
      </c>
      <c r="AP8" s="64">
        <f t="shared" si="6"/>
        <v>81.41</v>
      </c>
      <c r="AQ8" s="64">
        <f t="shared" si="6"/>
        <v>232</v>
      </c>
      <c r="AR8" s="64">
        <f t="shared" si="6"/>
        <v>132</v>
      </c>
      <c r="AS8" s="64">
        <f t="shared" si="6"/>
        <v>0</v>
      </c>
      <c r="AT8" s="64">
        <f t="shared" si="6"/>
        <v>0</v>
      </c>
      <c r="AU8" s="65">
        <f t="shared" si="6"/>
        <v>3</v>
      </c>
      <c r="AW8" s="282">
        <f>AVERAGE(AJ9,AN9,AP9,AQ9,AU9)</f>
        <v>0.94455973288114881</v>
      </c>
      <c r="BO8" s="6"/>
      <c r="BQ8" s="218"/>
      <c r="BR8" s="152"/>
      <c r="BS8" s="223"/>
      <c r="BU8" s="220"/>
      <c r="BZ8" s="223"/>
    </row>
    <row r="9" spans="1:78" ht="12.95" customHeight="1" thickBot="1">
      <c r="A9" s="294"/>
      <c r="B9" s="296"/>
      <c r="C9" s="100"/>
      <c r="D9" s="36">
        <f>D8*100/D69</f>
        <v>68.344992498405347</v>
      </c>
      <c r="E9" s="43" t="e">
        <f t="shared" ref="E9:O9" si="7">E8*100/E69</f>
        <v>#DIV/0!</v>
      </c>
      <c r="F9" s="43" t="e">
        <f t="shared" si="7"/>
        <v>#DIV/0!</v>
      </c>
      <c r="G9" s="43" t="e">
        <f t="shared" si="7"/>
        <v>#DIV/0!</v>
      </c>
      <c r="H9" s="43">
        <f t="shared" si="7"/>
        <v>150.10473031942749</v>
      </c>
      <c r="I9" s="43">
        <f t="shared" si="7"/>
        <v>80</v>
      </c>
      <c r="J9" s="43">
        <f t="shared" si="7"/>
        <v>98.356892593935001</v>
      </c>
      <c r="K9" s="43">
        <f t="shared" si="7"/>
        <v>95.473251028806587</v>
      </c>
      <c r="L9" s="43">
        <f t="shared" si="7"/>
        <v>74.157303370786522</v>
      </c>
      <c r="M9" s="43" t="e">
        <f t="shared" si="7"/>
        <v>#DIV/0!</v>
      </c>
      <c r="N9" s="43" t="e">
        <f t="shared" si="7"/>
        <v>#DIV/0!</v>
      </c>
      <c r="O9" s="55">
        <f t="shared" si="7"/>
        <v>60</v>
      </c>
      <c r="P9" s="102"/>
      <c r="Q9" s="43"/>
      <c r="R9" s="43"/>
      <c r="S9" s="114"/>
      <c r="T9" s="36"/>
      <c r="U9" s="37"/>
      <c r="V9" s="37"/>
      <c r="W9" s="37"/>
      <c r="X9" s="43"/>
      <c r="Y9" s="36"/>
      <c r="Z9" s="36"/>
      <c r="AA9" s="37"/>
      <c r="AB9" s="37"/>
      <c r="AC9" s="37"/>
      <c r="AD9" s="43"/>
      <c r="AE9" s="55"/>
      <c r="AF9" s="23"/>
      <c r="AG9" s="15"/>
      <c r="AH9" s="285"/>
      <c r="AI9" s="62"/>
      <c r="AJ9" s="47">
        <f t="shared" ref="AJ9:AU9" si="8">AJ8/(AVERAGE(D69,AJ69,AX69))</f>
        <v>0.68344992498405344</v>
      </c>
      <c r="AK9" s="37" t="e">
        <f t="shared" si="8"/>
        <v>#DIV/0!</v>
      </c>
      <c r="AL9" s="37" t="e">
        <f t="shared" si="8"/>
        <v>#DIV/0!</v>
      </c>
      <c r="AM9" s="37" t="e">
        <f t="shared" si="8"/>
        <v>#DIV/0!</v>
      </c>
      <c r="AN9" s="37">
        <f t="shared" si="8"/>
        <v>1.5010473031942748</v>
      </c>
      <c r="AO9" s="37">
        <f t="shared" si="8"/>
        <v>0.8</v>
      </c>
      <c r="AP9" s="37">
        <f t="shared" si="8"/>
        <v>0.98356892593934997</v>
      </c>
      <c r="AQ9" s="37">
        <f t="shared" si="8"/>
        <v>0.95473251028806583</v>
      </c>
      <c r="AR9" s="37">
        <f t="shared" si="8"/>
        <v>0.7415730337078652</v>
      </c>
      <c r="AS9" s="37" t="e">
        <f t="shared" si="8"/>
        <v>#DIV/0!</v>
      </c>
      <c r="AT9" s="37" t="e">
        <f t="shared" si="8"/>
        <v>#DIV/0!</v>
      </c>
      <c r="AU9" s="48">
        <f t="shared" si="8"/>
        <v>0.6</v>
      </c>
      <c r="AW9" s="283"/>
      <c r="BO9" s="6"/>
    </row>
    <row r="10" spans="1:78" ht="12.95" customHeight="1">
      <c r="A10" s="293">
        <v>4</v>
      </c>
      <c r="B10" s="295" t="str">
        <f>'Microciclo 02'!B7</f>
        <v>SEGURA</v>
      </c>
      <c r="C10" s="98"/>
      <c r="D10" s="63">
        <f>'Microciclo 02'!D7</f>
        <v>20500.52</v>
      </c>
      <c r="E10" s="64">
        <f>'Microciclo 02'!E7</f>
        <v>0</v>
      </c>
      <c r="F10" s="64">
        <f>'Microciclo 02'!F7</f>
        <v>0</v>
      </c>
      <c r="G10" s="64">
        <f>'Microciclo 02'!G7</f>
        <v>0</v>
      </c>
      <c r="H10" s="64">
        <f>'Microciclo 02'!H7</f>
        <v>1019.8499999999999</v>
      </c>
      <c r="I10" s="64">
        <f>'Microciclo 02'!I7</f>
        <v>17</v>
      </c>
      <c r="J10" s="64">
        <f>'Microciclo 02'!J7</f>
        <v>280.64</v>
      </c>
      <c r="K10" s="64">
        <f>'Microciclo 02'!K7</f>
        <v>366</v>
      </c>
      <c r="L10" s="64">
        <f>'Microciclo 02'!L7</f>
        <v>281</v>
      </c>
      <c r="M10" s="64">
        <f>'Microciclo 02'!M7</f>
        <v>0</v>
      </c>
      <c r="N10" s="64">
        <f>'Microciclo 02'!N7</f>
        <v>0</v>
      </c>
      <c r="O10" s="65">
        <f>'Microciclo 02'!O7</f>
        <v>13</v>
      </c>
      <c r="P10" s="99" t="e">
        <f>MAX(#REF!)</f>
        <v>#REF!</v>
      </c>
      <c r="Q10" s="64"/>
      <c r="R10" s="64"/>
      <c r="S10" s="112"/>
      <c r="T10" s="63"/>
      <c r="U10" s="80"/>
      <c r="V10" s="80"/>
      <c r="W10" s="80"/>
      <c r="X10" s="64"/>
      <c r="Y10" s="63"/>
      <c r="Z10" s="63"/>
      <c r="AA10" s="80"/>
      <c r="AB10" s="80"/>
      <c r="AC10" s="80"/>
      <c r="AD10" s="64"/>
      <c r="AE10" s="65"/>
      <c r="AF10" s="23"/>
      <c r="AG10" s="15"/>
      <c r="AH10" s="284">
        <f>AVERAGE(D11,H11,J11,K11,O11)</f>
        <v>127.94933586083418</v>
      </c>
      <c r="AI10" s="62"/>
      <c r="AJ10" s="63">
        <f t="shared" ref="AJ10:AU10" si="9">D10</f>
        <v>20500.52</v>
      </c>
      <c r="AK10" s="64">
        <f t="shared" si="9"/>
        <v>0</v>
      </c>
      <c r="AL10" s="64">
        <f t="shared" si="9"/>
        <v>0</v>
      </c>
      <c r="AM10" s="64">
        <f t="shared" si="9"/>
        <v>0</v>
      </c>
      <c r="AN10" s="64">
        <f t="shared" si="9"/>
        <v>1019.8499999999999</v>
      </c>
      <c r="AO10" s="64">
        <f t="shared" si="9"/>
        <v>17</v>
      </c>
      <c r="AP10" s="64">
        <f t="shared" si="9"/>
        <v>280.64</v>
      </c>
      <c r="AQ10" s="64">
        <f t="shared" si="9"/>
        <v>366</v>
      </c>
      <c r="AR10" s="64">
        <f t="shared" si="9"/>
        <v>281</v>
      </c>
      <c r="AS10" s="64">
        <f t="shared" si="9"/>
        <v>0</v>
      </c>
      <c r="AT10" s="64">
        <f t="shared" si="9"/>
        <v>0</v>
      </c>
      <c r="AU10" s="65">
        <f t="shared" si="9"/>
        <v>13</v>
      </c>
      <c r="AW10" s="282">
        <f>AVERAGE(AJ11,AN11,AP11,AQ11,AU11)</f>
        <v>1.2794933586083417</v>
      </c>
      <c r="BO10" s="6"/>
      <c r="BQ10" s="218"/>
      <c r="BR10" s="152"/>
      <c r="BS10" s="219"/>
      <c r="BT10" s="220"/>
    </row>
    <row r="11" spans="1:78" ht="12.95" customHeight="1" thickBot="1">
      <c r="A11" s="294"/>
      <c r="B11" s="296"/>
      <c r="C11" s="100"/>
      <c r="D11" s="36">
        <f>D10*100/D70</f>
        <v>138.98996856872441</v>
      </c>
      <c r="E11" s="43" t="e">
        <f t="shared" ref="E11:O11" si="10">E10*100/E70</f>
        <v>#DIV/0!</v>
      </c>
      <c r="F11" s="43" t="e">
        <f t="shared" si="10"/>
        <v>#DIV/0!</v>
      </c>
      <c r="G11" s="43" t="e">
        <f t="shared" si="10"/>
        <v>#DIV/0!</v>
      </c>
      <c r="H11" s="43">
        <f t="shared" si="10"/>
        <v>156.30364149092691</v>
      </c>
      <c r="I11" s="43">
        <f t="shared" si="10"/>
        <v>130.76923076923077</v>
      </c>
      <c r="J11" s="43">
        <f t="shared" si="10"/>
        <v>153.47260199059389</v>
      </c>
      <c r="K11" s="43">
        <f t="shared" si="10"/>
        <v>98.123324396782849</v>
      </c>
      <c r="L11" s="43">
        <f t="shared" si="10"/>
        <v>102.93040293040293</v>
      </c>
      <c r="M11" s="43" t="e">
        <f t="shared" si="10"/>
        <v>#DIV/0!</v>
      </c>
      <c r="N11" s="43" t="e">
        <f t="shared" si="10"/>
        <v>#DIV/0!</v>
      </c>
      <c r="O11" s="55">
        <f t="shared" si="10"/>
        <v>92.857142857142861</v>
      </c>
      <c r="P11" s="102"/>
      <c r="Q11" s="43"/>
      <c r="R11" s="43"/>
      <c r="S11" s="114"/>
      <c r="T11" s="36"/>
      <c r="U11" s="37"/>
      <c r="V11" s="37"/>
      <c r="W11" s="37"/>
      <c r="X11" s="43"/>
      <c r="Y11" s="36"/>
      <c r="Z11" s="36"/>
      <c r="AA11" s="37"/>
      <c r="AB11" s="37"/>
      <c r="AC11" s="37"/>
      <c r="AD11" s="43"/>
      <c r="AE11" s="55"/>
      <c r="AF11" s="23"/>
      <c r="AG11" s="15"/>
      <c r="AH11" s="285"/>
      <c r="AI11" s="62"/>
      <c r="AJ11" s="47">
        <f t="shared" ref="AJ11:AU11" si="11">AJ10/(AVERAGE(D70,AJ70,AX70))</f>
        <v>1.3898996856872439</v>
      </c>
      <c r="AK11" s="37" t="e">
        <f t="shared" si="11"/>
        <v>#DIV/0!</v>
      </c>
      <c r="AL11" s="37" t="e">
        <f t="shared" si="11"/>
        <v>#DIV/0!</v>
      </c>
      <c r="AM11" s="37" t="e">
        <f t="shared" si="11"/>
        <v>#DIV/0!</v>
      </c>
      <c r="AN11" s="37">
        <f t="shared" si="11"/>
        <v>1.563036414909269</v>
      </c>
      <c r="AO11" s="37">
        <f t="shared" si="11"/>
        <v>1.3076923076923077</v>
      </c>
      <c r="AP11" s="37">
        <f t="shared" si="11"/>
        <v>1.5347260199059387</v>
      </c>
      <c r="AQ11" s="37">
        <f t="shared" si="11"/>
        <v>0.98123324396782841</v>
      </c>
      <c r="AR11" s="37">
        <f t="shared" si="11"/>
        <v>1.0293040293040292</v>
      </c>
      <c r="AS11" s="37" t="e">
        <f t="shared" si="11"/>
        <v>#DIV/0!</v>
      </c>
      <c r="AT11" s="37" t="e">
        <f t="shared" si="11"/>
        <v>#DIV/0!</v>
      </c>
      <c r="AU11" s="48">
        <f t="shared" si="11"/>
        <v>0.9285714285714286</v>
      </c>
      <c r="AW11" s="283"/>
      <c r="BO11" s="6"/>
      <c r="BQ11" s="218"/>
      <c r="BR11" s="152"/>
      <c r="BS11" s="219"/>
      <c r="BT11" s="220"/>
    </row>
    <row r="12" spans="1:78" ht="12.95" customHeight="1">
      <c r="A12" s="293">
        <v>5</v>
      </c>
      <c r="B12" s="295" t="str">
        <f>'Microciclo 02'!B8</f>
        <v>QUIÑONEZ</v>
      </c>
      <c r="C12" s="98"/>
      <c r="D12" s="63">
        <f>'Microciclo 02'!D8</f>
        <v>0</v>
      </c>
      <c r="E12" s="64">
        <f>'Microciclo 02'!E8</f>
        <v>0</v>
      </c>
      <c r="F12" s="64">
        <f>'Microciclo 02'!F8</f>
        <v>0</v>
      </c>
      <c r="G12" s="64">
        <f>'Microciclo 02'!G8</f>
        <v>0</v>
      </c>
      <c r="H12" s="64">
        <f>'Microciclo 02'!H8</f>
        <v>0</v>
      </c>
      <c r="I12" s="64">
        <f>'Microciclo 02'!I8</f>
        <v>0</v>
      </c>
      <c r="J12" s="64">
        <f>'Microciclo 02'!J8</f>
        <v>0</v>
      </c>
      <c r="K12" s="64">
        <f>'Microciclo 02'!K8</f>
        <v>0</v>
      </c>
      <c r="L12" s="64">
        <f>'Microciclo 02'!L8</f>
        <v>0</v>
      </c>
      <c r="M12" s="64">
        <f>'Microciclo 02'!M8</f>
        <v>0</v>
      </c>
      <c r="N12" s="64">
        <f>'Microciclo 02'!N8</f>
        <v>0</v>
      </c>
      <c r="O12" s="65">
        <f>'Microciclo 02'!O8</f>
        <v>0</v>
      </c>
      <c r="P12" s="99" t="e">
        <f>MAX(#REF!)</f>
        <v>#REF!</v>
      </c>
      <c r="Q12" s="64"/>
      <c r="R12" s="64"/>
      <c r="S12" s="112"/>
      <c r="T12" s="63"/>
      <c r="U12" s="80"/>
      <c r="V12" s="80"/>
      <c r="W12" s="80"/>
      <c r="X12" s="64"/>
      <c r="Y12" s="63"/>
      <c r="Z12" s="63"/>
      <c r="AA12" s="80"/>
      <c r="AB12" s="80"/>
      <c r="AC12" s="80"/>
      <c r="AD12" s="64"/>
      <c r="AE12" s="65"/>
      <c r="AF12" s="23"/>
      <c r="AG12" s="15"/>
      <c r="AH12" s="284">
        <f>AVERAGE(D13,H13,J13,K13,O13)</f>
        <v>0</v>
      </c>
      <c r="AI12" s="62"/>
      <c r="AJ12" s="63">
        <f t="shared" ref="AJ12:AU12" si="12">D12</f>
        <v>0</v>
      </c>
      <c r="AK12" s="64">
        <f t="shared" si="12"/>
        <v>0</v>
      </c>
      <c r="AL12" s="64">
        <f t="shared" si="12"/>
        <v>0</v>
      </c>
      <c r="AM12" s="64">
        <f t="shared" si="12"/>
        <v>0</v>
      </c>
      <c r="AN12" s="64">
        <f t="shared" si="12"/>
        <v>0</v>
      </c>
      <c r="AO12" s="64">
        <f t="shared" si="12"/>
        <v>0</v>
      </c>
      <c r="AP12" s="64">
        <f t="shared" si="12"/>
        <v>0</v>
      </c>
      <c r="AQ12" s="64">
        <f t="shared" si="12"/>
        <v>0</v>
      </c>
      <c r="AR12" s="64">
        <f t="shared" si="12"/>
        <v>0</v>
      </c>
      <c r="AS12" s="64">
        <f t="shared" si="12"/>
        <v>0</v>
      </c>
      <c r="AT12" s="64">
        <f t="shared" si="12"/>
        <v>0</v>
      </c>
      <c r="AU12" s="65">
        <f t="shared" si="12"/>
        <v>0</v>
      </c>
      <c r="AW12" s="282">
        <f>AVERAGE(AJ13,AN13,AP13,AQ13,AU13)</f>
        <v>0</v>
      </c>
      <c r="BO12" s="6"/>
      <c r="BQ12" s="218"/>
      <c r="BR12" s="152"/>
      <c r="BS12" s="219"/>
      <c r="BT12" s="220"/>
    </row>
    <row r="13" spans="1:78" ht="12.95" customHeight="1" thickBot="1">
      <c r="A13" s="294"/>
      <c r="B13" s="296"/>
      <c r="C13" s="100"/>
      <c r="D13" s="36">
        <f>D12*100/D71</f>
        <v>0</v>
      </c>
      <c r="E13" s="43" t="e">
        <f t="shared" ref="E13:O13" si="13">E12*100/E71</f>
        <v>#DIV/0!</v>
      </c>
      <c r="F13" s="43" t="e">
        <f t="shared" si="13"/>
        <v>#DIV/0!</v>
      </c>
      <c r="G13" s="43" t="e">
        <f t="shared" si="13"/>
        <v>#DIV/0!</v>
      </c>
      <c r="H13" s="43">
        <f t="shared" si="13"/>
        <v>0</v>
      </c>
      <c r="I13" s="43">
        <f t="shared" si="13"/>
        <v>0</v>
      </c>
      <c r="J13" s="43">
        <f t="shared" si="13"/>
        <v>0</v>
      </c>
      <c r="K13" s="43">
        <f t="shared" si="13"/>
        <v>0</v>
      </c>
      <c r="L13" s="43">
        <f t="shared" si="13"/>
        <v>0</v>
      </c>
      <c r="M13" s="43" t="e">
        <f t="shared" si="13"/>
        <v>#DIV/0!</v>
      </c>
      <c r="N13" s="43" t="e">
        <f t="shared" si="13"/>
        <v>#DIV/0!</v>
      </c>
      <c r="O13" s="55">
        <f t="shared" si="13"/>
        <v>0</v>
      </c>
      <c r="P13" s="102"/>
      <c r="Q13" s="43"/>
      <c r="R13" s="43"/>
      <c r="S13" s="114"/>
      <c r="T13" s="36"/>
      <c r="U13" s="37"/>
      <c r="V13" s="37"/>
      <c r="W13" s="37"/>
      <c r="X13" s="43"/>
      <c r="Y13" s="36"/>
      <c r="Z13" s="36"/>
      <c r="AA13" s="37"/>
      <c r="AB13" s="37"/>
      <c r="AC13" s="37"/>
      <c r="AD13" s="43"/>
      <c r="AE13" s="55"/>
      <c r="AF13" s="23"/>
      <c r="AG13" s="15"/>
      <c r="AH13" s="285"/>
      <c r="AI13" s="62"/>
      <c r="AJ13" s="47">
        <f t="shared" ref="AJ13:AU13" si="14">AJ12/(AVERAGE(D71,AJ71,AX71))</f>
        <v>0</v>
      </c>
      <c r="AK13" s="37" t="e">
        <f t="shared" si="14"/>
        <v>#DIV/0!</v>
      </c>
      <c r="AL13" s="37" t="e">
        <f t="shared" si="14"/>
        <v>#DIV/0!</v>
      </c>
      <c r="AM13" s="37" t="e">
        <f t="shared" si="14"/>
        <v>#DIV/0!</v>
      </c>
      <c r="AN13" s="37">
        <f t="shared" si="14"/>
        <v>0</v>
      </c>
      <c r="AO13" s="37">
        <f t="shared" si="14"/>
        <v>0</v>
      </c>
      <c r="AP13" s="37">
        <f t="shared" si="14"/>
        <v>0</v>
      </c>
      <c r="AQ13" s="37">
        <f t="shared" si="14"/>
        <v>0</v>
      </c>
      <c r="AR13" s="37">
        <f t="shared" si="14"/>
        <v>0</v>
      </c>
      <c r="AS13" s="37" t="e">
        <f t="shared" si="14"/>
        <v>#DIV/0!</v>
      </c>
      <c r="AT13" s="37" t="e">
        <f t="shared" si="14"/>
        <v>#DIV/0!</v>
      </c>
      <c r="AU13" s="48">
        <f t="shared" si="14"/>
        <v>0</v>
      </c>
      <c r="AW13" s="283"/>
      <c r="BO13" s="6"/>
      <c r="BQ13" s="218"/>
      <c r="BR13" s="152"/>
      <c r="BS13" s="219"/>
      <c r="BT13" s="220"/>
      <c r="BZ13" s="223"/>
    </row>
    <row r="14" spans="1:78" ht="12.95" customHeight="1">
      <c r="A14" s="293">
        <v>6</v>
      </c>
      <c r="B14" s="295" t="str">
        <f>'Microciclo 02'!B9</f>
        <v>MURILLO</v>
      </c>
      <c r="C14" s="98"/>
      <c r="D14" s="63">
        <f>'Microciclo 02'!D9</f>
        <v>49715.79</v>
      </c>
      <c r="E14" s="64">
        <f>'Microciclo 02'!E9</f>
        <v>0</v>
      </c>
      <c r="F14" s="64">
        <f>'Microciclo 02'!F9</f>
        <v>0</v>
      </c>
      <c r="G14" s="64">
        <f>'Microciclo 02'!G9</f>
        <v>0</v>
      </c>
      <c r="H14" s="64">
        <f>'Microciclo 02'!H9</f>
        <v>3710.8499999999995</v>
      </c>
      <c r="I14" s="64">
        <f>'Microciclo 02'!I9</f>
        <v>55</v>
      </c>
      <c r="J14" s="64">
        <f>'Microciclo 02'!J9</f>
        <v>1045.79</v>
      </c>
      <c r="K14" s="64">
        <f>'Microciclo 02'!K9</f>
        <v>1267</v>
      </c>
      <c r="L14" s="64">
        <f>'Microciclo 02'!L9</f>
        <v>997</v>
      </c>
      <c r="M14" s="64">
        <f>'Microciclo 02'!M9</f>
        <v>0</v>
      </c>
      <c r="N14" s="64">
        <f>'Microciclo 02'!N9</f>
        <v>0</v>
      </c>
      <c r="O14" s="65">
        <f>'Microciclo 02'!O9</f>
        <v>45</v>
      </c>
      <c r="P14" s="99" t="e">
        <f>MAX(#REF!)</f>
        <v>#REF!</v>
      </c>
      <c r="Q14" s="64"/>
      <c r="R14" s="64"/>
      <c r="S14" s="112"/>
      <c r="T14" s="63"/>
      <c r="U14" s="80"/>
      <c r="V14" s="80"/>
      <c r="W14" s="80"/>
      <c r="X14" s="64"/>
      <c r="Y14" s="63"/>
      <c r="Z14" s="63"/>
      <c r="AA14" s="80"/>
      <c r="AB14" s="80"/>
      <c r="AC14" s="80"/>
      <c r="AD14" s="64"/>
      <c r="AE14" s="65"/>
      <c r="AF14" s="23"/>
      <c r="AG14" s="15"/>
      <c r="AH14" s="284">
        <f>AVERAGE(D15,H15,J15,K15,O15)</f>
        <v>188.51227991230036</v>
      </c>
      <c r="AI14" s="62"/>
      <c r="AJ14" s="63">
        <f t="shared" ref="AJ14:AU14" si="15">D14</f>
        <v>49715.79</v>
      </c>
      <c r="AK14" s="64">
        <f t="shared" si="15"/>
        <v>0</v>
      </c>
      <c r="AL14" s="64">
        <f t="shared" si="15"/>
        <v>0</v>
      </c>
      <c r="AM14" s="64">
        <f t="shared" si="15"/>
        <v>0</v>
      </c>
      <c r="AN14" s="64">
        <f t="shared" si="15"/>
        <v>3710.8499999999995</v>
      </c>
      <c r="AO14" s="64">
        <f t="shared" si="15"/>
        <v>55</v>
      </c>
      <c r="AP14" s="64">
        <f t="shared" si="15"/>
        <v>1045.79</v>
      </c>
      <c r="AQ14" s="64">
        <f t="shared" si="15"/>
        <v>1267</v>
      </c>
      <c r="AR14" s="64">
        <f t="shared" si="15"/>
        <v>997</v>
      </c>
      <c r="AS14" s="64">
        <f t="shared" si="15"/>
        <v>0</v>
      </c>
      <c r="AT14" s="64">
        <f t="shared" si="15"/>
        <v>0</v>
      </c>
      <c r="AU14" s="65">
        <f t="shared" si="15"/>
        <v>45</v>
      </c>
      <c r="AW14" s="282">
        <f>AVERAGE(AJ15,AN15,AP15,AQ15,AU15)</f>
        <v>1.8851227991230037</v>
      </c>
      <c r="BO14" s="6"/>
      <c r="BQ14" s="218"/>
      <c r="BR14" s="152"/>
      <c r="BU14" s="220"/>
    </row>
    <row r="15" spans="1:78" ht="12.95" customHeight="1" thickBot="1">
      <c r="A15" s="294"/>
      <c r="B15" s="296"/>
      <c r="C15" s="100"/>
      <c r="D15" s="36">
        <f>D14*100/D72</f>
        <v>163.28284777314505</v>
      </c>
      <c r="E15" s="43" t="e">
        <f t="shared" ref="E15:O15" si="16">E14*100/E72</f>
        <v>#DIV/0!</v>
      </c>
      <c r="F15" s="43" t="e">
        <f t="shared" si="16"/>
        <v>#DIV/0!</v>
      </c>
      <c r="G15" s="43" t="e">
        <f t="shared" si="16"/>
        <v>#DIV/0!</v>
      </c>
      <c r="H15" s="43">
        <f t="shared" si="16"/>
        <v>201.09302350786305</v>
      </c>
      <c r="I15" s="43">
        <f t="shared" si="16"/>
        <v>229.16666666666666</v>
      </c>
      <c r="J15" s="43">
        <f t="shared" si="16"/>
        <v>246.81157368073258</v>
      </c>
      <c r="K15" s="43">
        <f t="shared" si="16"/>
        <v>151.37395459976105</v>
      </c>
      <c r="L15" s="43">
        <f t="shared" si="16"/>
        <v>169.84667802385007</v>
      </c>
      <c r="M15" s="43" t="e">
        <f t="shared" si="16"/>
        <v>#DIV/0!</v>
      </c>
      <c r="N15" s="43" t="e">
        <f t="shared" si="16"/>
        <v>#DIV/0!</v>
      </c>
      <c r="O15" s="55">
        <f t="shared" si="16"/>
        <v>180</v>
      </c>
      <c r="P15" s="102"/>
      <c r="Q15" s="43"/>
      <c r="R15" s="43"/>
      <c r="S15" s="114"/>
      <c r="T15" s="36"/>
      <c r="U15" s="37"/>
      <c r="V15" s="37"/>
      <c r="W15" s="37"/>
      <c r="X15" s="43"/>
      <c r="Y15" s="36"/>
      <c r="Z15" s="36"/>
      <c r="AA15" s="37"/>
      <c r="AB15" s="37"/>
      <c r="AC15" s="37"/>
      <c r="AD15" s="43"/>
      <c r="AE15" s="55"/>
      <c r="AF15" s="23"/>
      <c r="AG15" s="15"/>
      <c r="AH15" s="285"/>
      <c r="AI15" s="62"/>
      <c r="AJ15" s="47">
        <f t="shared" ref="AJ15:AU15" si="17">AJ14/(AVERAGE(D72,AJ72,AX72))</f>
        <v>1.6328284777314506</v>
      </c>
      <c r="AK15" s="37" t="e">
        <f t="shared" si="17"/>
        <v>#DIV/0!</v>
      </c>
      <c r="AL15" s="37" t="e">
        <f t="shared" si="17"/>
        <v>#DIV/0!</v>
      </c>
      <c r="AM15" s="37" t="e">
        <f t="shared" si="17"/>
        <v>#DIV/0!</v>
      </c>
      <c r="AN15" s="37">
        <f t="shared" si="17"/>
        <v>2.0109302350786304</v>
      </c>
      <c r="AO15" s="37">
        <f t="shared" si="17"/>
        <v>2.2916666666666665</v>
      </c>
      <c r="AP15" s="37">
        <f t="shared" si="17"/>
        <v>2.4681157368073259</v>
      </c>
      <c r="AQ15" s="37">
        <f t="shared" si="17"/>
        <v>1.5137395459976104</v>
      </c>
      <c r="AR15" s="37">
        <f t="shared" si="17"/>
        <v>1.698466780238501</v>
      </c>
      <c r="AS15" s="37" t="e">
        <f t="shared" si="17"/>
        <v>#DIV/0!</v>
      </c>
      <c r="AT15" s="37" t="e">
        <f t="shared" si="17"/>
        <v>#DIV/0!</v>
      </c>
      <c r="AU15" s="48">
        <f t="shared" si="17"/>
        <v>1.8</v>
      </c>
      <c r="AW15" s="283"/>
      <c r="BO15" s="6"/>
    </row>
    <row r="16" spans="1:78" ht="12.95" customHeight="1">
      <c r="A16" s="293">
        <v>7</v>
      </c>
      <c r="B16" s="295" t="str">
        <f>'Microciclo 02'!B10</f>
        <v>CUERO</v>
      </c>
      <c r="C16" s="98"/>
      <c r="D16" s="63">
        <f>'Microciclo 02'!D10</f>
        <v>49479.67</v>
      </c>
      <c r="E16" s="64">
        <f>'Microciclo 02'!E10</f>
        <v>0</v>
      </c>
      <c r="F16" s="64">
        <f>'Microciclo 02'!F10</f>
        <v>0</v>
      </c>
      <c r="G16" s="64">
        <f>'Microciclo 02'!G10</f>
        <v>0</v>
      </c>
      <c r="H16" s="64">
        <f>'Microciclo 02'!H10</f>
        <v>2425.3000000000002</v>
      </c>
      <c r="I16" s="64">
        <f>'Microciclo 02'!I10</f>
        <v>53</v>
      </c>
      <c r="J16" s="64">
        <f>'Microciclo 02'!J10</f>
        <v>945.56000000000017</v>
      </c>
      <c r="K16" s="64">
        <f>'Microciclo 02'!K10</f>
        <v>962</v>
      </c>
      <c r="L16" s="64">
        <f>'Microciclo 02'!L10</f>
        <v>814</v>
      </c>
      <c r="M16" s="64">
        <f>'Microciclo 02'!M10</f>
        <v>0</v>
      </c>
      <c r="N16" s="64">
        <f>'Microciclo 02'!N10</f>
        <v>0</v>
      </c>
      <c r="O16" s="65">
        <f>'Microciclo 02'!O10</f>
        <v>48</v>
      </c>
      <c r="P16" s="99" t="e">
        <f>MAX(#REF!)</f>
        <v>#REF!</v>
      </c>
      <c r="Q16" s="64"/>
      <c r="R16" s="64"/>
      <c r="S16" s="112"/>
      <c r="T16" s="63"/>
      <c r="U16" s="80"/>
      <c r="V16" s="80"/>
      <c r="W16" s="80"/>
      <c r="X16" s="64"/>
      <c r="Y16" s="63"/>
      <c r="Z16" s="63"/>
      <c r="AA16" s="80"/>
      <c r="AB16" s="80"/>
      <c r="AC16" s="80"/>
      <c r="AD16" s="64"/>
      <c r="AE16" s="65"/>
      <c r="AF16" s="23"/>
      <c r="AG16" s="15"/>
      <c r="AH16" s="284">
        <f>AVERAGE(D17,H17,J17,K17,O17)</f>
        <v>1141.4099202657299</v>
      </c>
      <c r="AI16" s="62"/>
      <c r="AJ16" s="63">
        <f t="shared" ref="AJ16:AU16" si="18">D16</f>
        <v>49479.67</v>
      </c>
      <c r="AK16" s="64">
        <f t="shared" si="18"/>
        <v>0</v>
      </c>
      <c r="AL16" s="64">
        <f t="shared" si="18"/>
        <v>0</v>
      </c>
      <c r="AM16" s="64">
        <f t="shared" si="18"/>
        <v>0</v>
      </c>
      <c r="AN16" s="64">
        <f t="shared" si="18"/>
        <v>2425.3000000000002</v>
      </c>
      <c r="AO16" s="64">
        <f t="shared" si="18"/>
        <v>53</v>
      </c>
      <c r="AP16" s="64">
        <f t="shared" si="18"/>
        <v>945.56000000000017</v>
      </c>
      <c r="AQ16" s="64">
        <f t="shared" si="18"/>
        <v>962</v>
      </c>
      <c r="AR16" s="64">
        <f t="shared" si="18"/>
        <v>814</v>
      </c>
      <c r="AS16" s="64">
        <f t="shared" si="18"/>
        <v>0</v>
      </c>
      <c r="AT16" s="64">
        <f t="shared" si="18"/>
        <v>0</v>
      </c>
      <c r="AU16" s="65">
        <f t="shared" si="18"/>
        <v>48</v>
      </c>
      <c r="AW16" s="282">
        <f>AVERAGE(AJ17,AN17,AP17,AQ17,AU17)</f>
        <v>11.414099202657299</v>
      </c>
      <c r="BO16" s="6"/>
      <c r="BQ16" s="224"/>
      <c r="BR16" s="152"/>
      <c r="BS16" s="219"/>
      <c r="BT16" s="220"/>
    </row>
    <row r="17" spans="1:96" ht="12.95" customHeight="1" thickBot="1">
      <c r="A17" s="294"/>
      <c r="B17" s="296"/>
      <c r="C17" s="100"/>
      <c r="D17" s="36">
        <f>D16*100/D73</f>
        <v>930.28931664266349</v>
      </c>
      <c r="E17" s="43" t="e">
        <f t="shared" ref="E17:O17" si="19">E16*100/E73</f>
        <v>#DIV/0!</v>
      </c>
      <c r="F17" s="43" t="e">
        <f t="shared" si="19"/>
        <v>#DIV/0!</v>
      </c>
      <c r="G17" s="43" t="e">
        <f t="shared" si="19"/>
        <v>#DIV/0!</v>
      </c>
      <c r="H17" s="43">
        <f t="shared" si="19"/>
        <v>813.1496010192451</v>
      </c>
      <c r="I17" s="43">
        <f t="shared" si="19"/>
        <v>1325</v>
      </c>
      <c r="J17" s="43">
        <f t="shared" si="19"/>
        <v>2078.6106836667404</v>
      </c>
      <c r="K17" s="43">
        <f t="shared" si="19"/>
        <v>925</v>
      </c>
      <c r="L17" s="43">
        <f t="shared" si="19"/>
        <v>969.04761904761904</v>
      </c>
      <c r="M17" s="43" t="e">
        <f t="shared" si="19"/>
        <v>#DIV/0!</v>
      </c>
      <c r="N17" s="43" t="e">
        <f t="shared" si="19"/>
        <v>#DIV/0!</v>
      </c>
      <c r="O17" s="55">
        <f t="shared" si="19"/>
        <v>960</v>
      </c>
      <c r="P17" s="102"/>
      <c r="Q17" s="43"/>
      <c r="R17" s="43"/>
      <c r="S17" s="114"/>
      <c r="T17" s="36"/>
      <c r="U17" s="37"/>
      <c r="V17" s="37"/>
      <c r="W17" s="37"/>
      <c r="X17" s="43"/>
      <c r="Y17" s="36"/>
      <c r="Z17" s="36"/>
      <c r="AA17" s="37"/>
      <c r="AB17" s="37"/>
      <c r="AC17" s="37"/>
      <c r="AD17" s="43"/>
      <c r="AE17" s="55"/>
      <c r="AF17" s="23"/>
      <c r="AG17" s="15"/>
      <c r="AH17" s="285"/>
      <c r="AI17" s="62"/>
      <c r="AJ17" s="47">
        <f t="shared" ref="AJ17:AU17" si="20">AJ16/(AVERAGE(D73,AJ73,AX73))</f>
        <v>9.3028931664266352</v>
      </c>
      <c r="AK17" s="37" t="e">
        <f t="shared" si="20"/>
        <v>#DIV/0!</v>
      </c>
      <c r="AL17" s="37" t="e">
        <f t="shared" si="20"/>
        <v>#DIV/0!</v>
      </c>
      <c r="AM17" s="37" t="e">
        <f t="shared" si="20"/>
        <v>#DIV/0!</v>
      </c>
      <c r="AN17" s="37">
        <f t="shared" si="20"/>
        <v>8.1314960101924498</v>
      </c>
      <c r="AO17" s="37">
        <f t="shared" si="20"/>
        <v>13.25</v>
      </c>
      <c r="AP17" s="37">
        <f t="shared" si="20"/>
        <v>20.786106836667404</v>
      </c>
      <c r="AQ17" s="37">
        <f t="shared" si="20"/>
        <v>9.25</v>
      </c>
      <c r="AR17" s="37">
        <f t="shared" si="20"/>
        <v>9.6904761904761898</v>
      </c>
      <c r="AS17" s="37" t="e">
        <f t="shared" si="20"/>
        <v>#DIV/0!</v>
      </c>
      <c r="AT17" s="37" t="e">
        <f t="shared" si="20"/>
        <v>#DIV/0!</v>
      </c>
      <c r="AU17" s="48">
        <f t="shared" si="20"/>
        <v>9.6</v>
      </c>
      <c r="AW17" s="283"/>
      <c r="BO17" s="6"/>
      <c r="BQ17" s="224"/>
      <c r="BR17" s="152"/>
      <c r="BS17" s="219"/>
      <c r="BT17" s="220"/>
    </row>
    <row r="18" spans="1:96" ht="12.95" customHeight="1">
      <c r="A18" s="293">
        <v>8</v>
      </c>
      <c r="B18" s="295" t="str">
        <f>'Microciclo 02'!B11</f>
        <v>FIGUEROA</v>
      </c>
      <c r="C18" s="98"/>
      <c r="D18" s="63">
        <f>'Microciclo 02'!D11</f>
        <v>43806.3</v>
      </c>
      <c r="E18" s="64">
        <f>'Microciclo 02'!E11</f>
        <v>0</v>
      </c>
      <c r="F18" s="64">
        <f>'Microciclo 02'!F11</f>
        <v>0</v>
      </c>
      <c r="G18" s="64">
        <f>'Microciclo 02'!G11</f>
        <v>0</v>
      </c>
      <c r="H18" s="64">
        <f>'Microciclo 02'!H11</f>
        <v>1647.1200000000001</v>
      </c>
      <c r="I18" s="64">
        <f>'Microciclo 02'!I11</f>
        <v>23</v>
      </c>
      <c r="J18" s="64">
        <f>'Microciclo 02'!J11</f>
        <v>378.74</v>
      </c>
      <c r="K18" s="64">
        <f>'Microciclo 02'!K11</f>
        <v>808</v>
      </c>
      <c r="L18" s="64">
        <f>'Microciclo 02'!L11</f>
        <v>725</v>
      </c>
      <c r="M18" s="64">
        <f>'Microciclo 02'!M11</f>
        <v>0</v>
      </c>
      <c r="N18" s="64">
        <f>'Microciclo 02'!N11</f>
        <v>0</v>
      </c>
      <c r="O18" s="65">
        <f>'Microciclo 02'!O11</f>
        <v>0</v>
      </c>
      <c r="P18" s="99" t="e">
        <f>MAX(#REF!)</f>
        <v>#REF!</v>
      </c>
      <c r="Q18" s="64"/>
      <c r="R18" s="64"/>
      <c r="S18" s="112"/>
      <c r="T18" s="63"/>
      <c r="U18" s="80"/>
      <c r="V18" s="80"/>
      <c r="W18" s="80"/>
      <c r="X18" s="64"/>
      <c r="Y18" s="63"/>
      <c r="Z18" s="63"/>
      <c r="AA18" s="80"/>
      <c r="AB18" s="80"/>
      <c r="AC18" s="80"/>
      <c r="AD18" s="64"/>
      <c r="AE18" s="65"/>
      <c r="AF18" s="23"/>
      <c r="AG18" s="15"/>
      <c r="AH18" s="284" t="e">
        <f>AVERAGE(D19,H19,J19,K19,O19)</f>
        <v>#DIV/0!</v>
      </c>
      <c r="AI18" s="62"/>
      <c r="AJ18" s="63">
        <f t="shared" ref="AJ18:AU18" si="21">D18</f>
        <v>43806.3</v>
      </c>
      <c r="AK18" s="64">
        <f t="shared" si="21"/>
        <v>0</v>
      </c>
      <c r="AL18" s="64">
        <f t="shared" si="21"/>
        <v>0</v>
      </c>
      <c r="AM18" s="64">
        <f t="shared" si="21"/>
        <v>0</v>
      </c>
      <c r="AN18" s="64">
        <f t="shared" si="21"/>
        <v>1647.1200000000001</v>
      </c>
      <c r="AO18" s="64">
        <f t="shared" si="21"/>
        <v>23</v>
      </c>
      <c r="AP18" s="64">
        <f t="shared" si="21"/>
        <v>378.74</v>
      </c>
      <c r="AQ18" s="64">
        <f t="shared" si="21"/>
        <v>808</v>
      </c>
      <c r="AR18" s="64">
        <f t="shared" si="21"/>
        <v>725</v>
      </c>
      <c r="AS18" s="64">
        <f t="shared" si="21"/>
        <v>0</v>
      </c>
      <c r="AT18" s="64">
        <f t="shared" si="21"/>
        <v>0</v>
      </c>
      <c r="AU18" s="65">
        <f t="shared" si="21"/>
        <v>0</v>
      </c>
      <c r="AW18" s="282" t="e">
        <f>AVERAGE(AJ19,AN19,AP19,AQ19,AU19)</f>
        <v>#DIV/0!</v>
      </c>
      <c r="BO18" s="6"/>
      <c r="BQ18" s="224"/>
      <c r="BR18" s="152"/>
      <c r="BS18" s="219"/>
      <c r="BT18" s="220"/>
      <c r="BZ18" s="223"/>
    </row>
    <row r="19" spans="1:96" ht="12.95" customHeight="1" thickBot="1">
      <c r="A19" s="294"/>
      <c r="B19" s="296"/>
      <c r="C19" s="100"/>
      <c r="D19" s="36">
        <f>D18*100/D74</f>
        <v>166.68550170257311</v>
      </c>
      <c r="E19" s="43" t="e">
        <f t="shared" ref="E19:O19" si="22">E18*100/E74</f>
        <v>#DIV/0!</v>
      </c>
      <c r="F19" s="43" t="e">
        <f t="shared" si="22"/>
        <v>#DIV/0!</v>
      </c>
      <c r="G19" s="43" t="e">
        <f t="shared" si="22"/>
        <v>#DIV/0!</v>
      </c>
      <c r="H19" s="43">
        <f t="shared" si="22"/>
        <v>184.83913321587684</v>
      </c>
      <c r="I19" s="43">
        <f t="shared" si="22"/>
        <v>575</v>
      </c>
      <c r="J19" s="43">
        <f t="shared" si="22"/>
        <v>721.95958825772016</v>
      </c>
      <c r="K19" s="43">
        <f t="shared" si="22"/>
        <v>183.63636363636363</v>
      </c>
      <c r="L19" s="43">
        <f t="shared" si="22"/>
        <v>203.0812324929972</v>
      </c>
      <c r="M19" s="43" t="e">
        <f t="shared" si="22"/>
        <v>#DIV/0!</v>
      </c>
      <c r="N19" s="43" t="e">
        <f t="shared" si="22"/>
        <v>#DIV/0!</v>
      </c>
      <c r="O19" s="55" t="e">
        <f t="shared" si="22"/>
        <v>#DIV/0!</v>
      </c>
      <c r="P19" s="102"/>
      <c r="Q19" s="43"/>
      <c r="R19" s="43"/>
      <c r="S19" s="114"/>
      <c r="T19" s="36"/>
      <c r="U19" s="37"/>
      <c r="V19" s="37"/>
      <c r="W19" s="37"/>
      <c r="X19" s="43"/>
      <c r="Y19" s="36"/>
      <c r="Z19" s="36"/>
      <c r="AA19" s="37"/>
      <c r="AB19" s="37"/>
      <c r="AC19" s="37"/>
      <c r="AD19" s="43"/>
      <c r="AE19" s="55"/>
      <c r="AF19" s="23"/>
      <c r="AG19" s="15"/>
      <c r="AH19" s="285"/>
      <c r="AI19" s="62"/>
      <c r="AJ19" s="47">
        <f t="shared" ref="AJ19:AU19" si="23">AJ18/(AVERAGE(D74,AJ74,AX74))</f>
        <v>1.6668550170257312</v>
      </c>
      <c r="AK19" s="37" t="e">
        <f t="shared" si="23"/>
        <v>#DIV/0!</v>
      </c>
      <c r="AL19" s="37" t="e">
        <f t="shared" si="23"/>
        <v>#DIV/0!</v>
      </c>
      <c r="AM19" s="37" t="e">
        <f t="shared" si="23"/>
        <v>#DIV/0!</v>
      </c>
      <c r="AN19" s="37">
        <f t="shared" si="23"/>
        <v>1.8483913321587686</v>
      </c>
      <c r="AO19" s="37">
        <f t="shared" si="23"/>
        <v>5.75</v>
      </c>
      <c r="AP19" s="37">
        <f t="shared" si="23"/>
        <v>7.2195958825772015</v>
      </c>
      <c r="AQ19" s="37">
        <f t="shared" si="23"/>
        <v>1.8363636363636364</v>
      </c>
      <c r="AR19" s="37">
        <f t="shared" si="23"/>
        <v>2.0308123249299719</v>
      </c>
      <c r="AS19" s="37" t="e">
        <f t="shared" si="23"/>
        <v>#DIV/0!</v>
      </c>
      <c r="AT19" s="37" t="e">
        <f t="shared" si="23"/>
        <v>#DIV/0!</v>
      </c>
      <c r="AU19" s="48" t="e">
        <f t="shared" si="23"/>
        <v>#DIV/0!</v>
      </c>
      <c r="AW19" s="283"/>
      <c r="BO19" s="6"/>
      <c r="BQ19" s="224"/>
      <c r="BR19" s="152"/>
      <c r="BS19" s="219"/>
      <c r="BT19" s="220"/>
    </row>
    <row r="20" spans="1:96" ht="12.95" customHeight="1">
      <c r="A20" s="293">
        <v>9</v>
      </c>
      <c r="B20" s="295" t="str">
        <f>'Microciclo 02'!B12</f>
        <v>FYDRISZEWSKI</v>
      </c>
      <c r="C20" s="98"/>
      <c r="D20" s="63">
        <f>'Microciclo 02'!D12</f>
        <v>47300.43</v>
      </c>
      <c r="E20" s="64">
        <f>'Microciclo 02'!E12</f>
        <v>0</v>
      </c>
      <c r="F20" s="64">
        <f>'Microciclo 02'!F12</f>
        <v>0</v>
      </c>
      <c r="G20" s="64">
        <f>'Microciclo 02'!G12</f>
        <v>0</v>
      </c>
      <c r="H20" s="64">
        <f>'Microciclo 02'!H12</f>
        <v>3940.23</v>
      </c>
      <c r="I20" s="64">
        <f>'Microciclo 02'!I12</f>
        <v>66</v>
      </c>
      <c r="J20" s="64">
        <f>'Microciclo 02'!J12</f>
        <v>1055.2200000000003</v>
      </c>
      <c r="K20" s="64">
        <f>'Microciclo 02'!K12</f>
        <v>1143</v>
      </c>
      <c r="L20" s="64">
        <f>'Microciclo 02'!L12</f>
        <v>960</v>
      </c>
      <c r="M20" s="64">
        <f>'Microciclo 02'!M12</f>
        <v>0</v>
      </c>
      <c r="N20" s="64">
        <f>'Microciclo 02'!N12</f>
        <v>0</v>
      </c>
      <c r="O20" s="65">
        <f>'Microciclo 02'!O12</f>
        <v>53</v>
      </c>
      <c r="P20" s="99" t="e">
        <f>MAX(#REF!)</f>
        <v>#REF!</v>
      </c>
      <c r="Q20" s="64"/>
      <c r="R20" s="64"/>
      <c r="S20" s="112"/>
      <c r="T20" s="63"/>
      <c r="U20" s="80"/>
      <c r="V20" s="80"/>
      <c r="W20" s="80"/>
      <c r="X20" s="64"/>
      <c r="Y20" s="63"/>
      <c r="Z20" s="63"/>
      <c r="AA20" s="80"/>
      <c r="AB20" s="80"/>
      <c r="AC20" s="80"/>
      <c r="AD20" s="64"/>
      <c r="AE20" s="65"/>
      <c r="AF20" s="23"/>
      <c r="AG20" s="15"/>
      <c r="AH20" s="284">
        <f>AVERAGE(D21,H21,J21,K21,O21)</f>
        <v>513.09081467195256</v>
      </c>
      <c r="AI20" s="62"/>
      <c r="AJ20" s="63">
        <f t="shared" ref="AJ20:AU20" si="24">D20</f>
        <v>47300.43</v>
      </c>
      <c r="AK20" s="64">
        <f t="shared" si="24"/>
        <v>0</v>
      </c>
      <c r="AL20" s="64">
        <f t="shared" si="24"/>
        <v>0</v>
      </c>
      <c r="AM20" s="64">
        <f t="shared" si="24"/>
        <v>0</v>
      </c>
      <c r="AN20" s="64">
        <f t="shared" si="24"/>
        <v>3940.23</v>
      </c>
      <c r="AO20" s="64">
        <f t="shared" si="24"/>
        <v>66</v>
      </c>
      <c r="AP20" s="64">
        <f t="shared" si="24"/>
        <v>1055.2200000000003</v>
      </c>
      <c r="AQ20" s="64">
        <f t="shared" si="24"/>
        <v>1143</v>
      </c>
      <c r="AR20" s="64">
        <f t="shared" si="24"/>
        <v>960</v>
      </c>
      <c r="AS20" s="64">
        <f t="shared" si="24"/>
        <v>0</v>
      </c>
      <c r="AT20" s="64">
        <f t="shared" si="24"/>
        <v>0</v>
      </c>
      <c r="AU20" s="65">
        <f t="shared" si="24"/>
        <v>53</v>
      </c>
      <c r="AW20" s="282">
        <f>AVERAGE(AJ21,AN21,AP21,AQ21,AU21)</f>
        <v>5.1309081467195252</v>
      </c>
      <c r="BO20" s="6"/>
      <c r="BQ20" s="224"/>
      <c r="BR20" s="152"/>
      <c r="BU20" s="220"/>
    </row>
    <row r="21" spans="1:96" ht="12.95" customHeight="1" thickBot="1">
      <c r="A21" s="294"/>
      <c r="B21" s="296"/>
      <c r="C21" s="100"/>
      <c r="D21" s="36">
        <f>D20*100/D75</f>
        <v>175.49076678379549</v>
      </c>
      <c r="E21" s="43" t="e">
        <f t="shared" ref="E21:O21" si="25">E20*100/E75</f>
        <v>#DIV/0!</v>
      </c>
      <c r="F21" s="43" t="e">
        <f t="shared" si="25"/>
        <v>#DIV/0!</v>
      </c>
      <c r="G21" s="43" t="e">
        <f t="shared" si="25"/>
        <v>#DIV/0!</v>
      </c>
      <c r="H21" s="43">
        <f t="shared" si="25"/>
        <v>367.34631090227668</v>
      </c>
      <c r="I21" s="43">
        <f t="shared" si="25"/>
        <v>471.42857142857144</v>
      </c>
      <c r="J21" s="43">
        <f t="shared" si="25"/>
        <v>528.03242594075277</v>
      </c>
      <c r="K21" s="43">
        <f t="shared" si="25"/>
        <v>169.58456973293769</v>
      </c>
      <c r="L21" s="43">
        <f t="shared" si="25"/>
        <v>199.1701244813278</v>
      </c>
      <c r="M21" s="43" t="e">
        <f t="shared" si="25"/>
        <v>#DIV/0!</v>
      </c>
      <c r="N21" s="43" t="e">
        <f t="shared" si="25"/>
        <v>#DIV/0!</v>
      </c>
      <c r="O21" s="55">
        <f t="shared" si="25"/>
        <v>1325</v>
      </c>
      <c r="P21" s="102"/>
      <c r="Q21" s="43"/>
      <c r="R21" s="43"/>
      <c r="S21" s="114"/>
      <c r="T21" s="36"/>
      <c r="U21" s="37"/>
      <c r="V21" s="37"/>
      <c r="W21" s="37"/>
      <c r="X21" s="43"/>
      <c r="Y21" s="36"/>
      <c r="Z21" s="36"/>
      <c r="AA21" s="37"/>
      <c r="AB21" s="37"/>
      <c r="AC21" s="37"/>
      <c r="AD21" s="43"/>
      <c r="AE21" s="55"/>
      <c r="AF21" s="23"/>
      <c r="AG21" s="15"/>
      <c r="AH21" s="285"/>
      <c r="AI21" s="62"/>
      <c r="AJ21" s="47">
        <f t="shared" ref="AJ21:AU21" si="26">AJ20/(AVERAGE(D75,AJ75,AX75))</f>
        <v>1.7549076678379549</v>
      </c>
      <c r="AK21" s="37" t="e">
        <f t="shared" si="26"/>
        <v>#DIV/0!</v>
      </c>
      <c r="AL21" s="37" t="e">
        <f t="shared" si="26"/>
        <v>#DIV/0!</v>
      </c>
      <c r="AM21" s="37" t="e">
        <f t="shared" si="26"/>
        <v>#DIV/0!</v>
      </c>
      <c r="AN21" s="37">
        <f t="shared" si="26"/>
        <v>3.6734631090227672</v>
      </c>
      <c r="AO21" s="37">
        <f t="shared" si="26"/>
        <v>4.7142857142857144</v>
      </c>
      <c r="AP21" s="37">
        <f t="shared" si="26"/>
        <v>5.2803242594075268</v>
      </c>
      <c r="AQ21" s="37">
        <f t="shared" si="26"/>
        <v>1.695845697329377</v>
      </c>
      <c r="AR21" s="37">
        <f t="shared" si="26"/>
        <v>1.991701244813278</v>
      </c>
      <c r="AS21" s="37" t="e">
        <f t="shared" si="26"/>
        <v>#DIV/0!</v>
      </c>
      <c r="AT21" s="37" t="e">
        <f t="shared" si="26"/>
        <v>#DIV/0!</v>
      </c>
      <c r="AU21" s="48">
        <f t="shared" si="26"/>
        <v>13.25</v>
      </c>
      <c r="AW21" s="283"/>
      <c r="BO21" s="6"/>
    </row>
    <row r="22" spans="1:96" ht="12.95" customHeight="1">
      <c r="A22" s="293">
        <v>10</v>
      </c>
      <c r="B22" s="295" t="str">
        <f>'Microciclo 02'!B13</f>
        <v>FARA</v>
      </c>
      <c r="C22" s="98"/>
      <c r="D22" s="63">
        <f>'Microciclo 02'!D13</f>
        <v>50023.010000000009</v>
      </c>
      <c r="E22" s="64">
        <f>'Microciclo 02'!E13</f>
        <v>0</v>
      </c>
      <c r="F22" s="64">
        <f>'Microciclo 02'!F13</f>
        <v>0</v>
      </c>
      <c r="G22" s="64">
        <f>'Microciclo 02'!G13</f>
        <v>0</v>
      </c>
      <c r="H22" s="64">
        <f>'Microciclo 02'!H13</f>
        <v>3211.7299999999996</v>
      </c>
      <c r="I22" s="64">
        <f>'Microciclo 02'!I13</f>
        <v>37</v>
      </c>
      <c r="J22" s="64">
        <f>'Microciclo 02'!J13</f>
        <v>521.06999999999994</v>
      </c>
      <c r="K22" s="64">
        <f>'Microciclo 02'!K13</f>
        <v>1056</v>
      </c>
      <c r="L22" s="64">
        <f>'Microciclo 02'!L13</f>
        <v>1046</v>
      </c>
      <c r="M22" s="64">
        <f>'Microciclo 02'!M13</f>
        <v>0</v>
      </c>
      <c r="N22" s="64">
        <f>'Microciclo 02'!N13</f>
        <v>0</v>
      </c>
      <c r="O22" s="65">
        <f>'Microciclo 02'!O13</f>
        <v>62</v>
      </c>
      <c r="P22" s="99" t="e">
        <f>MAX(#REF!)</f>
        <v>#REF!</v>
      </c>
      <c r="Q22" s="64"/>
      <c r="R22" s="64"/>
      <c r="S22" s="112"/>
      <c r="T22" s="63"/>
      <c r="U22" s="80"/>
      <c r="V22" s="80"/>
      <c r="W22" s="80"/>
      <c r="X22" s="64"/>
      <c r="Y22" s="63"/>
      <c r="Z22" s="63"/>
      <c r="AA22" s="80"/>
      <c r="AB22" s="80"/>
      <c r="AC22" s="80"/>
      <c r="AD22" s="64"/>
      <c r="AE22" s="65"/>
      <c r="AF22" s="23"/>
      <c r="AG22" s="15"/>
      <c r="AH22" s="284">
        <f>AVERAGE(D23,H23,J23,K23,O23)</f>
        <v>251.29126688309361</v>
      </c>
      <c r="AI22" s="62"/>
      <c r="AJ22" s="63">
        <f t="shared" ref="AJ22:AU22" si="27">D22</f>
        <v>50023.010000000009</v>
      </c>
      <c r="AK22" s="64">
        <f t="shared" si="27"/>
        <v>0</v>
      </c>
      <c r="AL22" s="64">
        <f t="shared" si="27"/>
        <v>0</v>
      </c>
      <c r="AM22" s="64">
        <f t="shared" si="27"/>
        <v>0</v>
      </c>
      <c r="AN22" s="64">
        <f t="shared" si="27"/>
        <v>3211.7299999999996</v>
      </c>
      <c r="AO22" s="64">
        <f t="shared" si="27"/>
        <v>37</v>
      </c>
      <c r="AP22" s="64">
        <f t="shared" si="27"/>
        <v>521.06999999999994</v>
      </c>
      <c r="AQ22" s="64">
        <f t="shared" si="27"/>
        <v>1056</v>
      </c>
      <c r="AR22" s="64">
        <f t="shared" si="27"/>
        <v>1046</v>
      </c>
      <c r="AS22" s="64">
        <f t="shared" si="27"/>
        <v>0</v>
      </c>
      <c r="AT22" s="64">
        <f t="shared" si="27"/>
        <v>0</v>
      </c>
      <c r="AU22" s="65">
        <f t="shared" si="27"/>
        <v>62</v>
      </c>
      <c r="AW22" s="282">
        <f>AVERAGE(AJ23,AN23,AP23,AQ23,AU23)</f>
        <v>2.512912668830936</v>
      </c>
      <c r="BO22" s="6"/>
      <c r="BQ22" s="218"/>
      <c r="BR22" s="152"/>
      <c r="BS22" s="219"/>
      <c r="BT22" s="220"/>
    </row>
    <row r="23" spans="1:96" ht="12.95" customHeight="1" thickBot="1">
      <c r="A23" s="297"/>
      <c r="B23" s="296"/>
      <c r="C23" s="88"/>
      <c r="D23" s="85">
        <f>D22*100/D76</f>
        <v>165.54180903607983</v>
      </c>
      <c r="E23" s="86" t="e">
        <f t="shared" ref="E23:O23" si="28">E22*100/E76</f>
        <v>#DIV/0!</v>
      </c>
      <c r="F23" s="86" t="e">
        <f t="shared" si="28"/>
        <v>#DIV/0!</v>
      </c>
      <c r="G23" s="86" t="e">
        <f t="shared" si="28"/>
        <v>#DIV/0!</v>
      </c>
      <c r="H23" s="86">
        <f t="shared" si="28"/>
        <v>268.28805800588071</v>
      </c>
      <c r="I23" s="86">
        <f t="shared" si="28"/>
        <v>462.5</v>
      </c>
      <c r="J23" s="86">
        <f t="shared" si="28"/>
        <v>346.06495317792388</v>
      </c>
      <c r="K23" s="86">
        <f t="shared" si="28"/>
        <v>166.56151419558358</v>
      </c>
      <c r="L23" s="86">
        <f t="shared" si="28"/>
        <v>177.58913412563666</v>
      </c>
      <c r="M23" s="86" t="e">
        <f t="shared" si="28"/>
        <v>#DIV/0!</v>
      </c>
      <c r="N23" s="86" t="e">
        <f t="shared" si="28"/>
        <v>#DIV/0!</v>
      </c>
      <c r="O23" s="87">
        <f t="shared" si="28"/>
        <v>310</v>
      </c>
      <c r="P23" s="91"/>
      <c r="Q23" s="86"/>
      <c r="R23" s="86"/>
      <c r="S23" s="115"/>
      <c r="T23" s="85"/>
      <c r="U23" s="78"/>
      <c r="V23" s="78"/>
      <c r="W23" s="78"/>
      <c r="X23" s="86"/>
      <c r="Y23" s="85"/>
      <c r="Z23" s="85"/>
      <c r="AA23" s="78"/>
      <c r="AB23" s="78"/>
      <c r="AC23" s="78"/>
      <c r="AD23" s="86"/>
      <c r="AE23" s="87"/>
      <c r="AF23" s="23"/>
      <c r="AG23" s="15"/>
      <c r="AH23" s="285"/>
      <c r="AI23" s="62"/>
      <c r="AJ23" s="225">
        <f t="shared" ref="AJ23:AU23" si="29">AJ22/(AVERAGE(D76,AJ76,AX76))</f>
        <v>1.6554180903607985</v>
      </c>
      <c r="AK23" s="78" t="e">
        <f t="shared" si="29"/>
        <v>#DIV/0!</v>
      </c>
      <c r="AL23" s="78" t="e">
        <f t="shared" si="29"/>
        <v>#DIV/0!</v>
      </c>
      <c r="AM23" s="78" t="e">
        <f t="shared" si="29"/>
        <v>#DIV/0!</v>
      </c>
      <c r="AN23" s="78">
        <f t="shared" si="29"/>
        <v>2.6828805800588071</v>
      </c>
      <c r="AO23" s="78">
        <f t="shared" si="29"/>
        <v>4.625</v>
      </c>
      <c r="AP23" s="78">
        <f t="shared" si="29"/>
        <v>3.4606495317792385</v>
      </c>
      <c r="AQ23" s="78">
        <f t="shared" si="29"/>
        <v>1.665615141955836</v>
      </c>
      <c r="AR23" s="78">
        <f t="shared" si="29"/>
        <v>1.7758913412563668</v>
      </c>
      <c r="AS23" s="78" t="e">
        <f t="shared" si="29"/>
        <v>#DIV/0!</v>
      </c>
      <c r="AT23" s="78" t="e">
        <f t="shared" si="29"/>
        <v>#DIV/0!</v>
      </c>
      <c r="AU23" s="226">
        <f t="shared" si="29"/>
        <v>3.1</v>
      </c>
      <c r="AW23" s="283"/>
      <c r="BO23" s="6"/>
      <c r="BQ23" s="218"/>
      <c r="BR23" s="152"/>
      <c r="BS23" s="219"/>
      <c r="BT23" s="220"/>
    </row>
    <row r="24" spans="1:96" ht="12.95" customHeight="1">
      <c r="A24" s="293">
        <v>11</v>
      </c>
      <c r="B24" s="295" t="str">
        <f>'Microciclo 02'!B14</f>
        <v>PONGUILLO</v>
      </c>
      <c r="C24" s="98"/>
      <c r="D24" s="63">
        <f>'Microciclo 02'!D14</f>
        <v>53356.909999999996</v>
      </c>
      <c r="E24" s="64">
        <f>'Microciclo 02'!E14</f>
        <v>0</v>
      </c>
      <c r="F24" s="64">
        <f>'Microciclo 02'!F14</f>
        <v>0</v>
      </c>
      <c r="G24" s="64">
        <f>'Microciclo 02'!G14</f>
        <v>0</v>
      </c>
      <c r="H24" s="64">
        <f>'Microciclo 02'!H14</f>
        <v>4728.28</v>
      </c>
      <c r="I24" s="64">
        <f>'Microciclo 02'!I14</f>
        <v>59</v>
      </c>
      <c r="J24" s="64">
        <f>'Microciclo 02'!J14</f>
        <v>1124.7099999999998</v>
      </c>
      <c r="K24" s="64">
        <f>'Microciclo 02'!K14</f>
        <v>1276</v>
      </c>
      <c r="L24" s="64">
        <f>'Microciclo 02'!L14</f>
        <v>1033</v>
      </c>
      <c r="M24" s="64">
        <f>'Microciclo 02'!M14</f>
        <v>0</v>
      </c>
      <c r="N24" s="64">
        <f>'Microciclo 02'!N14</f>
        <v>0</v>
      </c>
      <c r="O24" s="65">
        <f>'Microciclo 02'!O14</f>
        <v>70</v>
      </c>
      <c r="P24" s="99" t="e">
        <f>MAX(#REF!)</f>
        <v>#REF!</v>
      </c>
      <c r="Q24" s="64"/>
      <c r="R24" s="64"/>
      <c r="S24" s="112"/>
      <c r="T24" s="63"/>
      <c r="U24" s="80"/>
      <c r="V24" s="80"/>
      <c r="W24" s="80"/>
      <c r="X24" s="64"/>
      <c r="Y24" s="63"/>
      <c r="Z24" s="63"/>
      <c r="AA24" s="80"/>
      <c r="AB24" s="80"/>
      <c r="AC24" s="80"/>
      <c r="AD24" s="64"/>
      <c r="AE24" s="65"/>
      <c r="AF24" s="23"/>
      <c r="AG24" s="15"/>
      <c r="AH24" s="284">
        <f>AVERAGE(D25,H25,J25,K25,O25)</f>
        <v>166.39740505585149</v>
      </c>
      <c r="AI24" s="62"/>
      <c r="AJ24" s="63">
        <f t="shared" ref="AJ24:AU24" si="30">D24</f>
        <v>53356.909999999996</v>
      </c>
      <c r="AK24" s="64">
        <f t="shared" si="30"/>
        <v>0</v>
      </c>
      <c r="AL24" s="64">
        <f t="shared" si="30"/>
        <v>0</v>
      </c>
      <c r="AM24" s="64">
        <f t="shared" si="30"/>
        <v>0</v>
      </c>
      <c r="AN24" s="64">
        <f t="shared" si="30"/>
        <v>4728.28</v>
      </c>
      <c r="AO24" s="64">
        <f t="shared" si="30"/>
        <v>59</v>
      </c>
      <c r="AP24" s="64">
        <f t="shared" si="30"/>
        <v>1124.7099999999998</v>
      </c>
      <c r="AQ24" s="64">
        <f t="shared" si="30"/>
        <v>1276</v>
      </c>
      <c r="AR24" s="64">
        <f t="shared" si="30"/>
        <v>1033</v>
      </c>
      <c r="AS24" s="64">
        <f t="shared" si="30"/>
        <v>0</v>
      </c>
      <c r="AT24" s="64">
        <f t="shared" si="30"/>
        <v>0</v>
      </c>
      <c r="AU24" s="65">
        <f t="shared" si="30"/>
        <v>70</v>
      </c>
      <c r="AW24" s="282">
        <f>AVERAGE(AJ25,AN25,AP25,AQ25,AU25)</f>
        <v>1.6639740505585148</v>
      </c>
      <c r="BO24" s="6"/>
      <c r="BQ24" s="218"/>
      <c r="BR24" s="152"/>
      <c r="BS24" s="219"/>
      <c r="BT24" s="220"/>
      <c r="CN24" s="62"/>
      <c r="CO24" s="62"/>
      <c r="CP24" s="62"/>
      <c r="CQ24" s="62"/>
      <c r="CR24" s="62"/>
    </row>
    <row r="25" spans="1:96" ht="12.95" customHeight="1" thickBot="1">
      <c r="A25" s="294"/>
      <c r="B25" s="296"/>
      <c r="C25" s="100"/>
      <c r="D25" s="36">
        <f>D24*100/D77</f>
        <v>164.88461889082714</v>
      </c>
      <c r="E25" s="43" t="e">
        <f t="shared" ref="E25:O25" si="31">E24*100/E77</f>
        <v>#DIV/0!</v>
      </c>
      <c r="F25" s="43" t="e">
        <f t="shared" si="31"/>
        <v>#DIV/0!</v>
      </c>
      <c r="G25" s="43" t="e">
        <f t="shared" si="31"/>
        <v>#DIV/0!</v>
      </c>
      <c r="H25" s="43">
        <f t="shared" si="31"/>
        <v>196.32127019979737</v>
      </c>
      <c r="I25" s="43">
        <f t="shared" si="31"/>
        <v>163.88888888888889</v>
      </c>
      <c r="J25" s="43">
        <f t="shared" si="31"/>
        <v>178.68422724961866</v>
      </c>
      <c r="K25" s="43">
        <f t="shared" si="31"/>
        <v>149.23976608187135</v>
      </c>
      <c r="L25" s="43">
        <f t="shared" si="31"/>
        <v>144.27374301675977</v>
      </c>
      <c r="M25" s="43" t="e">
        <f t="shared" si="31"/>
        <v>#DIV/0!</v>
      </c>
      <c r="N25" s="43" t="e">
        <f t="shared" si="31"/>
        <v>#DIV/0!</v>
      </c>
      <c r="O25" s="55">
        <f t="shared" si="31"/>
        <v>142.85714285714286</v>
      </c>
      <c r="P25" s="102"/>
      <c r="Q25" s="43"/>
      <c r="R25" s="43"/>
      <c r="S25" s="114"/>
      <c r="T25" s="36"/>
      <c r="U25" s="37"/>
      <c r="V25" s="37"/>
      <c r="W25" s="37"/>
      <c r="X25" s="43"/>
      <c r="Y25" s="36"/>
      <c r="Z25" s="36"/>
      <c r="AA25" s="37"/>
      <c r="AB25" s="37"/>
      <c r="AC25" s="37"/>
      <c r="AD25" s="43"/>
      <c r="AE25" s="55"/>
      <c r="AF25" s="23"/>
      <c r="AG25" s="15"/>
      <c r="AH25" s="285"/>
      <c r="AI25" s="62"/>
      <c r="AJ25" s="47">
        <f t="shared" ref="AJ25:AU25" si="32">AJ24/(AVERAGE(D77,AJ77,AX77))</f>
        <v>1.6488461889082713</v>
      </c>
      <c r="AK25" s="37" t="e">
        <f t="shared" si="32"/>
        <v>#DIV/0!</v>
      </c>
      <c r="AL25" s="37" t="e">
        <f t="shared" si="32"/>
        <v>#DIV/0!</v>
      </c>
      <c r="AM25" s="37" t="e">
        <f t="shared" si="32"/>
        <v>#DIV/0!</v>
      </c>
      <c r="AN25" s="37">
        <f t="shared" si="32"/>
        <v>1.9632127019979737</v>
      </c>
      <c r="AO25" s="37">
        <f t="shared" si="32"/>
        <v>1.6388888888888888</v>
      </c>
      <c r="AP25" s="37">
        <f t="shared" si="32"/>
        <v>1.7868422724961865</v>
      </c>
      <c r="AQ25" s="37">
        <f t="shared" si="32"/>
        <v>1.4923976608187135</v>
      </c>
      <c r="AR25" s="37">
        <f t="shared" si="32"/>
        <v>1.4427374301675977</v>
      </c>
      <c r="AS25" s="37" t="e">
        <f t="shared" si="32"/>
        <v>#DIV/0!</v>
      </c>
      <c r="AT25" s="37" t="e">
        <f t="shared" si="32"/>
        <v>#DIV/0!</v>
      </c>
      <c r="AU25" s="48">
        <f t="shared" si="32"/>
        <v>1.4285714285714286</v>
      </c>
      <c r="AW25" s="283"/>
      <c r="BO25" s="6"/>
      <c r="BQ25" s="218"/>
      <c r="BR25" s="152"/>
      <c r="BS25" s="219"/>
      <c r="BT25" s="220"/>
      <c r="CN25" s="62"/>
      <c r="CO25" s="62"/>
      <c r="CP25" s="62"/>
      <c r="CQ25" s="62"/>
      <c r="CR25" s="62"/>
    </row>
    <row r="26" spans="1:96" ht="12.95" customHeight="1">
      <c r="A26" s="293">
        <v>12</v>
      </c>
      <c r="B26" s="295" t="str">
        <f>'Microciclo 02'!B15</f>
        <v>MEJÍA E.</v>
      </c>
      <c r="C26" s="98"/>
      <c r="D26" s="63">
        <f>'Microciclo 02'!D15</f>
        <v>58664.59</v>
      </c>
      <c r="E26" s="64">
        <f>'Microciclo 02'!E15</f>
        <v>0</v>
      </c>
      <c r="F26" s="64">
        <f>'Microciclo 02'!F15</f>
        <v>0</v>
      </c>
      <c r="G26" s="64">
        <f>'Microciclo 02'!G15</f>
        <v>0</v>
      </c>
      <c r="H26" s="64">
        <f>'Microciclo 02'!H15</f>
        <v>3775.27</v>
      </c>
      <c r="I26" s="64">
        <f>'Microciclo 02'!I15</f>
        <v>46</v>
      </c>
      <c r="J26" s="64">
        <f>'Microciclo 02'!J15</f>
        <v>814.92000000000007</v>
      </c>
      <c r="K26" s="64">
        <f>'Microciclo 02'!K15</f>
        <v>1314</v>
      </c>
      <c r="L26" s="64">
        <f>'Microciclo 02'!L15</f>
        <v>1132</v>
      </c>
      <c r="M26" s="64">
        <f>'Microciclo 02'!M15</f>
        <v>0</v>
      </c>
      <c r="N26" s="64">
        <f>'Microciclo 02'!N15</f>
        <v>0</v>
      </c>
      <c r="O26" s="65">
        <f>'Microciclo 02'!O15</f>
        <v>42</v>
      </c>
      <c r="P26" s="99" t="e">
        <f>MAX(#REF!)</f>
        <v>#REF!</v>
      </c>
      <c r="Q26" s="64"/>
      <c r="R26" s="64"/>
      <c r="S26" s="112"/>
      <c r="T26" s="63"/>
      <c r="U26" s="80"/>
      <c r="V26" s="80"/>
      <c r="W26" s="80"/>
      <c r="X26" s="64"/>
      <c r="Y26" s="63"/>
      <c r="Z26" s="63"/>
      <c r="AA26" s="80"/>
      <c r="AB26" s="80"/>
      <c r="AC26" s="80"/>
      <c r="AD26" s="64"/>
      <c r="AE26" s="65"/>
      <c r="AF26" s="23"/>
      <c r="AG26" s="15"/>
      <c r="AH26" s="284">
        <f>AVERAGE(D27,H27,J27,K27,O27)</f>
        <v>212.79447943799772</v>
      </c>
      <c r="AI26" s="62"/>
      <c r="AJ26" s="63">
        <f t="shared" ref="AJ26:AU26" si="33">D26</f>
        <v>58664.59</v>
      </c>
      <c r="AK26" s="64">
        <f t="shared" si="33"/>
        <v>0</v>
      </c>
      <c r="AL26" s="64">
        <f t="shared" si="33"/>
        <v>0</v>
      </c>
      <c r="AM26" s="64">
        <f t="shared" si="33"/>
        <v>0</v>
      </c>
      <c r="AN26" s="64">
        <f t="shared" si="33"/>
        <v>3775.27</v>
      </c>
      <c r="AO26" s="64">
        <f t="shared" si="33"/>
        <v>46</v>
      </c>
      <c r="AP26" s="64">
        <f t="shared" si="33"/>
        <v>814.92000000000007</v>
      </c>
      <c r="AQ26" s="64">
        <f t="shared" si="33"/>
        <v>1314</v>
      </c>
      <c r="AR26" s="64">
        <f t="shared" si="33"/>
        <v>1132</v>
      </c>
      <c r="AS26" s="64">
        <f t="shared" si="33"/>
        <v>0</v>
      </c>
      <c r="AT26" s="64">
        <f t="shared" si="33"/>
        <v>0</v>
      </c>
      <c r="AU26" s="65">
        <f t="shared" si="33"/>
        <v>42</v>
      </c>
      <c r="AW26" s="282">
        <f>AVERAGE(AJ27,AN27,AP27,AQ27,AU27)</f>
        <v>2.1279447943799772</v>
      </c>
      <c r="BO26" s="6"/>
      <c r="BQ26" s="218"/>
      <c r="BR26" s="152"/>
      <c r="BU26" s="220"/>
      <c r="CN26" s="62"/>
      <c r="CO26" s="62"/>
      <c r="CP26" s="62"/>
      <c r="CQ26" s="62"/>
      <c r="CR26" s="62"/>
    </row>
    <row r="27" spans="1:96" ht="12.95" customHeight="1" thickBot="1">
      <c r="A27" s="294"/>
      <c r="B27" s="296"/>
      <c r="C27" s="100"/>
      <c r="D27" s="36">
        <f>D26*100/D78</f>
        <v>183.52987367275045</v>
      </c>
      <c r="E27" s="43" t="e">
        <f t="shared" ref="E27:O27" si="34">E26*100/E78</f>
        <v>#DIV/0!</v>
      </c>
      <c r="F27" s="43" t="e">
        <f t="shared" si="34"/>
        <v>#DIV/0!</v>
      </c>
      <c r="G27" s="43" t="e">
        <f t="shared" si="34"/>
        <v>#DIV/0!</v>
      </c>
      <c r="H27" s="43">
        <f t="shared" si="34"/>
        <v>159.62479229120243</v>
      </c>
      <c r="I27" s="43">
        <f t="shared" si="34"/>
        <v>353.84615384615387</v>
      </c>
      <c r="J27" s="43">
        <f t="shared" si="34"/>
        <v>381.0530253436828</v>
      </c>
      <c r="K27" s="43">
        <f t="shared" si="34"/>
        <v>171.76470588235293</v>
      </c>
      <c r="L27" s="43">
        <f t="shared" si="34"/>
        <v>180.54226475279106</v>
      </c>
      <c r="M27" s="43" t="e">
        <f t="shared" si="34"/>
        <v>#DIV/0!</v>
      </c>
      <c r="N27" s="43" t="e">
        <f t="shared" si="34"/>
        <v>#DIV/0!</v>
      </c>
      <c r="O27" s="55">
        <f t="shared" si="34"/>
        <v>168</v>
      </c>
      <c r="P27" s="102"/>
      <c r="Q27" s="43"/>
      <c r="R27" s="43"/>
      <c r="S27" s="114"/>
      <c r="T27" s="36"/>
      <c r="U27" s="37"/>
      <c r="V27" s="37"/>
      <c r="W27" s="37"/>
      <c r="X27" s="43"/>
      <c r="Y27" s="36"/>
      <c r="Z27" s="36"/>
      <c r="AA27" s="37"/>
      <c r="AB27" s="37"/>
      <c r="AC27" s="37"/>
      <c r="AD27" s="43"/>
      <c r="AE27" s="55"/>
      <c r="AF27" s="23"/>
      <c r="AG27" s="15"/>
      <c r="AH27" s="285"/>
      <c r="AI27" s="62"/>
      <c r="AJ27" s="47">
        <f t="shared" ref="AJ27:AU27" si="35">AJ26/(AVERAGE(D78,AJ78,AX78))</f>
        <v>1.8352987367275047</v>
      </c>
      <c r="AK27" s="37" t="e">
        <f t="shared" si="35"/>
        <v>#DIV/0!</v>
      </c>
      <c r="AL27" s="37" t="e">
        <f t="shared" si="35"/>
        <v>#DIV/0!</v>
      </c>
      <c r="AM27" s="37" t="e">
        <f t="shared" si="35"/>
        <v>#DIV/0!</v>
      </c>
      <c r="AN27" s="37">
        <f t="shared" si="35"/>
        <v>1.5962479229120243</v>
      </c>
      <c r="AO27" s="37">
        <f t="shared" si="35"/>
        <v>3.5384615384615383</v>
      </c>
      <c r="AP27" s="37">
        <f t="shared" si="35"/>
        <v>3.8105302534368284</v>
      </c>
      <c r="AQ27" s="37">
        <f t="shared" si="35"/>
        <v>1.7176470588235293</v>
      </c>
      <c r="AR27" s="37">
        <f t="shared" si="35"/>
        <v>1.8054226475279107</v>
      </c>
      <c r="AS27" s="37" t="e">
        <f t="shared" si="35"/>
        <v>#DIV/0!</v>
      </c>
      <c r="AT27" s="37" t="e">
        <f t="shared" si="35"/>
        <v>#DIV/0!</v>
      </c>
      <c r="AU27" s="48">
        <f t="shared" si="35"/>
        <v>1.68</v>
      </c>
      <c r="AW27" s="283"/>
      <c r="BO27" s="6"/>
      <c r="CN27" s="62"/>
      <c r="CO27" s="62"/>
      <c r="CP27" s="62"/>
      <c r="CQ27" s="62"/>
      <c r="CR27" s="62"/>
    </row>
    <row r="28" spans="1:96" ht="12.95" customHeight="1">
      <c r="A28" s="293">
        <v>13</v>
      </c>
      <c r="B28" s="295" t="str">
        <f>'Microciclo 02'!B16</f>
        <v>MINA</v>
      </c>
      <c r="C28" s="98"/>
      <c r="D28" s="63">
        <f>'Microciclo 02'!D16</f>
        <v>45715.989999999991</v>
      </c>
      <c r="E28" s="64">
        <f>'Microciclo 02'!E16</f>
        <v>0</v>
      </c>
      <c r="F28" s="64">
        <f>'Microciclo 02'!F16</f>
        <v>0</v>
      </c>
      <c r="G28" s="64">
        <f>'Microciclo 02'!G16</f>
        <v>0</v>
      </c>
      <c r="H28" s="64">
        <f>'Microciclo 02'!H16</f>
        <v>1884.2300000000002</v>
      </c>
      <c r="I28" s="64">
        <f>'Microciclo 02'!I16</f>
        <v>23</v>
      </c>
      <c r="J28" s="64">
        <f>'Microciclo 02'!J16</f>
        <v>340.18</v>
      </c>
      <c r="K28" s="64">
        <f>'Microciclo 02'!K16</f>
        <v>946</v>
      </c>
      <c r="L28" s="64">
        <f>'Microciclo 02'!L16</f>
        <v>845</v>
      </c>
      <c r="M28" s="64">
        <f>'Microciclo 02'!M16</f>
        <v>0</v>
      </c>
      <c r="N28" s="64">
        <f>'Microciclo 02'!N16</f>
        <v>0</v>
      </c>
      <c r="O28" s="65">
        <f>'Microciclo 02'!O16</f>
        <v>23</v>
      </c>
      <c r="P28" s="99" t="e">
        <f>MAX(#REF!)</f>
        <v>#REF!</v>
      </c>
      <c r="Q28" s="64"/>
      <c r="R28" s="64"/>
      <c r="S28" s="112"/>
      <c r="T28" s="63"/>
      <c r="U28" s="80"/>
      <c r="V28" s="80"/>
      <c r="W28" s="80"/>
      <c r="X28" s="64"/>
      <c r="Y28" s="63"/>
      <c r="Z28" s="63"/>
      <c r="AA28" s="80"/>
      <c r="AB28" s="80"/>
      <c r="AC28" s="80"/>
      <c r="AD28" s="64"/>
      <c r="AE28" s="65"/>
      <c r="AF28" s="23"/>
      <c r="AG28" s="15"/>
      <c r="AH28" s="284">
        <f>AVERAGE(D29,H29,J29,K29,O29)</f>
        <v>357.7653290155796</v>
      </c>
      <c r="AI28" s="62"/>
      <c r="AJ28" s="63">
        <f t="shared" ref="AJ28:AU28" si="36">D28</f>
        <v>45715.989999999991</v>
      </c>
      <c r="AK28" s="64">
        <f t="shared" si="36"/>
        <v>0</v>
      </c>
      <c r="AL28" s="64">
        <f t="shared" si="36"/>
        <v>0</v>
      </c>
      <c r="AM28" s="64">
        <f t="shared" si="36"/>
        <v>0</v>
      </c>
      <c r="AN28" s="64">
        <f t="shared" si="36"/>
        <v>1884.2300000000002</v>
      </c>
      <c r="AO28" s="64">
        <f t="shared" si="36"/>
        <v>23</v>
      </c>
      <c r="AP28" s="64">
        <f t="shared" si="36"/>
        <v>340.18</v>
      </c>
      <c r="AQ28" s="64">
        <f t="shared" si="36"/>
        <v>946</v>
      </c>
      <c r="AR28" s="64">
        <f t="shared" si="36"/>
        <v>845</v>
      </c>
      <c r="AS28" s="64">
        <f t="shared" si="36"/>
        <v>0</v>
      </c>
      <c r="AT28" s="64">
        <f t="shared" si="36"/>
        <v>0</v>
      </c>
      <c r="AU28" s="65">
        <f t="shared" si="36"/>
        <v>23</v>
      </c>
      <c r="AW28" s="282">
        <f>AVERAGE(AJ29,AN29,AP29,AQ29,AU29)</f>
        <v>3.5776532901557956</v>
      </c>
      <c r="BO28" s="6"/>
      <c r="BR28" s="152"/>
      <c r="BS28" s="219"/>
      <c r="BT28" s="220"/>
      <c r="CN28" s="62"/>
      <c r="CO28" s="62"/>
      <c r="CP28" s="62"/>
      <c r="CQ28" s="62"/>
      <c r="CR28" s="62"/>
    </row>
    <row r="29" spans="1:96" ht="12.95" customHeight="1" thickBot="1">
      <c r="A29" s="294"/>
      <c r="B29" s="296"/>
      <c r="C29" s="100"/>
      <c r="D29" s="36">
        <f>D28*100/D79</f>
        <v>227.54394243011564</v>
      </c>
      <c r="E29" s="43" t="e">
        <f t="shared" ref="E29:O29" si="37">E28*100/E79</f>
        <v>#DIV/0!</v>
      </c>
      <c r="F29" s="43" t="e">
        <f t="shared" si="37"/>
        <v>#DIV/0!</v>
      </c>
      <c r="G29" s="43" t="e">
        <f t="shared" si="37"/>
        <v>#DIV/0!</v>
      </c>
      <c r="H29" s="43">
        <f t="shared" si="37"/>
        <v>357.32192975802172</v>
      </c>
      <c r="I29" s="43">
        <f t="shared" si="37"/>
        <v>383.33333333333331</v>
      </c>
      <c r="J29" s="43">
        <f t="shared" si="37"/>
        <v>424.6411184621146</v>
      </c>
      <c r="K29" s="43">
        <f t="shared" si="37"/>
        <v>204.31965442764579</v>
      </c>
      <c r="L29" s="43">
        <f t="shared" si="37"/>
        <v>235.37604456824513</v>
      </c>
      <c r="M29" s="43" t="e">
        <f t="shared" si="37"/>
        <v>#DIV/0!</v>
      </c>
      <c r="N29" s="43" t="e">
        <f t="shared" si="37"/>
        <v>#DIV/0!</v>
      </c>
      <c r="O29" s="55">
        <f t="shared" si="37"/>
        <v>575</v>
      </c>
      <c r="P29" s="102"/>
      <c r="Q29" s="43"/>
      <c r="R29" s="43"/>
      <c r="S29" s="114"/>
      <c r="T29" s="36"/>
      <c r="U29" s="37"/>
      <c r="V29" s="37"/>
      <c r="W29" s="37"/>
      <c r="X29" s="43"/>
      <c r="Y29" s="36"/>
      <c r="Z29" s="36"/>
      <c r="AA29" s="37"/>
      <c r="AB29" s="37"/>
      <c r="AC29" s="37"/>
      <c r="AD29" s="43"/>
      <c r="AE29" s="55"/>
      <c r="AF29" s="23"/>
      <c r="AG29" s="15"/>
      <c r="AH29" s="285"/>
      <c r="AI29" s="62"/>
      <c r="AJ29" s="47">
        <f t="shared" ref="AJ29:AU29" si="38">AJ28/(AVERAGE(D79,AJ79,AX79))</f>
        <v>2.2754394243011564</v>
      </c>
      <c r="AK29" s="37" t="e">
        <f t="shared" si="38"/>
        <v>#DIV/0!</v>
      </c>
      <c r="AL29" s="37" t="e">
        <f t="shared" si="38"/>
        <v>#DIV/0!</v>
      </c>
      <c r="AM29" s="37" t="e">
        <f t="shared" si="38"/>
        <v>#DIV/0!</v>
      </c>
      <c r="AN29" s="37">
        <f t="shared" si="38"/>
        <v>3.5732192975802173</v>
      </c>
      <c r="AO29" s="37">
        <f t="shared" si="38"/>
        <v>3.8333333333333335</v>
      </c>
      <c r="AP29" s="37">
        <f t="shared" si="38"/>
        <v>4.2464111846211461</v>
      </c>
      <c r="AQ29" s="37">
        <f t="shared" si="38"/>
        <v>2.0431965442764577</v>
      </c>
      <c r="AR29" s="37">
        <f t="shared" si="38"/>
        <v>2.3537604456824512</v>
      </c>
      <c r="AS29" s="37" t="e">
        <f t="shared" si="38"/>
        <v>#DIV/0!</v>
      </c>
      <c r="AT29" s="37" t="e">
        <f t="shared" si="38"/>
        <v>#DIV/0!</v>
      </c>
      <c r="AU29" s="48">
        <f t="shared" si="38"/>
        <v>5.75</v>
      </c>
      <c r="AW29" s="283"/>
      <c r="BO29" s="6"/>
      <c r="BR29" s="152"/>
      <c r="BS29" s="219"/>
      <c r="BT29" s="220"/>
      <c r="CN29" s="62"/>
      <c r="CO29" s="62"/>
      <c r="CP29" s="62"/>
      <c r="CQ29" s="62"/>
      <c r="CR29" s="62"/>
    </row>
    <row r="30" spans="1:96" ht="12.95" customHeight="1">
      <c r="A30" s="293">
        <v>14</v>
      </c>
      <c r="B30" s="295" t="str">
        <f>'Microciclo 02'!B17</f>
        <v>MOHOR</v>
      </c>
      <c r="C30" s="98"/>
      <c r="D30" s="63">
        <f>'Microciclo 02'!D17</f>
        <v>39371.160000000003</v>
      </c>
      <c r="E30" s="64">
        <f>'Microciclo 02'!E17</f>
        <v>316.68</v>
      </c>
      <c r="F30" s="64">
        <f>'Microciclo 02'!F17</f>
        <v>138.06</v>
      </c>
      <c r="G30" s="64">
        <f>'Microciclo 02'!G17</f>
        <v>87.6</v>
      </c>
      <c r="H30" s="64">
        <f>'Microciclo 02'!H17</f>
        <v>2832.1099999999992</v>
      </c>
      <c r="I30" s="64">
        <f>'Microciclo 02'!I17</f>
        <v>35</v>
      </c>
      <c r="J30" s="64">
        <f>'Microciclo 02'!J17</f>
        <v>601.79999999999995</v>
      </c>
      <c r="K30" s="64">
        <f>'Microciclo 02'!K17</f>
        <v>922</v>
      </c>
      <c r="L30" s="64">
        <f>'Microciclo 02'!L17</f>
        <v>812</v>
      </c>
      <c r="M30" s="64">
        <f>'Microciclo 02'!M17</f>
        <v>126</v>
      </c>
      <c r="N30" s="64">
        <f>'Microciclo 02'!N17</f>
        <v>119</v>
      </c>
      <c r="O30" s="65">
        <f>'Microciclo 02'!O17</f>
        <v>31</v>
      </c>
      <c r="P30" s="99" t="e">
        <f>MAX(#REF!)</f>
        <v>#REF!</v>
      </c>
      <c r="Q30" s="64"/>
      <c r="R30" s="64"/>
      <c r="S30" s="112"/>
      <c r="T30" s="63"/>
      <c r="U30" s="80"/>
      <c r="V30" s="80"/>
      <c r="W30" s="80"/>
      <c r="X30" s="64"/>
      <c r="Y30" s="63"/>
      <c r="Z30" s="63"/>
      <c r="AA30" s="80"/>
      <c r="AB30" s="80"/>
      <c r="AC30" s="80"/>
      <c r="AD30" s="64"/>
      <c r="AE30" s="65"/>
      <c r="AF30" s="23"/>
      <c r="AG30" s="15"/>
      <c r="AH30" s="284">
        <f>AVERAGE(D31,H31,J31,K31,O31)</f>
        <v>244.23039816366699</v>
      </c>
      <c r="AI30" s="62"/>
      <c r="AJ30" s="63">
        <f t="shared" ref="AJ30:AU30" si="39">D30</f>
        <v>39371.160000000003</v>
      </c>
      <c r="AK30" s="64">
        <f t="shared" si="39"/>
        <v>316.68</v>
      </c>
      <c r="AL30" s="64">
        <f t="shared" si="39"/>
        <v>138.06</v>
      </c>
      <c r="AM30" s="64">
        <f t="shared" si="39"/>
        <v>87.6</v>
      </c>
      <c r="AN30" s="64">
        <f t="shared" si="39"/>
        <v>2832.1099999999992</v>
      </c>
      <c r="AO30" s="64">
        <f t="shared" si="39"/>
        <v>35</v>
      </c>
      <c r="AP30" s="64">
        <f t="shared" si="39"/>
        <v>601.79999999999995</v>
      </c>
      <c r="AQ30" s="64">
        <f t="shared" si="39"/>
        <v>922</v>
      </c>
      <c r="AR30" s="64">
        <f t="shared" si="39"/>
        <v>812</v>
      </c>
      <c r="AS30" s="64">
        <f t="shared" si="39"/>
        <v>126</v>
      </c>
      <c r="AT30" s="64">
        <f t="shared" si="39"/>
        <v>119</v>
      </c>
      <c r="AU30" s="65">
        <f t="shared" si="39"/>
        <v>31</v>
      </c>
      <c r="AW30" s="282">
        <f>AVERAGE(AJ31,AN31,AP31,AQ31,AU31)</f>
        <v>2.4423039816366705</v>
      </c>
      <c r="BM30" s="124"/>
      <c r="BN30" s="124"/>
      <c r="BO30" s="124"/>
      <c r="BP30" s="124"/>
      <c r="BQ30" s="124"/>
      <c r="BR30" s="124"/>
      <c r="BS30" s="124"/>
      <c r="BT30" s="124"/>
      <c r="BU30" s="124"/>
      <c r="BV30" s="124"/>
      <c r="BW30" s="124"/>
      <c r="BX30" s="124"/>
      <c r="BY30" s="124"/>
      <c r="BZ30" s="124"/>
      <c r="CA30" s="124"/>
      <c r="CB30" s="124"/>
      <c r="CC30" s="124"/>
      <c r="CD30" s="124"/>
      <c r="CE30" s="124"/>
      <c r="CF30" s="124"/>
      <c r="CN30" s="62"/>
      <c r="CO30" s="62"/>
      <c r="CP30" s="62"/>
      <c r="CQ30" s="62"/>
      <c r="CR30" s="62"/>
    </row>
    <row r="31" spans="1:96" ht="12.95" customHeight="1" thickBot="1">
      <c r="A31" s="294"/>
      <c r="B31" s="296"/>
      <c r="C31" s="100"/>
      <c r="D31" s="36">
        <f>D30*100/D80</f>
        <v>149.65043949256429</v>
      </c>
      <c r="E31" s="43" t="e">
        <f t="shared" ref="E31:O31" si="40">E30*100/E80</f>
        <v>#DIV/0!</v>
      </c>
      <c r="F31" s="43" t="e">
        <f t="shared" si="40"/>
        <v>#DIV/0!</v>
      </c>
      <c r="G31" s="43" t="e">
        <f t="shared" si="40"/>
        <v>#DIV/0!</v>
      </c>
      <c r="H31" s="43">
        <f t="shared" si="40"/>
        <v>248.43288099018406</v>
      </c>
      <c r="I31" s="43">
        <f t="shared" si="40"/>
        <v>218.75</v>
      </c>
      <c r="J31" s="43">
        <f t="shared" si="40"/>
        <v>180.95982679817175</v>
      </c>
      <c r="K31" s="43">
        <f t="shared" si="40"/>
        <v>125.4421768707483</v>
      </c>
      <c r="L31" s="43">
        <f t="shared" si="40"/>
        <v>129.29936305732485</v>
      </c>
      <c r="M31" s="43" t="e">
        <f t="shared" si="40"/>
        <v>#DIV/0!</v>
      </c>
      <c r="N31" s="43" t="e">
        <f t="shared" si="40"/>
        <v>#DIV/0!</v>
      </c>
      <c r="O31" s="55">
        <f t="shared" si="40"/>
        <v>516.66666666666663</v>
      </c>
      <c r="P31" s="102"/>
      <c r="Q31" s="43"/>
      <c r="R31" s="43"/>
      <c r="S31" s="114"/>
      <c r="T31" s="36"/>
      <c r="U31" s="37"/>
      <c r="V31" s="37"/>
      <c r="W31" s="37"/>
      <c r="X31" s="43"/>
      <c r="Y31" s="36"/>
      <c r="Z31" s="36"/>
      <c r="AA31" s="37"/>
      <c r="AB31" s="37"/>
      <c r="AC31" s="37"/>
      <c r="AD31" s="43"/>
      <c r="AE31" s="55"/>
      <c r="AF31" s="23"/>
      <c r="AG31" s="15"/>
      <c r="AH31" s="285"/>
      <c r="AI31" s="62"/>
      <c r="AJ31" s="47">
        <f t="shared" ref="AJ31:AU31" si="41">AJ30/(AVERAGE(D80,AJ80,AX80))</f>
        <v>1.4965043949256427</v>
      </c>
      <c r="AK31" s="37" t="e">
        <f t="shared" si="41"/>
        <v>#DIV/0!</v>
      </c>
      <c r="AL31" s="37" t="e">
        <f t="shared" si="41"/>
        <v>#DIV/0!</v>
      </c>
      <c r="AM31" s="37" t="e">
        <f t="shared" si="41"/>
        <v>#DIV/0!</v>
      </c>
      <c r="AN31" s="37">
        <f t="shared" si="41"/>
        <v>2.4843288099018404</v>
      </c>
      <c r="AO31" s="37">
        <f t="shared" si="41"/>
        <v>2.1875</v>
      </c>
      <c r="AP31" s="37">
        <f t="shared" si="41"/>
        <v>1.8095982679817175</v>
      </c>
      <c r="AQ31" s="37">
        <f t="shared" si="41"/>
        <v>1.254421768707483</v>
      </c>
      <c r="AR31" s="37">
        <f t="shared" si="41"/>
        <v>1.2929936305732483</v>
      </c>
      <c r="AS31" s="37" t="e">
        <f t="shared" si="41"/>
        <v>#DIV/0!</v>
      </c>
      <c r="AT31" s="37" t="e">
        <f t="shared" si="41"/>
        <v>#DIV/0!</v>
      </c>
      <c r="AU31" s="48">
        <f t="shared" si="41"/>
        <v>5.166666666666667</v>
      </c>
      <c r="AW31" s="283"/>
      <c r="BM31" s="124"/>
      <c r="BN31" s="124"/>
      <c r="BO31" s="124"/>
      <c r="BP31" s="124"/>
      <c r="BQ31" s="124"/>
      <c r="BR31" s="124"/>
      <c r="BS31" s="124"/>
      <c r="BT31" s="124"/>
      <c r="BU31" s="124"/>
      <c r="BV31" s="124"/>
      <c r="BW31" s="124"/>
      <c r="BX31" s="124"/>
      <c r="BY31" s="124"/>
      <c r="BZ31" s="124"/>
      <c r="CA31" s="124"/>
      <c r="CB31" s="124"/>
      <c r="CC31" s="124"/>
      <c r="CD31" s="124"/>
      <c r="CE31" s="124"/>
      <c r="CF31" s="124"/>
      <c r="CN31" s="62"/>
      <c r="CO31" s="62"/>
      <c r="CP31" s="62"/>
      <c r="CQ31" s="62"/>
      <c r="CR31" s="62"/>
    </row>
    <row r="32" spans="1:96" ht="12.95" customHeight="1">
      <c r="A32" s="293">
        <v>15</v>
      </c>
      <c r="B32" s="295" t="str">
        <f>'Microciclo 02'!B18</f>
        <v>BOLAÑOS</v>
      </c>
      <c r="C32" s="98"/>
      <c r="D32" s="63">
        <f>'Microciclo 02'!D18</f>
        <v>53431.88</v>
      </c>
      <c r="E32" s="64">
        <f>'Microciclo 02'!E18</f>
        <v>0</v>
      </c>
      <c r="F32" s="64">
        <f>'Microciclo 02'!F18</f>
        <v>0</v>
      </c>
      <c r="G32" s="64">
        <f>'Microciclo 02'!G18</f>
        <v>0</v>
      </c>
      <c r="H32" s="64">
        <f>'Microciclo 02'!H18</f>
        <v>4384.24</v>
      </c>
      <c r="I32" s="64">
        <f>'Microciclo 02'!I18</f>
        <v>55</v>
      </c>
      <c r="J32" s="64">
        <f>'Microciclo 02'!J18</f>
        <v>889.54</v>
      </c>
      <c r="K32" s="64">
        <f>'Microciclo 02'!K18</f>
        <v>1156</v>
      </c>
      <c r="L32" s="64">
        <f>'Microciclo 02'!L18</f>
        <v>913</v>
      </c>
      <c r="M32" s="64">
        <f>'Microciclo 02'!M18</f>
        <v>0</v>
      </c>
      <c r="N32" s="64">
        <f>'Microciclo 02'!N18</f>
        <v>0</v>
      </c>
      <c r="O32" s="65">
        <f>'Microciclo 02'!O18</f>
        <v>8</v>
      </c>
      <c r="P32" s="99" t="e">
        <f>MAX(#REF!)</f>
        <v>#REF!</v>
      </c>
      <c r="Q32" s="64"/>
      <c r="R32" s="64"/>
      <c r="S32" s="112"/>
      <c r="T32" s="63"/>
      <c r="U32" s="80"/>
      <c r="V32" s="80"/>
      <c r="W32" s="80"/>
      <c r="X32" s="64"/>
      <c r="Y32" s="63"/>
      <c r="Z32" s="63"/>
      <c r="AA32" s="80"/>
      <c r="AB32" s="80"/>
      <c r="AC32" s="80"/>
      <c r="AD32" s="64"/>
      <c r="AE32" s="65"/>
      <c r="AF32" s="23"/>
      <c r="AG32" s="15"/>
      <c r="AH32" s="284">
        <f>AVERAGE(D33,H33,J33,K33,O33)</f>
        <v>205.11392561888769</v>
      </c>
      <c r="AI32" s="62"/>
      <c r="AJ32" s="63">
        <f t="shared" ref="AJ32:AU32" si="42">D32</f>
        <v>53431.88</v>
      </c>
      <c r="AK32" s="64">
        <f t="shared" si="42"/>
        <v>0</v>
      </c>
      <c r="AL32" s="64">
        <f t="shared" si="42"/>
        <v>0</v>
      </c>
      <c r="AM32" s="64">
        <f t="shared" si="42"/>
        <v>0</v>
      </c>
      <c r="AN32" s="64">
        <f t="shared" si="42"/>
        <v>4384.24</v>
      </c>
      <c r="AO32" s="64">
        <f t="shared" si="42"/>
        <v>55</v>
      </c>
      <c r="AP32" s="64">
        <f t="shared" si="42"/>
        <v>889.54</v>
      </c>
      <c r="AQ32" s="64">
        <f t="shared" si="42"/>
        <v>1156</v>
      </c>
      <c r="AR32" s="64">
        <f t="shared" si="42"/>
        <v>913</v>
      </c>
      <c r="AS32" s="64">
        <f t="shared" si="42"/>
        <v>0</v>
      </c>
      <c r="AT32" s="64">
        <f t="shared" si="42"/>
        <v>0</v>
      </c>
      <c r="AU32" s="65">
        <f t="shared" si="42"/>
        <v>8</v>
      </c>
      <c r="AW32" s="282">
        <f>AVERAGE(AJ33,AN33,AP33,AQ33,AU33)</f>
        <v>2.0511392561888768</v>
      </c>
      <c r="BM32" s="124"/>
      <c r="BN32" s="124"/>
      <c r="BO32" s="124"/>
      <c r="BP32" s="124"/>
      <c r="BQ32" s="124"/>
      <c r="BR32" s="124"/>
      <c r="BS32" s="124"/>
      <c r="BT32" s="124"/>
      <c r="BU32" s="124"/>
      <c r="BV32" s="124"/>
      <c r="BW32" s="124"/>
      <c r="BX32" s="124"/>
      <c r="BY32" s="124"/>
      <c r="BZ32" s="124"/>
      <c r="CA32" s="124"/>
      <c r="CB32" s="124"/>
      <c r="CC32" s="124"/>
      <c r="CD32" s="124"/>
      <c r="CE32" s="124"/>
      <c r="CF32" s="124"/>
      <c r="CN32" s="62"/>
      <c r="CO32" s="62"/>
      <c r="CP32" s="62"/>
      <c r="CQ32" s="62"/>
      <c r="CR32" s="62"/>
    </row>
    <row r="33" spans="1:96" ht="12.95" customHeight="1" thickBot="1">
      <c r="A33" s="294"/>
      <c r="B33" s="296"/>
      <c r="C33" s="100"/>
      <c r="D33" s="36">
        <f>D32*100/D81</f>
        <v>162.83683914431842</v>
      </c>
      <c r="E33" s="43" t="e">
        <f t="shared" ref="E33:O33" si="43">E32*100/E81</f>
        <v>#DIV/0!</v>
      </c>
      <c r="F33" s="43" t="e">
        <f t="shared" si="43"/>
        <v>#DIV/0!</v>
      </c>
      <c r="G33" s="43" t="e">
        <f t="shared" si="43"/>
        <v>#DIV/0!</v>
      </c>
      <c r="H33" s="43">
        <f t="shared" si="43"/>
        <v>279.09452026889392</v>
      </c>
      <c r="I33" s="43">
        <f t="shared" si="43"/>
        <v>305.55555555555554</v>
      </c>
      <c r="J33" s="43">
        <f t="shared" si="43"/>
        <v>259.66663747555242</v>
      </c>
      <c r="K33" s="43">
        <f t="shared" si="43"/>
        <v>163.97163120567376</v>
      </c>
      <c r="L33" s="43">
        <f t="shared" si="43"/>
        <v>152.42070116861436</v>
      </c>
      <c r="M33" s="43" t="e">
        <f t="shared" si="43"/>
        <v>#DIV/0!</v>
      </c>
      <c r="N33" s="43" t="e">
        <f t="shared" si="43"/>
        <v>#DIV/0!</v>
      </c>
      <c r="O33" s="55">
        <f t="shared" si="43"/>
        <v>160</v>
      </c>
      <c r="P33" s="102"/>
      <c r="Q33" s="43"/>
      <c r="R33" s="43"/>
      <c r="S33" s="114"/>
      <c r="T33" s="36"/>
      <c r="U33" s="37"/>
      <c r="V33" s="37"/>
      <c r="W33" s="37"/>
      <c r="X33" s="43"/>
      <c r="Y33" s="36"/>
      <c r="Z33" s="36"/>
      <c r="AA33" s="37"/>
      <c r="AB33" s="37"/>
      <c r="AC33" s="37"/>
      <c r="AD33" s="43"/>
      <c r="AE33" s="55"/>
      <c r="AF33" s="23"/>
      <c r="AG33" s="15"/>
      <c r="AH33" s="285"/>
      <c r="AI33" s="62"/>
      <c r="AJ33" s="47">
        <f t="shared" ref="AJ33:AU33" si="44">AJ32/(AVERAGE(D81,AJ81,AX81))</f>
        <v>1.6283683914431839</v>
      </c>
      <c r="AK33" s="37" t="e">
        <f t="shared" si="44"/>
        <v>#DIV/0!</v>
      </c>
      <c r="AL33" s="37" t="e">
        <f t="shared" si="44"/>
        <v>#DIV/0!</v>
      </c>
      <c r="AM33" s="37" t="e">
        <f t="shared" si="44"/>
        <v>#DIV/0!</v>
      </c>
      <c r="AN33" s="37">
        <f t="shared" si="44"/>
        <v>2.7909452026889388</v>
      </c>
      <c r="AO33" s="37">
        <f t="shared" si="44"/>
        <v>3.0555555555555554</v>
      </c>
      <c r="AP33" s="37">
        <f t="shared" si="44"/>
        <v>2.5966663747555243</v>
      </c>
      <c r="AQ33" s="37">
        <f t="shared" si="44"/>
        <v>1.6397163120567375</v>
      </c>
      <c r="AR33" s="37">
        <f t="shared" si="44"/>
        <v>1.5242070116861435</v>
      </c>
      <c r="AS33" s="37" t="e">
        <f t="shared" si="44"/>
        <v>#DIV/0!</v>
      </c>
      <c r="AT33" s="37" t="e">
        <f t="shared" si="44"/>
        <v>#DIV/0!</v>
      </c>
      <c r="AU33" s="48">
        <f t="shared" si="44"/>
        <v>1.6</v>
      </c>
      <c r="AW33" s="283"/>
      <c r="BM33" s="124"/>
      <c r="BN33" s="124"/>
      <c r="BO33" s="124"/>
      <c r="BP33" s="124"/>
      <c r="BQ33" s="124"/>
      <c r="BR33" s="124"/>
      <c r="BS33" s="124"/>
      <c r="BT33" s="124"/>
      <c r="BU33" s="124"/>
      <c r="BV33" s="124"/>
      <c r="BW33" s="124"/>
      <c r="BX33" s="124"/>
      <c r="BY33" s="124"/>
      <c r="BZ33" s="124"/>
      <c r="CA33" s="124"/>
      <c r="CB33" s="124"/>
      <c r="CC33" s="124"/>
      <c r="CD33" s="124"/>
      <c r="CE33" s="124"/>
      <c r="CF33" s="124"/>
      <c r="CN33" s="62"/>
      <c r="CO33" s="62"/>
      <c r="CP33" s="62"/>
      <c r="CQ33" s="62"/>
      <c r="CR33" s="62"/>
    </row>
    <row r="34" spans="1:96" ht="12.95" customHeight="1">
      <c r="A34" s="293">
        <v>16</v>
      </c>
      <c r="B34" s="295" t="str">
        <f>'Microciclo 02'!B19</f>
        <v>CAICEDO E.</v>
      </c>
      <c r="C34" s="98"/>
      <c r="D34" s="63">
        <f>'Microciclo 02'!D19</f>
        <v>54704.78</v>
      </c>
      <c r="E34" s="64">
        <f>'Microciclo 02'!E19</f>
        <v>0</v>
      </c>
      <c r="F34" s="64">
        <f>'Microciclo 02'!F19</f>
        <v>0</v>
      </c>
      <c r="G34" s="64">
        <f>'Microciclo 02'!G19</f>
        <v>0</v>
      </c>
      <c r="H34" s="64">
        <f>'Microciclo 02'!H19</f>
        <v>1352.63</v>
      </c>
      <c r="I34" s="64">
        <f>'Microciclo 02'!I19</f>
        <v>9</v>
      </c>
      <c r="J34" s="64">
        <f>'Microciclo 02'!J19</f>
        <v>124.93</v>
      </c>
      <c r="K34" s="64">
        <f>'Microciclo 02'!K19</f>
        <v>1340</v>
      </c>
      <c r="L34" s="64">
        <f>'Microciclo 02'!L19</f>
        <v>1213</v>
      </c>
      <c r="M34" s="64">
        <f>'Microciclo 02'!M19</f>
        <v>0</v>
      </c>
      <c r="N34" s="64">
        <f>'Microciclo 02'!N19</f>
        <v>0</v>
      </c>
      <c r="O34" s="65">
        <f>'Microciclo 02'!O19</f>
        <v>11</v>
      </c>
      <c r="P34" s="99" t="e">
        <f>MAX(#REF!)</f>
        <v>#REF!</v>
      </c>
      <c r="Q34" s="64"/>
      <c r="R34" s="64"/>
      <c r="S34" s="112"/>
      <c r="T34" s="63"/>
      <c r="U34" s="80"/>
      <c r="V34" s="80"/>
      <c r="W34" s="80"/>
      <c r="X34" s="64"/>
      <c r="Y34" s="63"/>
      <c r="Z34" s="63"/>
      <c r="AA34" s="80"/>
      <c r="AB34" s="80"/>
      <c r="AC34" s="80"/>
      <c r="AD34" s="64"/>
      <c r="AE34" s="65"/>
      <c r="AF34" s="23"/>
      <c r="AG34" s="15"/>
      <c r="AH34" s="284">
        <f>AVERAGE(D35,H35,J35,K35,O35)</f>
        <v>683.74227981035267</v>
      </c>
      <c r="AI34" s="62"/>
      <c r="AJ34" s="63">
        <f t="shared" ref="AJ34:AU34" si="45">D34</f>
        <v>54704.78</v>
      </c>
      <c r="AK34" s="64">
        <f t="shared" si="45"/>
        <v>0</v>
      </c>
      <c r="AL34" s="64">
        <f t="shared" si="45"/>
        <v>0</v>
      </c>
      <c r="AM34" s="64">
        <f t="shared" si="45"/>
        <v>0</v>
      </c>
      <c r="AN34" s="64">
        <f t="shared" si="45"/>
        <v>1352.63</v>
      </c>
      <c r="AO34" s="64">
        <f t="shared" si="45"/>
        <v>9</v>
      </c>
      <c r="AP34" s="64">
        <f t="shared" si="45"/>
        <v>124.93</v>
      </c>
      <c r="AQ34" s="64">
        <f t="shared" si="45"/>
        <v>1340</v>
      </c>
      <c r="AR34" s="64">
        <f t="shared" si="45"/>
        <v>1213</v>
      </c>
      <c r="AS34" s="64">
        <f t="shared" si="45"/>
        <v>0</v>
      </c>
      <c r="AT34" s="64">
        <f t="shared" si="45"/>
        <v>0</v>
      </c>
      <c r="AU34" s="65">
        <f t="shared" si="45"/>
        <v>11</v>
      </c>
      <c r="AW34" s="282">
        <f>AVERAGE(AJ35,AN35,AP35,AQ35,AU35)</f>
        <v>6.8374227981035274</v>
      </c>
      <c r="BM34" s="124"/>
      <c r="BN34" s="124"/>
      <c r="BO34" s="124"/>
      <c r="BP34" s="124"/>
      <c r="BQ34" s="124"/>
      <c r="BR34" s="124"/>
      <c r="BS34" s="124"/>
      <c r="BT34" s="124"/>
      <c r="BU34" s="124"/>
      <c r="BV34" s="124"/>
      <c r="BW34" s="124"/>
      <c r="BX34" s="124"/>
      <c r="BY34" s="124"/>
      <c r="BZ34" s="124"/>
      <c r="CA34" s="124"/>
      <c r="CB34" s="124"/>
      <c r="CC34" s="124"/>
      <c r="CD34" s="124"/>
      <c r="CE34" s="124"/>
      <c r="CF34" s="124"/>
      <c r="CH34" s="62"/>
      <c r="CI34" s="62"/>
      <c r="CJ34" s="62"/>
      <c r="CK34" s="62"/>
      <c r="CN34" s="62"/>
      <c r="CO34" s="62"/>
      <c r="CP34" s="62"/>
      <c r="CQ34" s="62"/>
      <c r="CR34" s="62"/>
    </row>
    <row r="35" spans="1:96" ht="12.95" customHeight="1" thickBot="1">
      <c r="A35" s="297"/>
      <c r="B35" s="296"/>
      <c r="C35" s="88"/>
      <c r="D35" s="85">
        <f>D34*100/D82</f>
        <v>406.58793275162401</v>
      </c>
      <c r="E35" s="86" t="e">
        <f t="shared" ref="E35:O35" si="46">E34*100/E82</f>
        <v>#DIV/0!</v>
      </c>
      <c r="F35" s="86" t="e">
        <f t="shared" si="46"/>
        <v>#DIV/0!</v>
      </c>
      <c r="G35" s="86" t="e">
        <f t="shared" si="46"/>
        <v>#DIV/0!</v>
      </c>
      <c r="H35" s="86">
        <f t="shared" si="46"/>
        <v>493.73266170243835</v>
      </c>
      <c r="I35" s="86">
        <f t="shared" si="46"/>
        <v>450</v>
      </c>
      <c r="J35" s="86">
        <f t="shared" si="46"/>
        <v>1033.3333333333333</v>
      </c>
      <c r="K35" s="86">
        <f t="shared" si="46"/>
        <v>385.05747126436779</v>
      </c>
      <c r="L35" s="86">
        <f t="shared" si="46"/>
        <v>413.99317406143342</v>
      </c>
      <c r="M35" s="86" t="e">
        <f t="shared" si="46"/>
        <v>#DIV/0!</v>
      </c>
      <c r="N35" s="86" t="e">
        <f t="shared" si="46"/>
        <v>#DIV/0!</v>
      </c>
      <c r="O35" s="87">
        <f t="shared" si="46"/>
        <v>1100</v>
      </c>
      <c r="P35" s="91"/>
      <c r="Q35" s="86"/>
      <c r="R35" s="86"/>
      <c r="S35" s="115"/>
      <c r="T35" s="85"/>
      <c r="U35" s="78"/>
      <c r="V35" s="78"/>
      <c r="W35" s="78"/>
      <c r="X35" s="86"/>
      <c r="Y35" s="85"/>
      <c r="Z35" s="85"/>
      <c r="AA35" s="78"/>
      <c r="AB35" s="78"/>
      <c r="AC35" s="78"/>
      <c r="AD35" s="86"/>
      <c r="AE35" s="87"/>
      <c r="AF35" s="23"/>
      <c r="AG35" s="15"/>
      <c r="AH35" s="285"/>
      <c r="AI35" s="62"/>
      <c r="AJ35" s="225">
        <f t="shared" ref="AJ35:AU35" si="47">AJ34/(AVERAGE(D82,AJ82,AX82))</f>
        <v>4.0658793275162406</v>
      </c>
      <c r="AK35" s="78" t="e">
        <f t="shared" si="47"/>
        <v>#DIV/0!</v>
      </c>
      <c r="AL35" s="78" t="e">
        <f t="shared" si="47"/>
        <v>#DIV/0!</v>
      </c>
      <c r="AM35" s="78" t="e">
        <f t="shared" si="47"/>
        <v>#DIV/0!</v>
      </c>
      <c r="AN35" s="78">
        <f t="shared" si="47"/>
        <v>4.9373266170243841</v>
      </c>
      <c r="AO35" s="78">
        <f t="shared" si="47"/>
        <v>4.5</v>
      </c>
      <c r="AP35" s="78">
        <f t="shared" si="47"/>
        <v>10.333333333333334</v>
      </c>
      <c r="AQ35" s="78">
        <f t="shared" si="47"/>
        <v>3.8505747126436782</v>
      </c>
      <c r="AR35" s="78">
        <f t="shared" si="47"/>
        <v>4.1399317406143341</v>
      </c>
      <c r="AS35" s="78" t="e">
        <f t="shared" si="47"/>
        <v>#DIV/0!</v>
      </c>
      <c r="AT35" s="78" t="e">
        <f t="shared" si="47"/>
        <v>#DIV/0!</v>
      </c>
      <c r="AU35" s="226">
        <f t="shared" si="47"/>
        <v>11</v>
      </c>
      <c r="AW35" s="283"/>
      <c r="BM35" s="124"/>
      <c r="BN35" s="124"/>
      <c r="BO35" s="124"/>
      <c r="BP35" s="124"/>
      <c r="BQ35" s="124"/>
      <c r="BR35" s="124"/>
      <c r="BS35" s="124"/>
      <c r="BT35" s="124"/>
      <c r="BU35" s="124"/>
      <c r="BV35" s="124"/>
      <c r="BW35" s="124"/>
      <c r="BX35" s="124"/>
      <c r="BY35" s="124"/>
      <c r="BZ35" s="124"/>
      <c r="CA35" s="124"/>
      <c r="CB35" s="124"/>
      <c r="CC35" s="124"/>
      <c r="CD35" s="124"/>
      <c r="CE35" s="124"/>
      <c r="CF35" s="124"/>
      <c r="CH35" s="62"/>
      <c r="CI35" s="62"/>
      <c r="CJ35" s="62"/>
      <c r="CK35" s="62"/>
      <c r="CN35" s="62"/>
      <c r="CO35" s="62"/>
      <c r="CP35" s="62"/>
      <c r="CQ35" s="62"/>
      <c r="CR35" s="62"/>
    </row>
    <row r="36" spans="1:96" ht="12.95" customHeight="1">
      <c r="A36" s="293">
        <v>17</v>
      </c>
      <c r="B36" s="295" t="str">
        <f>'Microciclo 02'!B20</f>
        <v>ROMERO</v>
      </c>
      <c r="C36" s="98"/>
      <c r="D36" s="63">
        <f>'Microciclo 02'!D20</f>
        <v>47812.489999999991</v>
      </c>
      <c r="E36" s="64">
        <f>'Microciclo 02'!E20</f>
        <v>0</v>
      </c>
      <c r="F36" s="64">
        <f>'Microciclo 02'!F20</f>
        <v>0</v>
      </c>
      <c r="G36" s="64">
        <f>'Microciclo 02'!G20</f>
        <v>0</v>
      </c>
      <c r="H36" s="64">
        <f>'Microciclo 02'!H20</f>
        <v>2157.81</v>
      </c>
      <c r="I36" s="64">
        <f>'Microciclo 02'!I20</f>
        <v>21</v>
      </c>
      <c r="J36" s="64">
        <f>'Microciclo 02'!J20</f>
        <v>430.89</v>
      </c>
      <c r="K36" s="64">
        <f>'Microciclo 02'!K20</f>
        <v>1048</v>
      </c>
      <c r="L36" s="64">
        <f>'Microciclo 02'!L20</f>
        <v>902</v>
      </c>
      <c r="M36" s="64">
        <f>'Microciclo 02'!M20</f>
        <v>0</v>
      </c>
      <c r="N36" s="64">
        <f>'Microciclo 02'!N20</f>
        <v>0</v>
      </c>
      <c r="O36" s="65">
        <f>'Microciclo 02'!O20</f>
        <v>7</v>
      </c>
      <c r="P36" s="99" t="e">
        <f>MAX(#REF!)</f>
        <v>#REF!</v>
      </c>
      <c r="Q36" s="64"/>
      <c r="R36" s="64"/>
      <c r="S36" s="112"/>
      <c r="T36" s="63"/>
      <c r="U36" s="80"/>
      <c r="V36" s="80"/>
      <c r="W36" s="80"/>
      <c r="X36" s="64"/>
      <c r="Y36" s="63"/>
      <c r="Z36" s="63"/>
      <c r="AA36" s="80"/>
      <c r="AB36" s="80"/>
      <c r="AC36" s="80"/>
      <c r="AD36" s="64"/>
      <c r="AE36" s="65"/>
      <c r="AF36" s="23"/>
      <c r="AG36" s="15"/>
      <c r="AH36" s="284">
        <f>AVERAGE(D37,H37,J37,K37,O37)</f>
        <v>240.75861088505252</v>
      </c>
      <c r="AI36" s="62"/>
      <c r="AJ36" s="63">
        <f t="shared" ref="AJ36:AU36" si="48">D36</f>
        <v>47812.489999999991</v>
      </c>
      <c r="AK36" s="64">
        <f t="shared" si="48"/>
        <v>0</v>
      </c>
      <c r="AL36" s="64">
        <f t="shared" si="48"/>
        <v>0</v>
      </c>
      <c r="AM36" s="64">
        <f t="shared" si="48"/>
        <v>0</v>
      </c>
      <c r="AN36" s="64">
        <f t="shared" si="48"/>
        <v>2157.81</v>
      </c>
      <c r="AO36" s="64">
        <f t="shared" si="48"/>
        <v>21</v>
      </c>
      <c r="AP36" s="64">
        <f t="shared" si="48"/>
        <v>430.89</v>
      </c>
      <c r="AQ36" s="64">
        <f t="shared" si="48"/>
        <v>1048</v>
      </c>
      <c r="AR36" s="64">
        <f t="shared" si="48"/>
        <v>902</v>
      </c>
      <c r="AS36" s="64">
        <f t="shared" si="48"/>
        <v>0</v>
      </c>
      <c r="AT36" s="64">
        <f t="shared" si="48"/>
        <v>0</v>
      </c>
      <c r="AU36" s="65">
        <f t="shared" si="48"/>
        <v>7</v>
      </c>
      <c r="AW36" s="282">
        <f>AVERAGE(AJ37,AN37,AP37,AQ37,AU37)</f>
        <v>2.4075861088505257</v>
      </c>
      <c r="BM36" s="124"/>
      <c r="BN36" s="124"/>
      <c r="BO36" s="124"/>
      <c r="BP36" s="124"/>
      <c r="BQ36" s="124"/>
      <c r="BR36" s="124"/>
      <c r="BS36" s="124"/>
      <c r="BT36" s="124"/>
      <c r="BU36" s="124"/>
      <c r="BV36" s="124"/>
      <c r="BW36" s="124"/>
      <c r="BX36" s="124"/>
      <c r="BY36" s="124"/>
      <c r="BZ36" s="124"/>
      <c r="CA36" s="124"/>
      <c r="CB36" s="124"/>
      <c r="CC36" s="124"/>
      <c r="CD36" s="124"/>
      <c r="CE36" s="124"/>
      <c r="CF36" s="124"/>
    </row>
    <row r="37" spans="1:96" ht="12.95" customHeight="1" thickBot="1">
      <c r="A37" s="294"/>
      <c r="B37" s="296"/>
      <c r="C37" s="100"/>
      <c r="D37" s="36">
        <f>D36*100/D83</f>
        <v>160.07738623747667</v>
      </c>
      <c r="E37" s="43" t="e">
        <f t="shared" ref="E37:O37" si="49">E36*100/E83</f>
        <v>#DIV/0!</v>
      </c>
      <c r="F37" s="43" t="e">
        <f t="shared" si="49"/>
        <v>#DIV/0!</v>
      </c>
      <c r="G37" s="43" t="e">
        <f t="shared" si="49"/>
        <v>#DIV/0!</v>
      </c>
      <c r="H37" s="43">
        <f t="shared" si="49"/>
        <v>284.53636795189618</v>
      </c>
      <c r="I37" s="43">
        <f t="shared" si="49"/>
        <v>262.5</v>
      </c>
      <c r="J37" s="43">
        <f t="shared" si="49"/>
        <v>425.15046867291568</v>
      </c>
      <c r="K37" s="43">
        <f t="shared" si="49"/>
        <v>159.0288315629742</v>
      </c>
      <c r="L37" s="43">
        <f t="shared" si="49"/>
        <v>176.51663405088064</v>
      </c>
      <c r="M37" s="43" t="e">
        <f t="shared" si="49"/>
        <v>#DIV/0!</v>
      </c>
      <c r="N37" s="43" t="e">
        <f t="shared" si="49"/>
        <v>#DIV/0!</v>
      </c>
      <c r="O37" s="55">
        <f t="shared" si="49"/>
        <v>175</v>
      </c>
      <c r="P37" s="102"/>
      <c r="Q37" s="43"/>
      <c r="R37" s="43"/>
      <c r="S37" s="114"/>
      <c r="T37" s="36"/>
      <c r="U37" s="37"/>
      <c r="V37" s="37"/>
      <c r="W37" s="37"/>
      <c r="X37" s="43"/>
      <c r="Y37" s="36"/>
      <c r="Z37" s="36"/>
      <c r="AA37" s="37"/>
      <c r="AB37" s="37"/>
      <c r="AC37" s="37"/>
      <c r="AD37" s="43"/>
      <c r="AE37" s="55"/>
      <c r="AF37" s="23"/>
      <c r="AG37" s="15"/>
      <c r="AH37" s="285"/>
      <c r="AI37" s="62"/>
      <c r="AJ37" s="47">
        <f t="shared" ref="AJ37:AU37" si="50">AJ36/(AVERAGE(D83,AJ83,AX83))</f>
        <v>1.6007738623747667</v>
      </c>
      <c r="AK37" s="37" t="e">
        <f t="shared" si="50"/>
        <v>#DIV/0!</v>
      </c>
      <c r="AL37" s="37" t="e">
        <f t="shared" si="50"/>
        <v>#DIV/0!</v>
      </c>
      <c r="AM37" s="37" t="e">
        <f t="shared" si="50"/>
        <v>#DIV/0!</v>
      </c>
      <c r="AN37" s="37">
        <f t="shared" si="50"/>
        <v>2.8453636795189619</v>
      </c>
      <c r="AO37" s="37">
        <f t="shared" si="50"/>
        <v>2.625</v>
      </c>
      <c r="AP37" s="37">
        <f t="shared" si="50"/>
        <v>4.2515046867291568</v>
      </c>
      <c r="AQ37" s="37">
        <f t="shared" si="50"/>
        <v>1.590288315629742</v>
      </c>
      <c r="AR37" s="37">
        <f t="shared" si="50"/>
        <v>1.7651663405088063</v>
      </c>
      <c r="AS37" s="37" t="e">
        <f t="shared" si="50"/>
        <v>#DIV/0!</v>
      </c>
      <c r="AT37" s="37" t="e">
        <f t="shared" si="50"/>
        <v>#DIV/0!</v>
      </c>
      <c r="AU37" s="48">
        <f t="shared" si="50"/>
        <v>1.75</v>
      </c>
      <c r="AW37" s="283"/>
      <c r="BM37" s="124"/>
      <c r="BN37" s="124"/>
      <c r="BO37" s="124"/>
      <c r="BP37" s="124"/>
      <c r="BQ37" s="124"/>
      <c r="BR37" s="124"/>
      <c r="BS37" s="124"/>
      <c r="BT37" s="124"/>
      <c r="BU37" s="124"/>
      <c r="BV37" s="124"/>
      <c r="BW37" s="124"/>
      <c r="BX37" s="124"/>
      <c r="BY37" s="124"/>
      <c r="BZ37" s="124"/>
      <c r="CA37" s="124"/>
      <c r="CB37" s="124"/>
      <c r="CC37" s="124"/>
      <c r="CD37" s="124"/>
      <c r="CE37" s="124"/>
      <c r="CF37" s="124"/>
    </row>
    <row r="38" spans="1:96" ht="12.95" customHeight="1">
      <c r="A38" s="293">
        <v>18</v>
      </c>
      <c r="B38" s="295" t="str">
        <f>'Microciclo 02'!B21</f>
        <v>TEVEZ</v>
      </c>
      <c r="C38" s="98"/>
      <c r="D38" s="63">
        <f>'Microciclo 02'!D21</f>
        <v>37013.53</v>
      </c>
      <c r="E38" s="64">
        <f>'Microciclo 02'!E21</f>
        <v>0</v>
      </c>
      <c r="F38" s="64">
        <f>'Microciclo 02'!F21</f>
        <v>0</v>
      </c>
      <c r="G38" s="64">
        <f>'Microciclo 02'!G21</f>
        <v>0</v>
      </c>
      <c r="H38" s="64">
        <f>'Microciclo 02'!H21</f>
        <v>1191.4800000000002</v>
      </c>
      <c r="I38" s="64">
        <f>'Microciclo 02'!I21</f>
        <v>21</v>
      </c>
      <c r="J38" s="64">
        <f>'Microciclo 02'!J21</f>
        <v>279.64</v>
      </c>
      <c r="K38" s="64">
        <f>'Microciclo 02'!K21</f>
        <v>616</v>
      </c>
      <c r="L38" s="64">
        <f>'Microciclo 02'!L21</f>
        <v>556</v>
      </c>
      <c r="M38" s="64">
        <f>'Microciclo 02'!M21</f>
        <v>0</v>
      </c>
      <c r="N38" s="64">
        <f>'Microciclo 02'!N21</f>
        <v>0</v>
      </c>
      <c r="O38" s="65">
        <f>'Microciclo 02'!O21</f>
        <v>1</v>
      </c>
      <c r="P38" s="99" t="e">
        <f>MAX(#REF!)</f>
        <v>#REF!</v>
      </c>
      <c r="Q38" s="64"/>
      <c r="R38" s="64"/>
      <c r="S38" s="112"/>
      <c r="T38" s="63"/>
      <c r="U38" s="80"/>
      <c r="V38" s="80"/>
      <c r="W38" s="80"/>
      <c r="X38" s="64"/>
      <c r="Y38" s="63"/>
      <c r="Z38" s="63"/>
      <c r="AA38" s="80"/>
      <c r="AB38" s="80"/>
      <c r="AC38" s="80"/>
      <c r="AD38" s="64"/>
      <c r="AE38" s="65"/>
      <c r="AF38" s="23"/>
      <c r="AG38" s="15"/>
      <c r="AH38" s="284" t="e">
        <f>AVERAGE(D39,H39,J39,K39,O39)</f>
        <v>#DIV/0!</v>
      </c>
      <c r="AI38" s="62"/>
      <c r="AJ38" s="63">
        <f t="shared" ref="AJ38:AU38" si="51">D38</f>
        <v>37013.53</v>
      </c>
      <c r="AK38" s="64">
        <f t="shared" si="51"/>
        <v>0</v>
      </c>
      <c r="AL38" s="64">
        <f t="shared" si="51"/>
        <v>0</v>
      </c>
      <c r="AM38" s="64">
        <f t="shared" si="51"/>
        <v>0</v>
      </c>
      <c r="AN38" s="64">
        <f t="shared" si="51"/>
        <v>1191.4800000000002</v>
      </c>
      <c r="AO38" s="64">
        <f t="shared" si="51"/>
        <v>21</v>
      </c>
      <c r="AP38" s="64">
        <f t="shared" si="51"/>
        <v>279.64</v>
      </c>
      <c r="AQ38" s="64">
        <f t="shared" si="51"/>
        <v>616</v>
      </c>
      <c r="AR38" s="64">
        <f t="shared" si="51"/>
        <v>556</v>
      </c>
      <c r="AS38" s="64">
        <f t="shared" si="51"/>
        <v>0</v>
      </c>
      <c r="AT38" s="64">
        <f t="shared" si="51"/>
        <v>0</v>
      </c>
      <c r="AU38" s="65">
        <f t="shared" si="51"/>
        <v>1</v>
      </c>
      <c r="AW38" s="282" t="e">
        <f>AVERAGE(AJ39,AN39,AP39,AQ39,AU39)</f>
        <v>#DIV/0!</v>
      </c>
      <c r="BM38" s="124"/>
      <c r="BN38" s="124"/>
      <c r="BO38" s="124"/>
      <c r="BP38" s="124"/>
      <c r="BQ38" s="124"/>
      <c r="BR38" s="124"/>
      <c r="BS38" s="124"/>
      <c r="BT38" s="124"/>
      <c r="BU38" s="124"/>
      <c r="BV38" s="124"/>
      <c r="BW38" s="124"/>
      <c r="BX38" s="124"/>
      <c r="BY38" s="124"/>
      <c r="BZ38" s="124"/>
      <c r="CA38" s="124"/>
      <c r="CB38" s="124"/>
      <c r="CC38" s="124"/>
      <c r="CD38" s="124"/>
      <c r="CE38" s="124"/>
      <c r="CF38" s="124"/>
    </row>
    <row r="39" spans="1:96" ht="12.95" customHeight="1" thickBot="1">
      <c r="A39" s="294"/>
      <c r="B39" s="296"/>
      <c r="C39" s="100"/>
      <c r="D39" s="36" t="e">
        <f>D38*100/D84</f>
        <v>#DIV/0!</v>
      </c>
      <c r="E39" s="43" t="e">
        <f t="shared" ref="E39:O39" si="52">E38*100/E84</f>
        <v>#DIV/0!</v>
      </c>
      <c r="F39" s="43" t="e">
        <f t="shared" si="52"/>
        <v>#DIV/0!</v>
      </c>
      <c r="G39" s="43" t="e">
        <f t="shared" si="52"/>
        <v>#DIV/0!</v>
      </c>
      <c r="H39" s="43" t="e">
        <f t="shared" si="52"/>
        <v>#DIV/0!</v>
      </c>
      <c r="I39" s="43" t="e">
        <f t="shared" si="52"/>
        <v>#DIV/0!</v>
      </c>
      <c r="J39" s="43" t="e">
        <f t="shared" si="52"/>
        <v>#DIV/0!</v>
      </c>
      <c r="K39" s="43" t="e">
        <f t="shared" si="52"/>
        <v>#DIV/0!</v>
      </c>
      <c r="L39" s="43" t="e">
        <f t="shared" si="52"/>
        <v>#DIV/0!</v>
      </c>
      <c r="M39" s="43" t="e">
        <f t="shared" si="52"/>
        <v>#DIV/0!</v>
      </c>
      <c r="N39" s="43" t="e">
        <f t="shared" si="52"/>
        <v>#DIV/0!</v>
      </c>
      <c r="O39" s="55" t="e">
        <f t="shared" si="52"/>
        <v>#DIV/0!</v>
      </c>
      <c r="P39" s="102"/>
      <c r="Q39" s="43"/>
      <c r="R39" s="43"/>
      <c r="S39" s="114"/>
      <c r="T39" s="36"/>
      <c r="U39" s="37"/>
      <c r="V39" s="37"/>
      <c r="W39" s="37"/>
      <c r="X39" s="43"/>
      <c r="Y39" s="36"/>
      <c r="Z39" s="36"/>
      <c r="AA39" s="37"/>
      <c r="AB39" s="37"/>
      <c r="AC39" s="37"/>
      <c r="AD39" s="43"/>
      <c r="AE39" s="55"/>
      <c r="AF39" s="23"/>
      <c r="AG39" s="15"/>
      <c r="AH39" s="285"/>
      <c r="AI39" s="62"/>
      <c r="AJ39" s="47" t="e">
        <f t="shared" ref="AJ39:AU39" si="53">AJ38/(AVERAGE(D84,AJ84,AX84))</f>
        <v>#DIV/0!</v>
      </c>
      <c r="AK39" s="37" t="e">
        <f t="shared" si="53"/>
        <v>#DIV/0!</v>
      </c>
      <c r="AL39" s="37" t="e">
        <f t="shared" si="53"/>
        <v>#DIV/0!</v>
      </c>
      <c r="AM39" s="37" t="e">
        <f t="shared" si="53"/>
        <v>#DIV/0!</v>
      </c>
      <c r="AN39" s="37" t="e">
        <f t="shared" si="53"/>
        <v>#DIV/0!</v>
      </c>
      <c r="AO39" s="37" t="e">
        <f t="shared" si="53"/>
        <v>#DIV/0!</v>
      </c>
      <c r="AP39" s="37" t="e">
        <f t="shared" si="53"/>
        <v>#DIV/0!</v>
      </c>
      <c r="AQ39" s="37" t="e">
        <f t="shared" si="53"/>
        <v>#DIV/0!</v>
      </c>
      <c r="AR39" s="37" t="e">
        <f t="shared" si="53"/>
        <v>#DIV/0!</v>
      </c>
      <c r="AS39" s="37" t="e">
        <f t="shared" si="53"/>
        <v>#DIV/0!</v>
      </c>
      <c r="AT39" s="37" t="e">
        <f t="shared" si="53"/>
        <v>#DIV/0!</v>
      </c>
      <c r="AU39" s="48" t="e">
        <f t="shared" si="53"/>
        <v>#DIV/0!</v>
      </c>
      <c r="AV39" s="62"/>
      <c r="AW39" s="283"/>
      <c r="AX39" s="62"/>
      <c r="AY39" s="62"/>
      <c r="AZ39" s="62"/>
      <c r="BA39" s="62"/>
      <c r="BB39" s="62"/>
      <c r="BC39" s="62"/>
      <c r="BD39" s="62"/>
      <c r="BE39" s="62"/>
      <c r="BF39" s="62"/>
      <c r="BG39" s="62"/>
      <c r="BH39" s="62"/>
      <c r="BI39" s="62"/>
      <c r="BJ39" s="62"/>
      <c r="BK39" s="62"/>
      <c r="BM39" s="124"/>
      <c r="BN39" s="124"/>
      <c r="BO39" s="124"/>
      <c r="BP39" s="124"/>
      <c r="BQ39" s="124"/>
      <c r="BR39" s="124"/>
      <c r="BS39" s="124"/>
      <c r="BT39" s="124"/>
      <c r="BU39" s="124"/>
      <c r="BV39" s="124"/>
      <c r="BW39" s="124"/>
      <c r="BX39" s="124"/>
      <c r="BY39" s="124"/>
      <c r="BZ39" s="124"/>
      <c r="CA39" s="124"/>
      <c r="CB39" s="124"/>
      <c r="CC39" s="124"/>
      <c r="CD39" s="124"/>
      <c r="CE39" s="124"/>
      <c r="CF39" s="124"/>
    </row>
    <row r="40" spans="1:96" ht="12.95" customHeight="1">
      <c r="A40" s="293">
        <v>19</v>
      </c>
      <c r="B40" s="295" t="str">
        <f>'Microciclo 02'!B22</f>
        <v>VERNAZA</v>
      </c>
      <c r="C40" s="98"/>
      <c r="D40" s="63">
        <f>'Microciclo 02'!D22</f>
        <v>52805.24</v>
      </c>
      <c r="E40" s="64">
        <f>'Microciclo 02'!E22</f>
        <v>0</v>
      </c>
      <c r="F40" s="64">
        <f>'Microciclo 02'!F22</f>
        <v>0</v>
      </c>
      <c r="G40" s="64">
        <f>'Microciclo 02'!G22</f>
        <v>0</v>
      </c>
      <c r="H40" s="64">
        <f>'Microciclo 02'!H22</f>
        <v>4352.58</v>
      </c>
      <c r="I40" s="64">
        <f>'Microciclo 02'!I22</f>
        <v>80</v>
      </c>
      <c r="J40" s="64">
        <f>'Microciclo 02'!J22</f>
        <v>1494.8500000000001</v>
      </c>
      <c r="K40" s="64">
        <f>'Microciclo 02'!K22</f>
        <v>1424</v>
      </c>
      <c r="L40" s="64">
        <f>'Microciclo 02'!L22</f>
        <v>1052</v>
      </c>
      <c r="M40" s="64">
        <f>'Microciclo 02'!M22</f>
        <v>0</v>
      </c>
      <c r="N40" s="64">
        <f>'Microciclo 02'!N22</f>
        <v>0</v>
      </c>
      <c r="O40" s="65">
        <f>'Microciclo 02'!O22</f>
        <v>13</v>
      </c>
      <c r="P40" s="99" t="e">
        <f>MAX(#REF!)</f>
        <v>#REF!</v>
      </c>
      <c r="Q40" s="64"/>
      <c r="R40" s="64"/>
      <c r="S40" s="112"/>
      <c r="T40" s="63"/>
      <c r="U40" s="80"/>
      <c r="V40" s="80"/>
      <c r="W40" s="80"/>
      <c r="X40" s="64"/>
      <c r="Y40" s="63"/>
      <c r="Z40" s="63"/>
      <c r="AA40" s="80"/>
      <c r="AB40" s="80"/>
      <c r="AC40" s="80"/>
      <c r="AD40" s="64"/>
      <c r="AE40" s="65"/>
      <c r="AF40" s="23"/>
      <c r="AG40" s="15"/>
      <c r="AH40" s="284">
        <f>AVERAGE(D41,H41,J41,K41,O41)</f>
        <v>221.0847570502886</v>
      </c>
      <c r="AI40" s="62"/>
      <c r="AJ40" s="63">
        <f t="shared" ref="AJ40:AU40" si="54">D40</f>
        <v>52805.24</v>
      </c>
      <c r="AK40" s="64">
        <f t="shared" si="54"/>
        <v>0</v>
      </c>
      <c r="AL40" s="64">
        <f t="shared" si="54"/>
        <v>0</v>
      </c>
      <c r="AM40" s="64">
        <f t="shared" si="54"/>
        <v>0</v>
      </c>
      <c r="AN40" s="64">
        <f t="shared" si="54"/>
        <v>4352.58</v>
      </c>
      <c r="AO40" s="64">
        <f t="shared" si="54"/>
        <v>80</v>
      </c>
      <c r="AP40" s="64">
        <f t="shared" si="54"/>
        <v>1494.8500000000001</v>
      </c>
      <c r="AQ40" s="64">
        <f t="shared" si="54"/>
        <v>1424</v>
      </c>
      <c r="AR40" s="64">
        <f t="shared" si="54"/>
        <v>1052</v>
      </c>
      <c r="AS40" s="64">
        <f t="shared" si="54"/>
        <v>0</v>
      </c>
      <c r="AT40" s="64">
        <f t="shared" si="54"/>
        <v>0</v>
      </c>
      <c r="AU40" s="65">
        <f t="shared" si="54"/>
        <v>13</v>
      </c>
      <c r="AV40" s="62"/>
      <c r="AW40" s="282">
        <f>AVERAGE(AJ41,AN41,AP41,AQ41,AU41)</f>
        <v>2.2108475705028856</v>
      </c>
      <c r="AX40" s="62"/>
      <c r="AY40" s="62"/>
      <c r="AZ40" s="62"/>
      <c r="BA40" s="62"/>
      <c r="BB40" s="62"/>
      <c r="BC40" s="62"/>
      <c r="BD40" s="62"/>
      <c r="BE40" s="62"/>
      <c r="BF40" s="62"/>
      <c r="BG40" s="62"/>
      <c r="BH40" s="62"/>
      <c r="BI40" s="62"/>
      <c r="BJ40" s="62"/>
      <c r="BK40" s="62"/>
      <c r="BM40" s="124"/>
      <c r="BN40" s="124"/>
      <c r="BO40" s="124"/>
      <c r="BP40" s="124"/>
      <c r="BQ40" s="124"/>
      <c r="BR40" s="124"/>
      <c r="BS40" s="124"/>
      <c r="BT40" s="124"/>
      <c r="BU40" s="124"/>
      <c r="BV40" s="124"/>
      <c r="BW40" s="124"/>
      <c r="BX40" s="124"/>
      <c r="BY40" s="124"/>
      <c r="BZ40" s="124"/>
      <c r="CA40" s="124"/>
      <c r="CB40" s="124"/>
      <c r="CC40" s="124"/>
      <c r="CD40" s="124"/>
      <c r="CE40" s="124"/>
      <c r="CF40" s="124"/>
    </row>
    <row r="41" spans="1:96" ht="12.95" customHeight="1" thickBot="1">
      <c r="A41" s="294"/>
      <c r="B41" s="296"/>
      <c r="C41" s="100"/>
      <c r="D41" s="36">
        <f>D40*100/D85</f>
        <v>176.97424844517747</v>
      </c>
      <c r="E41" s="43" t="e">
        <f t="shared" ref="E41:O41" si="55">E40*100/E85</f>
        <v>#DIV/0!</v>
      </c>
      <c r="F41" s="43" t="e">
        <f t="shared" si="55"/>
        <v>#DIV/0!</v>
      </c>
      <c r="G41" s="43" t="e">
        <f t="shared" si="55"/>
        <v>#DIV/0!</v>
      </c>
      <c r="H41" s="43">
        <f t="shared" si="55"/>
        <v>197.69088572064442</v>
      </c>
      <c r="I41" s="43">
        <f t="shared" si="55"/>
        <v>222.22222222222223</v>
      </c>
      <c r="J41" s="43">
        <f t="shared" si="55"/>
        <v>234.19238602537993</v>
      </c>
      <c r="K41" s="43">
        <f t="shared" si="55"/>
        <v>171.56626506024097</v>
      </c>
      <c r="L41" s="43">
        <f t="shared" si="55"/>
        <v>176.80672268907563</v>
      </c>
      <c r="M41" s="43" t="e">
        <f t="shared" si="55"/>
        <v>#DIV/0!</v>
      </c>
      <c r="N41" s="43" t="e">
        <f t="shared" si="55"/>
        <v>#DIV/0!</v>
      </c>
      <c r="O41" s="55">
        <f t="shared" si="55"/>
        <v>325</v>
      </c>
      <c r="P41" s="102"/>
      <c r="Q41" s="43"/>
      <c r="R41" s="43"/>
      <c r="S41" s="114"/>
      <c r="T41" s="36"/>
      <c r="U41" s="37"/>
      <c r="V41" s="37"/>
      <c r="W41" s="37"/>
      <c r="X41" s="43"/>
      <c r="Y41" s="36"/>
      <c r="Z41" s="36"/>
      <c r="AA41" s="37"/>
      <c r="AB41" s="37"/>
      <c r="AC41" s="37"/>
      <c r="AD41" s="43"/>
      <c r="AE41" s="55"/>
      <c r="AF41" s="23"/>
      <c r="AG41" s="15"/>
      <c r="AH41" s="285"/>
      <c r="AI41" s="62"/>
      <c r="AJ41" s="47">
        <f t="shared" ref="AJ41:AU41" si="56">AJ40/(AVERAGE(D85,AJ85,AX85))</f>
        <v>1.7697424844517746</v>
      </c>
      <c r="AK41" s="37" t="e">
        <f t="shared" si="56"/>
        <v>#DIV/0!</v>
      </c>
      <c r="AL41" s="37" t="e">
        <f t="shared" si="56"/>
        <v>#DIV/0!</v>
      </c>
      <c r="AM41" s="37" t="e">
        <f t="shared" si="56"/>
        <v>#DIV/0!</v>
      </c>
      <c r="AN41" s="37">
        <f t="shared" si="56"/>
        <v>1.9769088572064439</v>
      </c>
      <c r="AO41" s="37">
        <f t="shared" si="56"/>
        <v>2.2222222222222223</v>
      </c>
      <c r="AP41" s="37">
        <f t="shared" si="56"/>
        <v>2.3419238602537997</v>
      </c>
      <c r="AQ41" s="37">
        <f t="shared" si="56"/>
        <v>1.7156626506024097</v>
      </c>
      <c r="AR41" s="37">
        <f t="shared" si="56"/>
        <v>1.7680672268907562</v>
      </c>
      <c r="AS41" s="37" t="e">
        <f t="shared" si="56"/>
        <v>#DIV/0!</v>
      </c>
      <c r="AT41" s="37" t="e">
        <f t="shared" si="56"/>
        <v>#DIV/0!</v>
      </c>
      <c r="AU41" s="48">
        <f t="shared" si="56"/>
        <v>3.25</v>
      </c>
      <c r="AV41" s="62"/>
      <c r="AW41" s="283"/>
      <c r="AX41" s="62"/>
      <c r="AY41" s="62"/>
      <c r="AZ41" s="62"/>
      <c r="BA41" s="62"/>
      <c r="BB41" s="62"/>
      <c r="BC41" s="62"/>
      <c r="BD41" s="62"/>
      <c r="BE41" s="62"/>
      <c r="BF41" s="62"/>
      <c r="BG41" s="62"/>
      <c r="BH41" s="62"/>
      <c r="BI41" s="62"/>
      <c r="BJ41" s="62"/>
      <c r="BK41" s="62"/>
      <c r="BM41" s="124"/>
      <c r="BN41" s="124"/>
      <c r="BO41" s="124"/>
      <c r="BP41" s="124"/>
      <c r="BQ41" s="124"/>
      <c r="BR41" s="124"/>
      <c r="BS41" s="124"/>
      <c r="BT41" s="124"/>
      <c r="BU41" s="124"/>
      <c r="BV41" s="124"/>
      <c r="BW41" s="124"/>
      <c r="BX41" s="124"/>
      <c r="BY41" s="124"/>
      <c r="BZ41" s="124"/>
      <c r="CA41" s="124"/>
      <c r="CB41" s="124"/>
      <c r="CC41" s="124"/>
      <c r="CD41" s="124"/>
      <c r="CE41" s="124"/>
      <c r="CF41" s="124"/>
    </row>
    <row r="42" spans="1:96" ht="12.95" customHeight="1">
      <c r="A42" s="293">
        <v>20</v>
      </c>
      <c r="B42" s="295" t="str">
        <f>'Microciclo 02'!B23</f>
        <v>VEGA</v>
      </c>
      <c r="C42" s="98"/>
      <c r="D42" s="63">
        <f>'Microciclo 02'!D23</f>
        <v>51479.039999999994</v>
      </c>
      <c r="E42" s="64">
        <f>'Microciclo 02'!E23</f>
        <v>0</v>
      </c>
      <c r="F42" s="64">
        <f>'Microciclo 02'!F23</f>
        <v>0</v>
      </c>
      <c r="G42" s="64">
        <f>'Microciclo 02'!G23</f>
        <v>0</v>
      </c>
      <c r="H42" s="64">
        <f>'Microciclo 02'!H23</f>
        <v>2514.62</v>
      </c>
      <c r="I42" s="64">
        <f>'Microciclo 02'!I23</f>
        <v>11</v>
      </c>
      <c r="J42" s="64">
        <f>'Microciclo 02'!J23</f>
        <v>210.53</v>
      </c>
      <c r="K42" s="64">
        <f>'Microciclo 02'!K23</f>
        <v>1167</v>
      </c>
      <c r="L42" s="64">
        <f>'Microciclo 02'!L23</f>
        <v>991</v>
      </c>
      <c r="M42" s="64">
        <f>'Microciclo 02'!M23</f>
        <v>0</v>
      </c>
      <c r="N42" s="64">
        <f>'Microciclo 02'!N23</f>
        <v>0</v>
      </c>
      <c r="O42" s="65">
        <f>'Microciclo 02'!O23</f>
        <v>0</v>
      </c>
      <c r="P42" s="99" t="e">
        <f>MAX(#REF!)</f>
        <v>#REF!</v>
      </c>
      <c r="Q42" s="64"/>
      <c r="R42" s="64"/>
      <c r="S42" s="112"/>
      <c r="T42" s="63"/>
      <c r="U42" s="80"/>
      <c r="V42" s="80"/>
      <c r="W42" s="80"/>
      <c r="X42" s="64"/>
      <c r="Y42" s="63"/>
      <c r="Z42" s="63"/>
      <c r="AA42" s="80"/>
      <c r="AB42" s="80"/>
      <c r="AC42" s="80"/>
      <c r="AD42" s="64"/>
      <c r="AE42" s="65"/>
      <c r="AF42" s="23"/>
      <c r="AG42" s="15"/>
      <c r="AH42" s="284" t="e">
        <f>AVERAGE(D43,H43,J43,K43,O43)</f>
        <v>#DIV/0!</v>
      </c>
      <c r="AI42" s="62"/>
      <c r="AJ42" s="63">
        <f t="shared" ref="AJ42:AU42" si="57">D42</f>
        <v>51479.039999999994</v>
      </c>
      <c r="AK42" s="64">
        <f t="shared" si="57"/>
        <v>0</v>
      </c>
      <c r="AL42" s="64">
        <f t="shared" si="57"/>
        <v>0</v>
      </c>
      <c r="AM42" s="64">
        <f t="shared" si="57"/>
        <v>0</v>
      </c>
      <c r="AN42" s="64">
        <f t="shared" si="57"/>
        <v>2514.62</v>
      </c>
      <c r="AO42" s="64">
        <f t="shared" si="57"/>
        <v>11</v>
      </c>
      <c r="AP42" s="64">
        <f t="shared" si="57"/>
        <v>210.53</v>
      </c>
      <c r="AQ42" s="64">
        <f t="shared" si="57"/>
        <v>1167</v>
      </c>
      <c r="AR42" s="64">
        <f t="shared" si="57"/>
        <v>991</v>
      </c>
      <c r="AS42" s="64">
        <f t="shared" si="57"/>
        <v>0</v>
      </c>
      <c r="AT42" s="64">
        <f t="shared" si="57"/>
        <v>0</v>
      </c>
      <c r="AU42" s="65">
        <f t="shared" si="57"/>
        <v>0</v>
      </c>
      <c r="AV42" s="62"/>
      <c r="AW42" s="282" t="e">
        <f>AVERAGE(AJ43,AN43,AP43,AQ43,AU43)</f>
        <v>#DIV/0!</v>
      </c>
      <c r="AX42" s="62"/>
      <c r="AY42" s="62"/>
      <c r="AZ42" s="62"/>
      <c r="BA42" s="62"/>
      <c r="BB42" s="62"/>
      <c r="BC42" s="62"/>
      <c r="BD42" s="62"/>
      <c r="BE42" s="62"/>
      <c r="BF42" s="62"/>
      <c r="BG42" s="62"/>
      <c r="BH42" s="62"/>
      <c r="BI42" s="62"/>
      <c r="BJ42" s="62"/>
      <c r="BK42" s="62"/>
      <c r="BM42" s="124"/>
      <c r="BN42" s="124"/>
      <c r="BO42" s="124"/>
      <c r="BP42" s="124"/>
      <c r="BQ42" s="124"/>
      <c r="BR42" s="124"/>
      <c r="BS42" s="124"/>
      <c r="BT42" s="124"/>
      <c r="BU42" s="124"/>
      <c r="BV42" s="124"/>
      <c r="BW42" s="124"/>
      <c r="BX42" s="124"/>
      <c r="BY42" s="124"/>
      <c r="BZ42" s="124"/>
      <c r="CA42" s="124"/>
      <c r="CB42" s="124"/>
      <c r="CC42" s="124"/>
      <c r="CD42" s="124"/>
      <c r="CE42" s="124"/>
      <c r="CF42" s="124"/>
    </row>
    <row r="43" spans="1:96" ht="12.95" customHeight="1" thickBot="1">
      <c r="A43" s="294"/>
      <c r="B43" s="296"/>
      <c r="C43" s="100"/>
      <c r="D43" s="36">
        <f>D42*100/D86</f>
        <v>165.66244007174976</v>
      </c>
      <c r="E43" s="43" t="e">
        <f t="shared" ref="E43:O43" si="58">E42*100/E86</f>
        <v>#DIV/0!</v>
      </c>
      <c r="F43" s="43" t="e">
        <f t="shared" si="58"/>
        <v>#DIV/0!</v>
      </c>
      <c r="G43" s="43" t="e">
        <f t="shared" si="58"/>
        <v>#DIV/0!</v>
      </c>
      <c r="H43" s="43">
        <f t="shared" si="58"/>
        <v>135.93716213294121</v>
      </c>
      <c r="I43" s="43">
        <f t="shared" si="58"/>
        <v>137.5</v>
      </c>
      <c r="J43" s="43">
        <f t="shared" si="58"/>
        <v>126.02059140428588</v>
      </c>
      <c r="K43" s="43">
        <f t="shared" si="58"/>
        <v>165.06364922206507</v>
      </c>
      <c r="L43" s="43">
        <f t="shared" si="58"/>
        <v>175.39823008849558</v>
      </c>
      <c r="M43" s="43" t="e">
        <f t="shared" si="58"/>
        <v>#DIV/0!</v>
      </c>
      <c r="N43" s="43" t="e">
        <f t="shared" si="58"/>
        <v>#DIV/0!</v>
      </c>
      <c r="O43" s="55" t="e">
        <f t="shared" si="58"/>
        <v>#DIV/0!</v>
      </c>
      <c r="P43" s="102"/>
      <c r="Q43" s="43"/>
      <c r="R43" s="43"/>
      <c r="S43" s="114"/>
      <c r="T43" s="36"/>
      <c r="U43" s="37"/>
      <c r="V43" s="37"/>
      <c r="W43" s="37"/>
      <c r="X43" s="43"/>
      <c r="Y43" s="36"/>
      <c r="Z43" s="36"/>
      <c r="AA43" s="37"/>
      <c r="AB43" s="37"/>
      <c r="AC43" s="37"/>
      <c r="AD43" s="43"/>
      <c r="AE43" s="55"/>
      <c r="AF43" s="23"/>
      <c r="AG43" s="15"/>
      <c r="AH43" s="285"/>
      <c r="AI43" s="62"/>
      <c r="AJ43" s="47">
        <f t="shared" ref="AJ43:AU43" si="59">AJ42/(AVERAGE(D86,AJ86,AX86))</f>
        <v>1.6566244007174975</v>
      </c>
      <c r="AK43" s="37" t="e">
        <f t="shared" si="59"/>
        <v>#DIV/0!</v>
      </c>
      <c r="AL43" s="37" t="e">
        <f t="shared" si="59"/>
        <v>#DIV/0!</v>
      </c>
      <c r="AM43" s="37" t="e">
        <f t="shared" si="59"/>
        <v>#DIV/0!</v>
      </c>
      <c r="AN43" s="37">
        <f t="shared" si="59"/>
        <v>1.359371621329412</v>
      </c>
      <c r="AO43" s="37">
        <f t="shared" si="59"/>
        <v>1.375</v>
      </c>
      <c r="AP43" s="37">
        <f t="shared" si="59"/>
        <v>1.2602059140428588</v>
      </c>
      <c r="AQ43" s="37">
        <f t="shared" si="59"/>
        <v>1.6506364922206507</v>
      </c>
      <c r="AR43" s="37">
        <f t="shared" si="59"/>
        <v>1.7539823008849558</v>
      </c>
      <c r="AS43" s="37" t="e">
        <f t="shared" si="59"/>
        <v>#DIV/0!</v>
      </c>
      <c r="AT43" s="37" t="e">
        <f t="shared" si="59"/>
        <v>#DIV/0!</v>
      </c>
      <c r="AU43" s="48" t="e">
        <f t="shared" si="59"/>
        <v>#DIV/0!</v>
      </c>
      <c r="AV43" s="62"/>
      <c r="AW43" s="283"/>
      <c r="AX43" s="62"/>
      <c r="AY43" s="62"/>
      <c r="AZ43" s="62"/>
      <c r="BA43" s="62"/>
      <c r="BB43" s="62"/>
      <c r="BC43" s="62"/>
      <c r="BD43" s="62"/>
      <c r="BE43" s="62"/>
      <c r="BF43" s="62"/>
      <c r="BG43" s="62"/>
      <c r="BH43" s="62"/>
      <c r="BI43" s="62"/>
      <c r="BJ43" s="62"/>
      <c r="BK43" s="62"/>
      <c r="BM43" s="124"/>
      <c r="BN43" s="124"/>
      <c r="BO43" s="124"/>
      <c r="BP43" s="124"/>
      <c r="BQ43" s="124"/>
      <c r="BR43" s="124"/>
      <c r="BS43" s="124"/>
      <c r="BT43" s="124"/>
      <c r="BU43" s="124"/>
      <c r="BV43" s="124"/>
      <c r="BW43" s="124"/>
      <c r="BX43" s="124"/>
      <c r="BY43" s="124"/>
      <c r="BZ43" s="124"/>
      <c r="CA43" s="124"/>
      <c r="CB43" s="124"/>
      <c r="CC43" s="124"/>
      <c r="CD43" s="124"/>
      <c r="CE43" s="124"/>
      <c r="CF43" s="124"/>
    </row>
    <row r="44" spans="1:96" ht="12.95" customHeight="1">
      <c r="A44" s="293">
        <v>21</v>
      </c>
      <c r="B44" s="295" t="str">
        <f>'Microciclo 02'!B24</f>
        <v>LOPEZ</v>
      </c>
      <c r="C44" s="98"/>
      <c r="D44" s="63">
        <f>'Microciclo 02'!D24</f>
        <v>13579.27</v>
      </c>
      <c r="E44" s="64">
        <f>'Microciclo 02'!E24</f>
        <v>281.95999999999998</v>
      </c>
      <c r="F44" s="64">
        <f>'Microciclo 02'!F24</f>
        <v>80.849999999999994</v>
      </c>
      <c r="G44" s="64">
        <f>'Microciclo 02'!G24</f>
        <v>26.57</v>
      </c>
      <c r="H44" s="64">
        <f>'Microciclo 02'!H24</f>
        <v>240.98999999999998</v>
      </c>
      <c r="I44" s="64">
        <f>'Microciclo 02'!I24</f>
        <v>3</v>
      </c>
      <c r="J44" s="64">
        <f>'Microciclo 02'!J24</f>
        <v>39.159999999999997</v>
      </c>
      <c r="K44" s="64">
        <f>'Microciclo 02'!K24</f>
        <v>209</v>
      </c>
      <c r="L44" s="64">
        <f>'Microciclo 02'!L24</f>
        <v>198</v>
      </c>
      <c r="M44" s="64">
        <f>'Microciclo 02'!M24</f>
        <v>103</v>
      </c>
      <c r="N44" s="64">
        <f>'Microciclo 02'!N24</f>
        <v>86</v>
      </c>
      <c r="O44" s="65">
        <f>'Microciclo 02'!O24</f>
        <v>3</v>
      </c>
      <c r="P44" s="99" t="e">
        <f>MAX(#REF!)</f>
        <v>#REF!</v>
      </c>
      <c r="Q44" s="64"/>
      <c r="R44" s="64"/>
      <c r="S44" s="112"/>
      <c r="T44" s="63"/>
      <c r="U44" s="80"/>
      <c r="V44" s="80"/>
      <c r="W44" s="80"/>
      <c r="X44" s="64"/>
      <c r="Y44" s="63"/>
      <c r="Z44" s="63"/>
      <c r="AA44" s="80"/>
      <c r="AB44" s="80"/>
      <c r="AC44" s="80"/>
      <c r="AD44" s="64"/>
      <c r="AE44" s="65"/>
      <c r="AF44" s="23"/>
      <c r="AG44" s="15"/>
      <c r="AH44" s="284" t="e">
        <f>AVERAGE(D45,H45,J45,K45,O45)</f>
        <v>#DIV/0!</v>
      </c>
      <c r="AI44" s="62"/>
      <c r="AJ44" s="63">
        <f t="shared" ref="AJ44:AU44" si="60">D44</f>
        <v>13579.27</v>
      </c>
      <c r="AK44" s="64">
        <f t="shared" si="60"/>
        <v>281.95999999999998</v>
      </c>
      <c r="AL44" s="64">
        <f t="shared" si="60"/>
        <v>80.849999999999994</v>
      </c>
      <c r="AM44" s="64">
        <f t="shared" si="60"/>
        <v>26.57</v>
      </c>
      <c r="AN44" s="64">
        <f t="shared" si="60"/>
        <v>240.98999999999998</v>
      </c>
      <c r="AO44" s="64">
        <f t="shared" si="60"/>
        <v>3</v>
      </c>
      <c r="AP44" s="64">
        <f t="shared" si="60"/>
        <v>39.159999999999997</v>
      </c>
      <c r="AQ44" s="64">
        <f t="shared" si="60"/>
        <v>209</v>
      </c>
      <c r="AR44" s="64">
        <f t="shared" si="60"/>
        <v>198</v>
      </c>
      <c r="AS44" s="64">
        <f t="shared" si="60"/>
        <v>103</v>
      </c>
      <c r="AT44" s="64">
        <f t="shared" si="60"/>
        <v>86</v>
      </c>
      <c r="AU44" s="65">
        <f t="shared" si="60"/>
        <v>3</v>
      </c>
      <c r="AV44" s="62"/>
      <c r="AW44" s="282" t="e">
        <f>AVERAGE(AJ45,AN45,AP45,AQ45,AU45)</f>
        <v>#DIV/0!</v>
      </c>
      <c r="AX44" s="62"/>
      <c r="AY44" s="62"/>
      <c r="AZ44" s="62"/>
      <c r="BA44" s="62"/>
      <c r="BB44" s="62"/>
      <c r="BC44" s="62"/>
      <c r="BD44" s="62"/>
      <c r="BE44" s="62"/>
      <c r="BF44" s="62"/>
      <c r="BG44" s="62"/>
      <c r="BH44" s="62"/>
      <c r="BI44" s="62"/>
      <c r="BJ44" s="62"/>
      <c r="BK44" s="62"/>
      <c r="BM44" s="124"/>
      <c r="BN44" s="124"/>
      <c r="BO44" s="124"/>
      <c r="BP44" s="124"/>
      <c r="BQ44" s="124"/>
      <c r="BR44" s="124"/>
      <c r="BS44" s="124"/>
      <c r="BT44" s="124"/>
      <c r="BU44" s="124"/>
      <c r="BV44" s="124"/>
      <c r="BW44" s="124"/>
      <c r="BX44" s="124"/>
      <c r="BY44" s="124"/>
      <c r="BZ44" s="124"/>
      <c r="CA44" s="124"/>
      <c r="CB44" s="124"/>
      <c r="CC44" s="124"/>
      <c r="CD44" s="124"/>
      <c r="CE44" s="124"/>
      <c r="CF44" s="124"/>
    </row>
    <row r="45" spans="1:96" ht="12.95" customHeight="1" thickBot="1">
      <c r="A45" s="294"/>
      <c r="B45" s="296"/>
      <c r="C45" s="100"/>
      <c r="D45" s="36" t="e">
        <f>D44*100/D87</f>
        <v>#DIV/0!</v>
      </c>
      <c r="E45" s="43" t="e">
        <f t="shared" ref="E45:O45" si="61">E44*100/E87</f>
        <v>#DIV/0!</v>
      </c>
      <c r="F45" s="43" t="e">
        <f t="shared" si="61"/>
        <v>#DIV/0!</v>
      </c>
      <c r="G45" s="43" t="e">
        <f t="shared" si="61"/>
        <v>#DIV/0!</v>
      </c>
      <c r="H45" s="43" t="e">
        <f t="shared" si="61"/>
        <v>#DIV/0!</v>
      </c>
      <c r="I45" s="43" t="e">
        <f t="shared" si="61"/>
        <v>#DIV/0!</v>
      </c>
      <c r="J45" s="43" t="e">
        <f t="shared" si="61"/>
        <v>#DIV/0!</v>
      </c>
      <c r="K45" s="43" t="e">
        <f t="shared" si="61"/>
        <v>#DIV/0!</v>
      </c>
      <c r="L45" s="43" t="e">
        <f t="shared" si="61"/>
        <v>#DIV/0!</v>
      </c>
      <c r="M45" s="43" t="e">
        <f t="shared" si="61"/>
        <v>#DIV/0!</v>
      </c>
      <c r="N45" s="43" t="e">
        <f t="shared" si="61"/>
        <v>#DIV/0!</v>
      </c>
      <c r="O45" s="55" t="e">
        <f t="shared" si="61"/>
        <v>#DIV/0!</v>
      </c>
      <c r="P45" s="102"/>
      <c r="Q45" s="43"/>
      <c r="R45" s="43"/>
      <c r="S45" s="114"/>
      <c r="T45" s="36"/>
      <c r="U45" s="37"/>
      <c r="V45" s="37"/>
      <c r="W45" s="37"/>
      <c r="X45" s="43"/>
      <c r="Y45" s="36"/>
      <c r="Z45" s="36"/>
      <c r="AA45" s="37"/>
      <c r="AB45" s="37"/>
      <c r="AC45" s="37"/>
      <c r="AD45" s="43"/>
      <c r="AE45" s="55"/>
      <c r="AF45" s="23"/>
      <c r="AG45" s="15"/>
      <c r="AH45" s="285"/>
      <c r="AI45" s="62"/>
      <c r="AJ45" s="47" t="e">
        <f t="shared" ref="AJ45:AU45" si="62">AJ44/(AVERAGE(D87,AJ87,AX87))</f>
        <v>#DIV/0!</v>
      </c>
      <c r="AK45" s="37" t="e">
        <f t="shared" si="62"/>
        <v>#DIV/0!</v>
      </c>
      <c r="AL45" s="37" t="e">
        <f t="shared" si="62"/>
        <v>#DIV/0!</v>
      </c>
      <c r="AM45" s="37" t="e">
        <f t="shared" si="62"/>
        <v>#DIV/0!</v>
      </c>
      <c r="AN45" s="37" t="e">
        <f t="shared" si="62"/>
        <v>#DIV/0!</v>
      </c>
      <c r="AO45" s="37" t="e">
        <f t="shared" si="62"/>
        <v>#DIV/0!</v>
      </c>
      <c r="AP45" s="37" t="e">
        <f t="shared" si="62"/>
        <v>#DIV/0!</v>
      </c>
      <c r="AQ45" s="37" t="e">
        <f t="shared" si="62"/>
        <v>#DIV/0!</v>
      </c>
      <c r="AR45" s="37" t="e">
        <f t="shared" si="62"/>
        <v>#DIV/0!</v>
      </c>
      <c r="AS45" s="37" t="e">
        <f t="shared" si="62"/>
        <v>#DIV/0!</v>
      </c>
      <c r="AT45" s="37" t="e">
        <f t="shared" si="62"/>
        <v>#DIV/0!</v>
      </c>
      <c r="AU45" s="48" t="e">
        <f t="shared" si="62"/>
        <v>#DIV/0!</v>
      </c>
      <c r="AV45" s="62"/>
      <c r="AW45" s="283"/>
      <c r="AX45" s="62"/>
      <c r="AY45" s="62"/>
      <c r="AZ45" s="62"/>
      <c r="BA45" s="62"/>
      <c r="BB45" s="62"/>
      <c r="BC45" s="62"/>
      <c r="BD45" s="62"/>
      <c r="BE45" s="62"/>
      <c r="BF45" s="62"/>
      <c r="BG45" s="62"/>
      <c r="BH45" s="62"/>
      <c r="BI45" s="62"/>
      <c r="BJ45" s="62"/>
      <c r="BK45" s="62"/>
      <c r="BM45" s="124"/>
      <c r="BN45" s="124"/>
      <c r="BO45" s="124"/>
      <c r="BP45" s="124"/>
      <c r="BQ45" s="124"/>
      <c r="BR45" s="124"/>
      <c r="BS45" s="124"/>
      <c r="BT45" s="124"/>
      <c r="BU45" s="124"/>
      <c r="BV45" s="124"/>
      <c r="BW45" s="124"/>
      <c r="BX45" s="124"/>
      <c r="BY45" s="124"/>
      <c r="BZ45" s="124"/>
      <c r="CA45" s="124"/>
      <c r="CB45" s="124"/>
      <c r="CC45" s="124"/>
      <c r="CD45" s="124"/>
      <c r="CE45" s="124"/>
      <c r="CF45" s="124"/>
    </row>
    <row r="46" spans="1:96" ht="12.95" customHeight="1">
      <c r="A46" s="293">
        <v>22</v>
      </c>
      <c r="B46" s="295" t="str">
        <f>'Microciclo 02'!B25</f>
        <v>GARCIA</v>
      </c>
      <c r="C46" s="98"/>
      <c r="D46" s="63">
        <f>'Microciclo 02'!D25</f>
        <v>0</v>
      </c>
      <c r="E46" s="64">
        <f>'Microciclo 02'!E25</f>
        <v>0</v>
      </c>
      <c r="F46" s="64">
        <f>'Microciclo 02'!F25</f>
        <v>0</v>
      </c>
      <c r="G46" s="64">
        <f>'Microciclo 02'!G25</f>
        <v>0</v>
      </c>
      <c r="H46" s="64">
        <f>'Microciclo 02'!H25</f>
        <v>0</v>
      </c>
      <c r="I46" s="64">
        <f>'Microciclo 02'!I25</f>
        <v>0</v>
      </c>
      <c r="J46" s="64">
        <f>'Microciclo 02'!J25</f>
        <v>0</v>
      </c>
      <c r="K46" s="64">
        <f>'Microciclo 02'!K25</f>
        <v>0</v>
      </c>
      <c r="L46" s="64">
        <f>'Microciclo 02'!L25</f>
        <v>0</v>
      </c>
      <c r="M46" s="64">
        <f>'Microciclo 02'!M25</f>
        <v>0</v>
      </c>
      <c r="N46" s="64">
        <f>'Microciclo 02'!N25</f>
        <v>0</v>
      </c>
      <c r="O46" s="65">
        <f>'Microciclo 02'!O25</f>
        <v>0</v>
      </c>
      <c r="P46" s="99" t="e">
        <f>MAX(#REF!)</f>
        <v>#REF!</v>
      </c>
      <c r="Q46" s="64"/>
      <c r="R46" s="64"/>
      <c r="S46" s="112"/>
      <c r="T46" s="63"/>
      <c r="U46" s="80"/>
      <c r="V46" s="80"/>
      <c r="W46" s="80"/>
      <c r="X46" s="64"/>
      <c r="Y46" s="63"/>
      <c r="Z46" s="63"/>
      <c r="AA46" s="80"/>
      <c r="AB46" s="80"/>
      <c r="AC46" s="80"/>
      <c r="AD46" s="64"/>
      <c r="AE46" s="65"/>
      <c r="AF46" s="23"/>
      <c r="AG46" s="15"/>
      <c r="AH46" s="284">
        <f>AVERAGE(D47,H47,J47,K47,O47)</f>
        <v>0</v>
      </c>
      <c r="AI46" s="62"/>
      <c r="AJ46" s="63">
        <f t="shared" ref="AJ46:AU46" si="63">D46</f>
        <v>0</v>
      </c>
      <c r="AK46" s="64">
        <f t="shared" si="63"/>
        <v>0</v>
      </c>
      <c r="AL46" s="64">
        <f t="shared" si="63"/>
        <v>0</v>
      </c>
      <c r="AM46" s="64">
        <f t="shared" si="63"/>
        <v>0</v>
      </c>
      <c r="AN46" s="64">
        <f t="shared" si="63"/>
        <v>0</v>
      </c>
      <c r="AO46" s="64">
        <f t="shared" si="63"/>
        <v>0</v>
      </c>
      <c r="AP46" s="64">
        <f t="shared" si="63"/>
        <v>0</v>
      </c>
      <c r="AQ46" s="64">
        <f t="shared" si="63"/>
        <v>0</v>
      </c>
      <c r="AR46" s="64">
        <f t="shared" si="63"/>
        <v>0</v>
      </c>
      <c r="AS46" s="64">
        <f t="shared" si="63"/>
        <v>0</v>
      </c>
      <c r="AT46" s="64">
        <f t="shared" si="63"/>
        <v>0</v>
      </c>
      <c r="AU46" s="65">
        <f t="shared" si="63"/>
        <v>0</v>
      </c>
      <c r="AV46" s="62"/>
      <c r="AW46" s="282">
        <f>AVERAGE(AJ47,AN47,AP47,AQ47,AU47)</f>
        <v>0</v>
      </c>
      <c r="AX46" s="62"/>
      <c r="AY46" s="62"/>
      <c r="AZ46" s="62"/>
      <c r="BA46" s="62"/>
      <c r="BB46" s="62"/>
      <c r="BC46" s="62"/>
      <c r="BD46" s="62"/>
      <c r="BE46" s="62"/>
      <c r="BF46" s="62"/>
      <c r="BG46" s="62"/>
      <c r="BH46" s="62"/>
      <c r="BI46" s="62"/>
      <c r="BJ46" s="62"/>
      <c r="BK46" s="62"/>
      <c r="BM46" s="124"/>
      <c r="BN46" s="124"/>
      <c r="BO46" s="124"/>
      <c r="BP46" s="124"/>
      <c r="BQ46" s="124"/>
      <c r="BR46" s="124"/>
      <c r="BS46" s="124"/>
      <c r="BT46" s="124"/>
      <c r="BU46" s="124"/>
      <c r="BV46" s="124"/>
      <c r="BW46" s="124"/>
      <c r="BX46" s="124"/>
      <c r="BY46" s="124"/>
      <c r="BZ46" s="124"/>
      <c r="CA46" s="124"/>
      <c r="CB46" s="124"/>
      <c r="CC46" s="124"/>
      <c r="CD46" s="124"/>
      <c r="CE46" s="124"/>
      <c r="CF46" s="124"/>
    </row>
    <row r="47" spans="1:96" ht="12.95" customHeight="1" thickBot="1">
      <c r="A47" s="294"/>
      <c r="B47" s="296"/>
      <c r="C47" s="100"/>
      <c r="D47" s="36">
        <f>D46*100/D88</f>
        <v>0</v>
      </c>
      <c r="E47" s="43" t="e">
        <f t="shared" ref="E47:O47" si="64">E46*100/E88</f>
        <v>#DIV/0!</v>
      </c>
      <c r="F47" s="43" t="e">
        <f t="shared" si="64"/>
        <v>#DIV/0!</v>
      </c>
      <c r="G47" s="43" t="e">
        <f t="shared" si="64"/>
        <v>#DIV/0!</v>
      </c>
      <c r="H47" s="43">
        <f t="shared" si="64"/>
        <v>0</v>
      </c>
      <c r="I47" s="43">
        <f t="shared" si="64"/>
        <v>0</v>
      </c>
      <c r="J47" s="43">
        <f t="shared" si="64"/>
        <v>0</v>
      </c>
      <c r="K47" s="43">
        <f t="shared" si="64"/>
        <v>0</v>
      </c>
      <c r="L47" s="43">
        <f t="shared" si="64"/>
        <v>0</v>
      </c>
      <c r="M47" s="43" t="e">
        <f t="shared" si="64"/>
        <v>#DIV/0!</v>
      </c>
      <c r="N47" s="43" t="e">
        <f t="shared" si="64"/>
        <v>#DIV/0!</v>
      </c>
      <c r="O47" s="55">
        <f t="shared" si="64"/>
        <v>0</v>
      </c>
      <c r="P47" s="102"/>
      <c r="Q47" s="43"/>
      <c r="R47" s="43"/>
      <c r="S47" s="114"/>
      <c r="T47" s="36"/>
      <c r="U47" s="37"/>
      <c r="V47" s="37"/>
      <c r="W47" s="37"/>
      <c r="X47" s="43"/>
      <c r="Y47" s="36"/>
      <c r="Z47" s="36"/>
      <c r="AA47" s="37"/>
      <c r="AB47" s="37"/>
      <c r="AC47" s="37"/>
      <c r="AD47" s="43"/>
      <c r="AE47" s="55"/>
      <c r="AF47" s="23"/>
      <c r="AG47" s="15"/>
      <c r="AH47" s="285"/>
      <c r="AI47" s="62"/>
      <c r="AJ47" s="47">
        <f t="shared" ref="AJ47:AU47" si="65">AJ46/(AVERAGE(D88,AJ88,AX88))</f>
        <v>0</v>
      </c>
      <c r="AK47" s="37" t="e">
        <f t="shared" si="65"/>
        <v>#DIV/0!</v>
      </c>
      <c r="AL47" s="37" t="e">
        <f t="shared" si="65"/>
        <v>#DIV/0!</v>
      </c>
      <c r="AM47" s="37" t="e">
        <f t="shared" si="65"/>
        <v>#DIV/0!</v>
      </c>
      <c r="AN47" s="37">
        <f t="shared" si="65"/>
        <v>0</v>
      </c>
      <c r="AO47" s="37">
        <f t="shared" si="65"/>
        <v>0</v>
      </c>
      <c r="AP47" s="37">
        <f t="shared" si="65"/>
        <v>0</v>
      </c>
      <c r="AQ47" s="37">
        <f t="shared" si="65"/>
        <v>0</v>
      </c>
      <c r="AR47" s="37">
        <f t="shared" si="65"/>
        <v>0</v>
      </c>
      <c r="AS47" s="37" t="e">
        <f t="shared" si="65"/>
        <v>#DIV/0!</v>
      </c>
      <c r="AT47" s="37" t="e">
        <f t="shared" si="65"/>
        <v>#DIV/0!</v>
      </c>
      <c r="AU47" s="48">
        <f t="shared" si="65"/>
        <v>0</v>
      </c>
      <c r="AV47" s="62"/>
      <c r="AW47" s="283"/>
      <c r="AX47" s="62"/>
      <c r="AY47" s="62"/>
      <c r="AZ47" s="62"/>
      <c r="BA47" s="62"/>
      <c r="BB47" s="62"/>
      <c r="BC47" s="62"/>
      <c r="BD47" s="62"/>
      <c r="BE47" s="62"/>
      <c r="BF47" s="62"/>
      <c r="BG47" s="62"/>
      <c r="BH47" s="62"/>
      <c r="BI47" s="62"/>
      <c r="BJ47" s="62"/>
      <c r="BK47" s="62"/>
      <c r="BM47" s="124"/>
      <c r="BN47" s="124"/>
      <c r="BO47" s="124"/>
      <c r="BP47" s="124"/>
      <c r="BQ47" s="124"/>
      <c r="BR47" s="124"/>
      <c r="BS47" s="124"/>
      <c r="BT47" s="124"/>
      <c r="BU47" s="124"/>
      <c r="BV47" s="124"/>
      <c r="BW47" s="124"/>
      <c r="BX47" s="124"/>
      <c r="BY47" s="124"/>
      <c r="BZ47" s="124"/>
      <c r="CA47" s="124"/>
      <c r="CB47" s="124"/>
      <c r="CC47" s="124"/>
      <c r="CD47" s="124"/>
      <c r="CE47" s="124"/>
      <c r="CF47" s="124"/>
    </row>
    <row r="48" spans="1:96" ht="12.95" customHeight="1">
      <c r="A48" s="293">
        <v>23</v>
      </c>
      <c r="B48" s="295" t="str">
        <f>'Microciclo 02'!B26</f>
        <v>MEJÍA M.</v>
      </c>
      <c r="C48" s="98"/>
      <c r="D48" s="63">
        <f>'Microciclo 02'!D26</f>
        <v>45960.74</v>
      </c>
      <c r="E48" s="64">
        <f>'Microciclo 02'!E26</f>
        <v>0</v>
      </c>
      <c r="F48" s="64">
        <f>'Microciclo 02'!F26</f>
        <v>0</v>
      </c>
      <c r="G48" s="64">
        <f>'Microciclo 02'!G26</f>
        <v>0</v>
      </c>
      <c r="H48" s="64">
        <f>'Microciclo 02'!H26</f>
        <v>4110.0200000000004</v>
      </c>
      <c r="I48" s="64">
        <f>'Microciclo 02'!I26</f>
        <v>50</v>
      </c>
      <c r="J48" s="64">
        <f>'Microciclo 02'!J26</f>
        <v>1011.36</v>
      </c>
      <c r="K48" s="64">
        <f>'Microciclo 02'!K26</f>
        <v>1041</v>
      </c>
      <c r="L48" s="64">
        <f>'Microciclo 02'!L26</f>
        <v>914</v>
      </c>
      <c r="M48" s="64">
        <f>'Microciclo 02'!M26</f>
        <v>0</v>
      </c>
      <c r="N48" s="64">
        <f>'Microciclo 02'!N26</f>
        <v>0</v>
      </c>
      <c r="O48" s="65">
        <f>'Microciclo 02'!O26</f>
        <v>15</v>
      </c>
      <c r="P48" s="99" t="e">
        <f>MAX(#REF!)</f>
        <v>#REF!</v>
      </c>
      <c r="Q48" s="64"/>
      <c r="R48" s="64"/>
      <c r="S48" s="112"/>
      <c r="T48" s="63"/>
      <c r="U48" s="80"/>
      <c r="V48" s="80"/>
      <c r="W48" s="80"/>
      <c r="X48" s="64"/>
      <c r="Y48" s="63"/>
      <c r="Z48" s="63"/>
      <c r="AA48" s="80"/>
      <c r="AB48" s="80"/>
      <c r="AC48" s="80"/>
      <c r="AD48" s="64"/>
      <c r="AE48" s="65"/>
      <c r="AF48" s="23"/>
      <c r="AG48" s="15"/>
      <c r="AH48" s="284">
        <f>AVERAGE(D49,H49,J49,K49,O49)</f>
        <v>296.07646935553413</v>
      </c>
      <c r="AI48" s="62"/>
      <c r="AJ48" s="63">
        <f t="shared" ref="AJ48:AU48" si="66">D48</f>
        <v>45960.74</v>
      </c>
      <c r="AK48" s="64">
        <f t="shared" si="66"/>
        <v>0</v>
      </c>
      <c r="AL48" s="64">
        <f t="shared" si="66"/>
        <v>0</v>
      </c>
      <c r="AM48" s="64">
        <f t="shared" si="66"/>
        <v>0</v>
      </c>
      <c r="AN48" s="64">
        <f t="shared" si="66"/>
        <v>4110.0200000000004</v>
      </c>
      <c r="AO48" s="64">
        <f t="shared" si="66"/>
        <v>50</v>
      </c>
      <c r="AP48" s="64">
        <f t="shared" si="66"/>
        <v>1011.36</v>
      </c>
      <c r="AQ48" s="64">
        <f t="shared" si="66"/>
        <v>1041</v>
      </c>
      <c r="AR48" s="64">
        <f t="shared" si="66"/>
        <v>914</v>
      </c>
      <c r="AS48" s="64">
        <f t="shared" si="66"/>
        <v>0</v>
      </c>
      <c r="AT48" s="64">
        <f t="shared" si="66"/>
        <v>0</v>
      </c>
      <c r="AU48" s="65">
        <f t="shared" si="66"/>
        <v>15</v>
      </c>
      <c r="AV48" s="62"/>
      <c r="AW48" s="282">
        <f>AVERAGE(AJ49,AN49,AP49,AQ49,AU49)</f>
        <v>2.9607646935553409</v>
      </c>
      <c r="AX48" s="62"/>
      <c r="AY48" s="62"/>
      <c r="AZ48" s="62"/>
      <c r="BA48" s="62"/>
      <c r="BB48" s="62"/>
      <c r="BC48" s="62"/>
      <c r="BD48" s="62"/>
      <c r="BE48" s="62"/>
      <c r="BF48" s="62"/>
      <c r="BG48" s="62"/>
      <c r="BH48" s="62"/>
      <c r="BI48" s="62"/>
      <c r="BJ48" s="62"/>
      <c r="BK48" s="62"/>
      <c r="BM48" s="124"/>
      <c r="BN48" s="124"/>
      <c r="BO48" s="124"/>
      <c r="BP48" s="124"/>
      <c r="BQ48" s="124"/>
      <c r="BR48" s="124"/>
      <c r="BS48" s="124"/>
      <c r="BT48" s="124"/>
      <c r="BU48" s="124"/>
      <c r="BV48" s="124"/>
      <c r="BW48" s="124"/>
      <c r="BX48" s="124"/>
      <c r="BY48" s="124"/>
      <c r="BZ48" s="124"/>
      <c r="CA48" s="124"/>
      <c r="CB48" s="124"/>
      <c r="CC48" s="124"/>
      <c r="CD48" s="124"/>
      <c r="CE48" s="124"/>
      <c r="CF48" s="124"/>
    </row>
    <row r="49" spans="1:84" ht="12.95" customHeight="1" thickBot="1">
      <c r="A49" s="294"/>
      <c r="B49" s="296"/>
      <c r="C49" s="100"/>
      <c r="D49" s="36">
        <f>D48*100/D89</f>
        <v>228.12991084413659</v>
      </c>
      <c r="E49" s="43" t="e">
        <f t="shared" ref="E49:O49" si="67">E48*100/E89</f>
        <v>#DIV/0!</v>
      </c>
      <c r="F49" s="43" t="e">
        <f t="shared" si="67"/>
        <v>#DIV/0!</v>
      </c>
      <c r="G49" s="43" t="e">
        <f t="shared" si="67"/>
        <v>#DIV/0!</v>
      </c>
      <c r="H49" s="43">
        <f t="shared" si="67"/>
        <v>311.59648830192117</v>
      </c>
      <c r="I49" s="43">
        <f t="shared" si="67"/>
        <v>333.33333333333331</v>
      </c>
      <c r="J49" s="43">
        <f t="shared" si="67"/>
        <v>342.26538969169854</v>
      </c>
      <c r="K49" s="43">
        <f t="shared" si="67"/>
        <v>223.39055793991417</v>
      </c>
      <c r="L49" s="43">
        <f t="shared" si="67"/>
        <v>224.57002457002457</v>
      </c>
      <c r="M49" s="43" t="e">
        <f t="shared" si="67"/>
        <v>#DIV/0!</v>
      </c>
      <c r="N49" s="43" t="e">
        <f t="shared" si="67"/>
        <v>#DIV/0!</v>
      </c>
      <c r="O49" s="55">
        <f t="shared" si="67"/>
        <v>375</v>
      </c>
      <c r="P49" s="102"/>
      <c r="Q49" s="43"/>
      <c r="R49" s="43"/>
      <c r="S49" s="114"/>
      <c r="T49" s="36"/>
      <c r="U49" s="37"/>
      <c r="V49" s="37"/>
      <c r="W49" s="37"/>
      <c r="X49" s="43"/>
      <c r="Y49" s="36"/>
      <c r="Z49" s="36"/>
      <c r="AA49" s="37"/>
      <c r="AB49" s="37"/>
      <c r="AC49" s="37"/>
      <c r="AD49" s="43"/>
      <c r="AE49" s="55"/>
      <c r="AF49" s="23"/>
      <c r="AG49" s="15"/>
      <c r="AH49" s="285"/>
      <c r="AI49" s="62"/>
      <c r="AJ49" s="47">
        <f t="shared" ref="AJ49:AU49" si="68">AJ48/(AVERAGE(D89,AJ89,AX89))</f>
        <v>2.2812991084413659</v>
      </c>
      <c r="AK49" s="37" t="e">
        <f t="shared" si="68"/>
        <v>#DIV/0!</v>
      </c>
      <c r="AL49" s="37" t="e">
        <f t="shared" si="68"/>
        <v>#DIV/0!</v>
      </c>
      <c r="AM49" s="37" t="e">
        <f t="shared" si="68"/>
        <v>#DIV/0!</v>
      </c>
      <c r="AN49" s="37">
        <f t="shared" si="68"/>
        <v>3.1159648830192115</v>
      </c>
      <c r="AO49" s="37">
        <f t="shared" si="68"/>
        <v>3.3333333333333335</v>
      </c>
      <c r="AP49" s="37">
        <f t="shared" si="68"/>
        <v>3.4226538969169851</v>
      </c>
      <c r="AQ49" s="37">
        <f t="shared" si="68"/>
        <v>2.2339055793991416</v>
      </c>
      <c r="AR49" s="37">
        <f t="shared" si="68"/>
        <v>2.2457002457002457</v>
      </c>
      <c r="AS49" s="37" t="e">
        <f t="shared" si="68"/>
        <v>#DIV/0!</v>
      </c>
      <c r="AT49" s="37" t="e">
        <f t="shared" si="68"/>
        <v>#DIV/0!</v>
      </c>
      <c r="AU49" s="48">
        <f t="shared" si="68"/>
        <v>3.75</v>
      </c>
      <c r="AV49" s="62"/>
      <c r="AW49" s="283"/>
      <c r="AX49" s="62"/>
      <c r="AY49" s="62"/>
      <c r="AZ49" s="62"/>
      <c r="BA49" s="62"/>
      <c r="BB49" s="62"/>
      <c r="BC49" s="62"/>
      <c r="BD49" s="62"/>
      <c r="BE49" s="62"/>
      <c r="BF49" s="62"/>
      <c r="BG49" s="62"/>
      <c r="BH49" s="62"/>
      <c r="BI49" s="62"/>
      <c r="BJ49" s="62"/>
      <c r="BK49" s="62"/>
      <c r="BM49" s="124"/>
      <c r="BN49" s="124"/>
      <c r="BO49" s="124"/>
      <c r="BP49" s="124"/>
      <c r="BQ49" s="124"/>
      <c r="BR49" s="124"/>
      <c r="BS49" s="124"/>
      <c r="BT49" s="124"/>
      <c r="BU49" s="124"/>
      <c r="BV49" s="124"/>
      <c r="BW49" s="124"/>
      <c r="BX49" s="124"/>
      <c r="BY49" s="124"/>
      <c r="BZ49" s="124"/>
      <c r="CA49" s="124"/>
      <c r="CB49" s="124"/>
      <c r="CC49" s="124"/>
      <c r="CD49" s="124"/>
      <c r="CE49" s="124"/>
      <c r="CF49" s="124"/>
    </row>
    <row r="50" spans="1:84" ht="12.95" customHeight="1">
      <c r="A50" s="293">
        <v>24</v>
      </c>
      <c r="B50" s="295" t="str">
        <f>'Microciclo 02'!B27</f>
        <v>ADÉ</v>
      </c>
      <c r="C50" s="98"/>
      <c r="D50" s="63">
        <f>'Microciclo 02'!D27</f>
        <v>49193.520000000004</v>
      </c>
      <c r="E50" s="64">
        <f>'Microciclo 02'!E27</f>
        <v>0</v>
      </c>
      <c r="F50" s="64">
        <f>'Microciclo 02'!F27</f>
        <v>0</v>
      </c>
      <c r="G50" s="64">
        <f>'Microciclo 02'!G27</f>
        <v>0</v>
      </c>
      <c r="H50" s="64">
        <f>'Microciclo 02'!H27</f>
        <v>2999.92</v>
      </c>
      <c r="I50" s="64">
        <f>'Microciclo 02'!I27</f>
        <v>50</v>
      </c>
      <c r="J50" s="64">
        <f>'Microciclo 02'!J27</f>
        <v>1014.87</v>
      </c>
      <c r="K50" s="64">
        <f>'Microciclo 02'!K27</f>
        <v>1143</v>
      </c>
      <c r="L50" s="64">
        <f>'Microciclo 02'!L27</f>
        <v>1043</v>
      </c>
      <c r="M50" s="64">
        <f>'Microciclo 02'!M27</f>
        <v>0</v>
      </c>
      <c r="N50" s="64">
        <f>'Microciclo 02'!N27</f>
        <v>0</v>
      </c>
      <c r="O50" s="65">
        <f>'Microciclo 02'!O27</f>
        <v>49</v>
      </c>
      <c r="P50" s="99" t="e">
        <f>MAX(#REF!)</f>
        <v>#REF!</v>
      </c>
      <c r="Q50" s="64"/>
      <c r="R50" s="64"/>
      <c r="S50" s="112"/>
      <c r="T50" s="63"/>
      <c r="U50" s="80"/>
      <c r="V50" s="80"/>
      <c r="W50" s="80"/>
      <c r="X50" s="64"/>
      <c r="Y50" s="63"/>
      <c r="Z50" s="63"/>
      <c r="AA50" s="80"/>
      <c r="AB50" s="80"/>
      <c r="AC50" s="80"/>
      <c r="AD50" s="64"/>
      <c r="AE50" s="65"/>
      <c r="AF50" s="23"/>
      <c r="AG50" s="15"/>
      <c r="AH50" s="284">
        <f>AVERAGE(D51,H51,J51,K51,O51)</f>
        <v>231.47563586206934</v>
      </c>
      <c r="AI50" s="62"/>
      <c r="AJ50" s="63">
        <f t="shared" ref="AJ50:AU50" si="69">D50</f>
        <v>49193.520000000004</v>
      </c>
      <c r="AK50" s="64">
        <f t="shared" si="69"/>
        <v>0</v>
      </c>
      <c r="AL50" s="64">
        <f t="shared" si="69"/>
        <v>0</v>
      </c>
      <c r="AM50" s="64">
        <f t="shared" si="69"/>
        <v>0</v>
      </c>
      <c r="AN50" s="64">
        <f t="shared" si="69"/>
        <v>2999.92</v>
      </c>
      <c r="AO50" s="64">
        <f t="shared" si="69"/>
        <v>50</v>
      </c>
      <c r="AP50" s="64">
        <f t="shared" si="69"/>
        <v>1014.87</v>
      </c>
      <c r="AQ50" s="64">
        <f t="shared" si="69"/>
        <v>1143</v>
      </c>
      <c r="AR50" s="64">
        <f t="shared" si="69"/>
        <v>1043</v>
      </c>
      <c r="AS50" s="64">
        <f t="shared" si="69"/>
        <v>0</v>
      </c>
      <c r="AT50" s="64">
        <f t="shared" si="69"/>
        <v>0</v>
      </c>
      <c r="AU50" s="65">
        <f t="shared" si="69"/>
        <v>49</v>
      </c>
      <c r="AV50" s="62"/>
      <c r="AW50" s="282">
        <f>AVERAGE(AJ51,AN51,AP51,AQ51,AU51)</f>
        <v>2.3147563586206936</v>
      </c>
      <c r="AX50" s="62"/>
      <c r="AY50" s="62"/>
      <c r="AZ50" s="62"/>
      <c r="BA50" s="62"/>
      <c r="BB50" s="62"/>
      <c r="BC50" s="62"/>
      <c r="BD50" s="62"/>
      <c r="BE50" s="62"/>
      <c r="BF50" s="62"/>
      <c r="BG50" s="62"/>
      <c r="BH50" s="62"/>
      <c r="BI50" s="62"/>
      <c r="BJ50" s="62"/>
      <c r="BK50" s="62"/>
      <c r="BM50" s="124"/>
      <c r="BN50" s="124"/>
      <c r="BO50" s="124"/>
      <c r="BP50" s="124"/>
      <c r="BQ50" s="124"/>
      <c r="BR50" s="124"/>
      <c r="BS50" s="124"/>
      <c r="BT50" s="124"/>
      <c r="BU50" s="124"/>
      <c r="BV50" s="124"/>
      <c r="BW50" s="124"/>
      <c r="BX50" s="124"/>
      <c r="BY50" s="124"/>
      <c r="BZ50" s="124"/>
      <c r="CA50" s="124"/>
      <c r="CB50" s="124"/>
      <c r="CC50" s="124"/>
      <c r="CD50" s="124"/>
      <c r="CE50" s="124"/>
      <c r="CF50" s="124"/>
    </row>
    <row r="51" spans="1:84" ht="12.95" customHeight="1" thickBot="1">
      <c r="A51" s="294"/>
      <c r="B51" s="296"/>
      <c r="C51" s="100"/>
      <c r="D51" s="36">
        <f>D50*100/D90</f>
        <v>169.94259191063435</v>
      </c>
      <c r="E51" s="43" t="e">
        <f t="shared" ref="E51:O51" si="70">E50*100/E90</f>
        <v>#DIV/0!</v>
      </c>
      <c r="F51" s="43" t="e">
        <f t="shared" si="70"/>
        <v>#DIV/0!</v>
      </c>
      <c r="G51" s="43" t="e">
        <f t="shared" si="70"/>
        <v>#DIV/0!</v>
      </c>
      <c r="H51" s="43">
        <f t="shared" si="70"/>
        <v>268.4059838236347</v>
      </c>
      <c r="I51" s="43">
        <f t="shared" si="70"/>
        <v>238.0952380952381</v>
      </c>
      <c r="J51" s="43">
        <f t="shared" si="70"/>
        <v>362.77747989276139</v>
      </c>
      <c r="K51" s="43">
        <f t="shared" si="70"/>
        <v>174.77064220183487</v>
      </c>
      <c r="L51" s="43">
        <f t="shared" si="70"/>
        <v>211.99186991869919</v>
      </c>
      <c r="M51" s="43" t="e">
        <f t="shared" si="70"/>
        <v>#DIV/0!</v>
      </c>
      <c r="N51" s="43" t="e">
        <f t="shared" si="70"/>
        <v>#DIV/0!</v>
      </c>
      <c r="O51" s="55">
        <f t="shared" si="70"/>
        <v>181.4814814814815</v>
      </c>
      <c r="P51" s="102"/>
      <c r="Q51" s="43"/>
      <c r="R51" s="43"/>
      <c r="S51" s="114"/>
      <c r="T51" s="36"/>
      <c r="U51" s="37"/>
      <c r="V51" s="37"/>
      <c r="W51" s="37"/>
      <c r="X51" s="43"/>
      <c r="Y51" s="36"/>
      <c r="Z51" s="36"/>
      <c r="AA51" s="37"/>
      <c r="AB51" s="37"/>
      <c r="AC51" s="37"/>
      <c r="AD51" s="43"/>
      <c r="AE51" s="55"/>
      <c r="AF51" s="23"/>
      <c r="AG51" s="15"/>
      <c r="AH51" s="285"/>
      <c r="AI51" s="62"/>
      <c r="AJ51" s="47">
        <f t="shared" ref="AJ51:AU51" si="71">AJ50/(AVERAGE(D90,AJ90,AX90))</f>
        <v>1.6994259191063437</v>
      </c>
      <c r="AK51" s="37" t="e">
        <f t="shared" si="71"/>
        <v>#DIV/0!</v>
      </c>
      <c r="AL51" s="37" t="e">
        <f t="shared" si="71"/>
        <v>#DIV/0!</v>
      </c>
      <c r="AM51" s="37" t="e">
        <f t="shared" si="71"/>
        <v>#DIV/0!</v>
      </c>
      <c r="AN51" s="37">
        <f t="shared" si="71"/>
        <v>2.684059838236347</v>
      </c>
      <c r="AO51" s="37">
        <f t="shared" si="71"/>
        <v>2.3809523809523809</v>
      </c>
      <c r="AP51" s="37">
        <f t="shared" si="71"/>
        <v>3.6277747989276139</v>
      </c>
      <c r="AQ51" s="37">
        <f t="shared" si="71"/>
        <v>1.7477064220183487</v>
      </c>
      <c r="AR51" s="37">
        <f t="shared" si="71"/>
        <v>2.1199186991869921</v>
      </c>
      <c r="AS51" s="37" t="e">
        <f t="shared" si="71"/>
        <v>#DIV/0!</v>
      </c>
      <c r="AT51" s="37" t="e">
        <f t="shared" si="71"/>
        <v>#DIV/0!</v>
      </c>
      <c r="AU51" s="48">
        <f t="shared" si="71"/>
        <v>1.8148148148148149</v>
      </c>
      <c r="AV51" s="62"/>
      <c r="AW51" s="283"/>
      <c r="AX51" s="62"/>
      <c r="AY51" s="62"/>
      <c r="AZ51" s="62"/>
      <c r="BA51" s="62"/>
      <c r="BB51" s="62"/>
      <c r="BC51" s="62"/>
      <c r="BD51" s="62"/>
      <c r="BE51" s="62"/>
      <c r="BF51" s="62"/>
      <c r="BG51" s="62"/>
      <c r="BH51" s="62"/>
      <c r="BI51" s="62"/>
      <c r="BJ51" s="62"/>
      <c r="BK51" s="62"/>
      <c r="BM51" s="124"/>
      <c r="BN51" s="124"/>
      <c r="BO51" s="124"/>
      <c r="BP51" s="124"/>
      <c r="BQ51" s="124"/>
      <c r="BR51" s="124"/>
      <c r="BS51" s="124"/>
      <c r="BT51" s="124"/>
      <c r="BU51" s="124"/>
      <c r="BV51" s="124"/>
      <c r="BW51" s="124"/>
      <c r="BX51" s="124"/>
      <c r="BY51" s="124"/>
      <c r="BZ51" s="124"/>
      <c r="CA51" s="124"/>
      <c r="CB51" s="124"/>
      <c r="CC51" s="124"/>
      <c r="CD51" s="124"/>
      <c r="CE51" s="124"/>
      <c r="CF51" s="124"/>
    </row>
    <row r="52" spans="1:84" ht="12.95" customHeight="1">
      <c r="A52" s="293">
        <v>25</v>
      </c>
      <c r="B52" s="295" t="str">
        <f>'Microciclo 02'!B28</f>
        <v>ARMAS</v>
      </c>
      <c r="C52" s="104"/>
      <c r="D52" s="63">
        <f>'Microciclo 02'!D28</f>
        <v>53924.56</v>
      </c>
      <c r="E52" s="64">
        <f>'Microciclo 02'!E28</f>
        <v>0</v>
      </c>
      <c r="F52" s="64">
        <f>'Microciclo 02'!F28</f>
        <v>0</v>
      </c>
      <c r="G52" s="64">
        <f>'Microciclo 02'!G28</f>
        <v>0</v>
      </c>
      <c r="H52" s="64">
        <f>'Microciclo 02'!H28</f>
        <v>2101.4299999999998</v>
      </c>
      <c r="I52" s="64">
        <f>'Microciclo 02'!I28</f>
        <v>10</v>
      </c>
      <c r="J52" s="64">
        <f>'Microciclo 02'!J28</f>
        <v>159.41</v>
      </c>
      <c r="K52" s="64">
        <f>'Microciclo 02'!K28</f>
        <v>1126</v>
      </c>
      <c r="L52" s="64">
        <f>'Microciclo 02'!L28</f>
        <v>1017</v>
      </c>
      <c r="M52" s="64">
        <f>'Microciclo 02'!M28</f>
        <v>0</v>
      </c>
      <c r="N52" s="64">
        <f>'Microciclo 02'!N28</f>
        <v>0</v>
      </c>
      <c r="O52" s="65">
        <f>'Microciclo 02'!O28</f>
        <v>12</v>
      </c>
      <c r="P52" s="108" t="e">
        <f>MAX(#REF!)</f>
        <v>#REF!</v>
      </c>
      <c r="Q52" s="106"/>
      <c r="R52" s="106"/>
      <c r="S52" s="116"/>
      <c r="T52" s="105"/>
      <c r="U52" s="109"/>
      <c r="V52" s="109"/>
      <c r="W52" s="109"/>
      <c r="X52" s="106"/>
      <c r="Y52" s="105"/>
      <c r="Z52" s="105"/>
      <c r="AA52" s="109"/>
      <c r="AB52" s="109"/>
      <c r="AC52" s="109"/>
      <c r="AD52" s="106"/>
      <c r="AE52" s="107"/>
      <c r="AF52" s="23"/>
      <c r="AG52" s="15"/>
      <c r="AH52" s="284">
        <f>AVERAGE(D53,H53,J53,K53,O53)</f>
        <v>290.9878034589604</v>
      </c>
      <c r="AI52" s="62"/>
      <c r="AJ52" s="105">
        <f t="shared" ref="AJ52:AU52" si="72">D52</f>
        <v>53924.56</v>
      </c>
      <c r="AK52" s="106">
        <f t="shared" si="72"/>
        <v>0</v>
      </c>
      <c r="AL52" s="106">
        <f t="shared" si="72"/>
        <v>0</v>
      </c>
      <c r="AM52" s="106">
        <f t="shared" si="72"/>
        <v>0</v>
      </c>
      <c r="AN52" s="106">
        <f t="shared" si="72"/>
        <v>2101.4299999999998</v>
      </c>
      <c r="AO52" s="106">
        <f t="shared" si="72"/>
        <v>10</v>
      </c>
      <c r="AP52" s="106">
        <f t="shared" si="72"/>
        <v>159.41</v>
      </c>
      <c r="AQ52" s="106">
        <f t="shared" si="72"/>
        <v>1126</v>
      </c>
      <c r="AR52" s="106">
        <f t="shared" si="72"/>
        <v>1017</v>
      </c>
      <c r="AS52" s="106">
        <f t="shared" si="72"/>
        <v>0</v>
      </c>
      <c r="AT52" s="106">
        <f t="shared" si="72"/>
        <v>0</v>
      </c>
      <c r="AU52" s="107">
        <f t="shared" si="72"/>
        <v>12</v>
      </c>
      <c r="AV52" s="62"/>
      <c r="AW52" s="282">
        <f>AVERAGE(AJ53,AN53,AP53,AQ53,AU53)</f>
        <v>2.909878034589604</v>
      </c>
      <c r="AX52" s="62"/>
      <c r="AY52" s="62"/>
      <c r="AZ52" s="62"/>
      <c r="BA52" s="62"/>
      <c r="BB52" s="62"/>
      <c r="BC52" s="62"/>
      <c r="BD52" s="62"/>
      <c r="BE52" s="62"/>
      <c r="BF52" s="62"/>
      <c r="BG52" s="62"/>
      <c r="BH52" s="62"/>
      <c r="BI52" s="62"/>
      <c r="BJ52" s="62"/>
      <c r="BK52" s="62"/>
      <c r="BM52" s="124"/>
      <c r="BN52" s="124"/>
      <c r="BO52" s="124"/>
      <c r="BP52" s="124"/>
      <c r="BQ52" s="124"/>
      <c r="BR52" s="124"/>
      <c r="BS52" s="124"/>
      <c r="BT52" s="124"/>
      <c r="BU52" s="124"/>
      <c r="BV52" s="124"/>
      <c r="BW52" s="124"/>
      <c r="BX52" s="124"/>
      <c r="BY52" s="124"/>
      <c r="BZ52" s="124"/>
      <c r="CA52" s="124"/>
      <c r="CB52" s="124"/>
      <c r="CC52" s="124"/>
      <c r="CD52" s="124"/>
      <c r="CE52" s="124"/>
      <c r="CF52" s="124"/>
    </row>
    <row r="53" spans="1:84" ht="12.95" customHeight="1" thickBot="1">
      <c r="A53" s="294"/>
      <c r="B53" s="296"/>
      <c r="C53" s="110"/>
      <c r="D53" s="85">
        <f>D52*100/D91</f>
        <v>176.51304914255039</v>
      </c>
      <c r="E53" s="86" t="e">
        <f t="shared" ref="E53:O53" si="73">E52*100/E91</f>
        <v>#DIV/0!</v>
      </c>
      <c r="F53" s="86" t="e">
        <f t="shared" si="73"/>
        <v>#DIV/0!</v>
      </c>
      <c r="G53" s="86" t="e">
        <f t="shared" si="73"/>
        <v>#DIV/0!</v>
      </c>
      <c r="H53" s="86">
        <f t="shared" si="73"/>
        <v>120.60687106142171</v>
      </c>
      <c r="I53" s="86">
        <f t="shared" si="73"/>
        <v>333.33333333333331</v>
      </c>
      <c r="J53" s="86">
        <f t="shared" si="73"/>
        <v>374.72966619652095</v>
      </c>
      <c r="K53" s="86">
        <f t="shared" si="73"/>
        <v>183.08943089430895</v>
      </c>
      <c r="L53" s="86">
        <f t="shared" si="73"/>
        <v>193.71428571428572</v>
      </c>
      <c r="M53" s="86" t="e">
        <f t="shared" si="73"/>
        <v>#DIV/0!</v>
      </c>
      <c r="N53" s="86" t="e">
        <f t="shared" si="73"/>
        <v>#DIV/0!</v>
      </c>
      <c r="O53" s="87">
        <f t="shared" si="73"/>
        <v>600</v>
      </c>
      <c r="P53" s="111"/>
      <c r="Q53" s="86"/>
      <c r="R53" s="86"/>
      <c r="S53" s="115"/>
      <c r="T53" s="85"/>
      <c r="U53" s="78"/>
      <c r="V53" s="78"/>
      <c r="W53" s="78"/>
      <c r="X53" s="86"/>
      <c r="Y53" s="85"/>
      <c r="Z53" s="85"/>
      <c r="AA53" s="78"/>
      <c r="AB53" s="78"/>
      <c r="AC53" s="78"/>
      <c r="AD53" s="86"/>
      <c r="AE53" s="87"/>
      <c r="AF53" s="92"/>
      <c r="AG53" s="93"/>
      <c r="AH53" s="285"/>
      <c r="AI53" s="62"/>
      <c r="AJ53" s="225">
        <f t="shared" ref="AJ53:AU53" si="74">AJ52/(AVERAGE(D91,AJ91,AX91))</f>
        <v>1.7651304914255039</v>
      </c>
      <c r="AK53" s="78" t="e">
        <f t="shared" si="74"/>
        <v>#DIV/0!</v>
      </c>
      <c r="AL53" s="78" t="e">
        <f t="shared" si="74"/>
        <v>#DIV/0!</v>
      </c>
      <c r="AM53" s="78" t="e">
        <f t="shared" si="74"/>
        <v>#DIV/0!</v>
      </c>
      <c r="AN53" s="78">
        <f t="shared" si="74"/>
        <v>1.2060687106142172</v>
      </c>
      <c r="AO53" s="78">
        <f t="shared" si="74"/>
        <v>3.3333333333333335</v>
      </c>
      <c r="AP53" s="78">
        <f t="shared" si="74"/>
        <v>3.7472966619652093</v>
      </c>
      <c r="AQ53" s="78">
        <f t="shared" si="74"/>
        <v>1.8308943089430894</v>
      </c>
      <c r="AR53" s="78">
        <f t="shared" si="74"/>
        <v>1.9371428571428571</v>
      </c>
      <c r="AS53" s="78" t="e">
        <f t="shared" si="74"/>
        <v>#DIV/0!</v>
      </c>
      <c r="AT53" s="78" t="e">
        <f t="shared" si="74"/>
        <v>#DIV/0!</v>
      </c>
      <c r="AU53" s="226">
        <f t="shared" si="74"/>
        <v>6</v>
      </c>
      <c r="AV53" s="62"/>
      <c r="AW53" s="283"/>
      <c r="AX53" s="62"/>
      <c r="AY53" s="62"/>
      <c r="AZ53" s="62"/>
      <c r="BA53" s="62"/>
      <c r="BB53" s="62"/>
      <c r="BC53" s="62"/>
      <c r="BD53" s="62"/>
      <c r="BE53" s="62"/>
      <c r="BF53" s="62"/>
      <c r="BG53" s="62"/>
      <c r="BH53" s="62"/>
      <c r="BI53" s="62"/>
      <c r="BJ53" s="62"/>
      <c r="BK53" s="62"/>
      <c r="BM53" s="124"/>
      <c r="BN53" s="124"/>
      <c r="BO53" s="124"/>
      <c r="BP53" s="124"/>
      <c r="BQ53" s="124"/>
      <c r="BR53" s="124"/>
      <c r="BS53" s="124"/>
      <c r="BT53" s="124"/>
      <c r="BU53" s="124"/>
      <c r="BV53" s="124"/>
      <c r="BW53" s="124"/>
      <c r="BX53" s="124"/>
      <c r="BY53" s="124"/>
      <c r="BZ53" s="124"/>
      <c r="CA53" s="124"/>
      <c r="CB53" s="124"/>
      <c r="CC53" s="124"/>
      <c r="CD53" s="124"/>
      <c r="CE53" s="124"/>
      <c r="CF53" s="124"/>
    </row>
    <row r="54" spans="1:84" ht="24" customHeight="1" thickBot="1">
      <c r="A54" s="298" t="s">
        <v>22</v>
      </c>
      <c r="B54" s="299"/>
      <c r="C54" s="227"/>
      <c r="D54" s="228">
        <f>'Microciclo 02'!D34</f>
        <v>53217.238969720987</v>
      </c>
      <c r="E54" s="229">
        <f>'Microciclo 02'!E34</f>
        <v>0</v>
      </c>
      <c r="F54" s="229">
        <f>'Microciclo 02'!F34</f>
        <v>0</v>
      </c>
      <c r="G54" s="229">
        <f>'Microciclo 02'!G34</f>
        <v>0</v>
      </c>
      <c r="H54" s="229">
        <f>'Microciclo 02'!H34</f>
        <v>2934.8965458934772</v>
      </c>
      <c r="I54" s="229">
        <f>'Microciclo 02'!I34</f>
        <v>47.948024361259662</v>
      </c>
      <c r="J54" s="229">
        <f>'Microciclo 02'!J34</f>
        <v>809.44464816899654</v>
      </c>
      <c r="K54" s="229">
        <f>'Microciclo 02'!K34</f>
        <v>1233.3105905918987</v>
      </c>
      <c r="L54" s="229">
        <f>'Microciclo 02'!L34</f>
        <v>1092.1598784729204</v>
      </c>
      <c r="M54" s="229">
        <f>'Microciclo 02'!M34</f>
        <v>0</v>
      </c>
      <c r="N54" s="229">
        <f>'Microciclo 02'!N34</f>
        <v>0</v>
      </c>
      <c r="O54" s="234">
        <f>'Microciclo 02'!O34</f>
        <v>35.928859637954062</v>
      </c>
      <c r="P54" s="232" t="e">
        <f>MAX(#REF!)</f>
        <v>#REF!</v>
      </c>
      <c r="Q54" s="230"/>
      <c r="R54" s="230"/>
      <c r="S54" s="233"/>
      <c r="T54" s="228"/>
      <c r="U54" s="230"/>
      <c r="V54" s="230"/>
      <c r="W54" s="230"/>
      <c r="X54" s="229"/>
      <c r="Y54" s="228"/>
      <c r="Z54" s="228"/>
      <c r="AA54" s="230"/>
      <c r="AB54" s="230"/>
      <c r="AC54" s="230"/>
      <c r="AD54" s="229"/>
      <c r="AE54" s="234"/>
      <c r="AF54" s="25"/>
      <c r="AG54" s="9"/>
      <c r="AH54" s="284">
        <f>AVERAGE(D55,H55,J55,K55,O55)</f>
        <v>198.60828078520726</v>
      </c>
      <c r="AI54" s="62"/>
      <c r="AJ54" s="228">
        <f t="shared" ref="AJ54:AU54" si="75">D54</f>
        <v>53217.238969720987</v>
      </c>
      <c r="AK54" s="229">
        <f t="shared" si="75"/>
        <v>0</v>
      </c>
      <c r="AL54" s="229">
        <f t="shared" si="75"/>
        <v>0</v>
      </c>
      <c r="AM54" s="229">
        <f t="shared" si="75"/>
        <v>0</v>
      </c>
      <c r="AN54" s="230">
        <f t="shared" si="75"/>
        <v>2934.8965458934772</v>
      </c>
      <c r="AO54" s="230">
        <f t="shared" si="75"/>
        <v>47.948024361259662</v>
      </c>
      <c r="AP54" s="230">
        <f t="shared" si="75"/>
        <v>809.44464816899654</v>
      </c>
      <c r="AQ54" s="230">
        <f t="shared" si="75"/>
        <v>1233.3105905918987</v>
      </c>
      <c r="AR54" s="230">
        <f t="shared" si="75"/>
        <v>1092.1598784729204</v>
      </c>
      <c r="AS54" s="230">
        <f t="shared" si="75"/>
        <v>0</v>
      </c>
      <c r="AT54" s="230">
        <f t="shared" si="75"/>
        <v>0</v>
      </c>
      <c r="AU54" s="231">
        <f t="shared" si="75"/>
        <v>35.928859637954062</v>
      </c>
      <c r="AV54" s="62"/>
      <c r="AW54" s="282">
        <f>AVERAGE(AJ55,AN55,AP55,AQ55,AU55)</f>
        <v>1.9860828078520725</v>
      </c>
      <c r="AX54" s="62"/>
      <c r="AY54" s="62"/>
      <c r="AZ54" s="62"/>
      <c r="BA54" s="62"/>
      <c r="BB54" s="62"/>
      <c r="BC54" s="62"/>
      <c r="BD54" s="62"/>
      <c r="BE54" s="62"/>
      <c r="BF54" s="62"/>
      <c r="BG54" s="62"/>
      <c r="BH54" s="62"/>
      <c r="BI54" s="62"/>
      <c r="BJ54" s="62"/>
      <c r="BK54" s="62"/>
    </row>
    <row r="55" spans="1:84" ht="24" customHeight="1" thickBot="1">
      <c r="A55" s="300"/>
      <c r="B55" s="301"/>
      <c r="C55" s="3"/>
      <c r="D55" s="36">
        <f>D54*100/D97</f>
        <v>172.28048753631717</v>
      </c>
      <c r="E55" s="43" t="e">
        <f t="shared" ref="E55:O55" si="76">E54*100/E97</f>
        <v>#DIV/0!</v>
      </c>
      <c r="F55" s="43" t="e">
        <f t="shared" si="76"/>
        <v>#DIV/0!</v>
      </c>
      <c r="G55" s="43" t="e">
        <f t="shared" si="76"/>
        <v>#DIV/0!</v>
      </c>
      <c r="H55" s="43">
        <f t="shared" si="76"/>
        <v>174.47468424599839</v>
      </c>
      <c r="I55" s="43">
        <f t="shared" si="76"/>
        <v>254.04936253710227</v>
      </c>
      <c r="J55" s="43">
        <f t="shared" si="76"/>
        <v>252.03628270067927</v>
      </c>
      <c r="K55" s="43">
        <f t="shared" si="76"/>
        <v>165.90281345822189</v>
      </c>
      <c r="L55" s="43">
        <f t="shared" si="76"/>
        <v>182.5417752017693</v>
      </c>
      <c r="M55" s="43" t="e">
        <f t="shared" si="76"/>
        <v>#DIV/0!</v>
      </c>
      <c r="N55" s="43" t="e">
        <f t="shared" si="76"/>
        <v>#DIV/0!</v>
      </c>
      <c r="O55" s="55">
        <f t="shared" si="76"/>
        <v>228.34713598481957</v>
      </c>
      <c r="P55" s="24"/>
      <c r="Q55" s="17"/>
      <c r="R55" s="17"/>
      <c r="S55" s="117"/>
      <c r="T55" s="36"/>
      <c r="U55" s="17"/>
      <c r="V55" s="17"/>
      <c r="W55" s="17"/>
      <c r="X55" s="43"/>
      <c r="Y55" s="36"/>
      <c r="Z55" s="36"/>
      <c r="AA55" s="17"/>
      <c r="AB55" s="17"/>
      <c r="AC55" s="17"/>
      <c r="AD55" s="43"/>
      <c r="AE55" s="55"/>
      <c r="AF55" s="10"/>
      <c r="AG55" s="10"/>
      <c r="AH55" s="285"/>
      <c r="AI55" s="62"/>
      <c r="AJ55" s="47">
        <f t="shared" ref="AJ55:AU55" si="77">AJ54/(AVERAGE(D97,AJ97,AX97))</f>
        <v>1.7228048753631717</v>
      </c>
      <c r="AK55" s="37" t="e">
        <f t="shared" si="77"/>
        <v>#DIV/0!</v>
      </c>
      <c r="AL55" s="37" t="e">
        <f t="shared" si="77"/>
        <v>#DIV/0!</v>
      </c>
      <c r="AM55" s="37" t="e">
        <f t="shared" si="77"/>
        <v>#DIV/0!</v>
      </c>
      <c r="AN55" s="37">
        <f t="shared" si="77"/>
        <v>1.7447468424599841</v>
      </c>
      <c r="AO55" s="37">
        <f t="shared" si="77"/>
        <v>2.5404936253710226</v>
      </c>
      <c r="AP55" s="37">
        <f t="shared" si="77"/>
        <v>2.5203628270067928</v>
      </c>
      <c r="AQ55" s="37">
        <f t="shared" si="77"/>
        <v>1.6590281345822189</v>
      </c>
      <c r="AR55" s="37">
        <f t="shared" si="77"/>
        <v>1.8254177520176931</v>
      </c>
      <c r="AS55" s="37" t="e">
        <f t="shared" si="77"/>
        <v>#DIV/0!</v>
      </c>
      <c r="AT55" s="37" t="e">
        <f t="shared" si="77"/>
        <v>#DIV/0!</v>
      </c>
      <c r="AU55" s="48">
        <f t="shared" si="77"/>
        <v>2.2834713598481957</v>
      </c>
      <c r="AV55" s="62"/>
      <c r="AW55" s="283"/>
      <c r="AX55" s="62"/>
      <c r="AY55" s="62"/>
      <c r="AZ55" s="62"/>
      <c r="BA55" s="62"/>
      <c r="BB55" s="62"/>
      <c r="BC55" s="62"/>
      <c r="BD55" s="62"/>
      <c r="BE55" s="62"/>
      <c r="BF55" s="62"/>
      <c r="BG55" s="62"/>
      <c r="BH55" s="62"/>
      <c r="BI55" s="62"/>
      <c r="BJ55" s="62"/>
      <c r="BK55" s="62"/>
    </row>
    <row r="56" spans="1:84" ht="20.100000000000001" customHeight="1">
      <c r="B56" s="2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I56" s="62"/>
      <c r="AJ56" s="62"/>
      <c r="AK56" s="62"/>
      <c r="AL56" s="62"/>
      <c r="AM56" s="62"/>
      <c r="AN56" s="62"/>
      <c r="AO56" s="62"/>
      <c r="AP56" s="62"/>
      <c r="AQ56" s="62"/>
      <c r="AR56" s="62"/>
      <c r="AS56" s="62"/>
      <c r="AT56" s="62"/>
      <c r="AU56" s="62"/>
      <c r="AV56" s="62"/>
      <c r="AW56" s="62"/>
      <c r="AX56" s="62"/>
      <c r="AY56" s="62"/>
      <c r="AZ56" s="62"/>
      <c r="BA56" s="62"/>
      <c r="BB56" s="62"/>
      <c r="BC56" s="62"/>
      <c r="BD56" s="62"/>
      <c r="BE56" s="62"/>
      <c r="BF56" s="62"/>
      <c r="BG56" s="62"/>
      <c r="BH56" s="62"/>
      <c r="BI56" s="62"/>
      <c r="BJ56" s="62"/>
      <c r="BK56" s="62"/>
    </row>
    <row r="57" spans="1:84" ht="29.1" customHeight="1">
      <c r="A57" s="302" t="s">
        <v>23</v>
      </c>
      <c r="B57" s="302"/>
      <c r="C57" s="302"/>
      <c r="D57" s="302"/>
      <c r="E57" s="302"/>
      <c r="F57" s="302"/>
      <c r="G57" s="302"/>
      <c r="H57" s="302"/>
      <c r="I57" s="302"/>
      <c r="J57" s="302"/>
      <c r="K57" s="302"/>
      <c r="L57" s="302"/>
      <c r="M57" s="302"/>
      <c r="N57" s="302"/>
      <c r="O57" s="302"/>
      <c r="P57" s="302"/>
      <c r="Q57" s="302"/>
      <c r="R57" s="302"/>
      <c r="S57" s="302"/>
      <c r="T57" s="302"/>
      <c r="U57" s="302"/>
      <c r="V57" s="302"/>
      <c r="W57" s="302"/>
      <c r="X57" s="302"/>
      <c r="Y57" s="302"/>
      <c r="Z57" s="302"/>
      <c r="AA57" s="302"/>
      <c r="AB57" s="302"/>
      <c r="AC57" s="302"/>
      <c r="AD57" s="302"/>
      <c r="AE57" s="302"/>
      <c r="AF57" s="302"/>
      <c r="AG57" s="302"/>
      <c r="AH57" s="302"/>
      <c r="AI57" s="302"/>
      <c r="AJ57" s="302"/>
      <c r="AK57" s="302"/>
      <c r="AL57" s="302"/>
      <c r="AM57" s="302"/>
      <c r="AN57" s="302"/>
      <c r="AO57" s="302"/>
      <c r="AP57" s="302"/>
      <c r="AQ57" s="302"/>
      <c r="AR57" s="302"/>
      <c r="AS57" s="302"/>
      <c r="AT57" s="302"/>
      <c r="AU57" s="302"/>
      <c r="AV57" s="62"/>
      <c r="AW57" s="62"/>
      <c r="AX57" s="62"/>
      <c r="AY57" s="62"/>
      <c r="AZ57" s="62"/>
      <c r="BA57" s="62"/>
      <c r="BB57" s="62"/>
      <c r="BC57" s="62"/>
      <c r="BD57" s="62"/>
      <c r="BE57" s="62"/>
      <c r="BF57" s="62"/>
      <c r="BG57" s="62"/>
      <c r="BH57" s="62"/>
      <c r="BI57" s="62"/>
      <c r="BJ57" s="62"/>
      <c r="BK57" s="62"/>
    </row>
    <row r="58" spans="1:84" ht="47.1" customHeight="1">
      <c r="A58" s="303" t="s">
        <v>0</v>
      </c>
      <c r="B58" s="303"/>
      <c r="C58" s="303"/>
      <c r="D58" s="303"/>
      <c r="E58" s="303"/>
      <c r="F58" s="303"/>
      <c r="G58" s="303"/>
      <c r="H58" s="303"/>
      <c r="I58" s="303"/>
      <c r="J58" s="303"/>
      <c r="K58" s="303"/>
      <c r="L58" s="303"/>
      <c r="M58" s="303"/>
      <c r="N58" s="303"/>
      <c r="O58" s="303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I58" s="62"/>
      <c r="AJ58" s="303" t="s">
        <v>1</v>
      </c>
      <c r="AK58" s="303"/>
      <c r="AL58" s="303"/>
      <c r="AM58" s="303"/>
      <c r="AN58" s="303"/>
      <c r="AO58" s="303"/>
      <c r="AP58" s="303"/>
      <c r="AQ58" s="303"/>
      <c r="AR58" s="303"/>
      <c r="AS58" s="303"/>
      <c r="AT58" s="303"/>
      <c r="AU58" s="303"/>
      <c r="AV58" s="62"/>
      <c r="AW58" s="62"/>
      <c r="AX58" s="62"/>
      <c r="AY58" s="62"/>
      <c r="AZ58" s="62"/>
      <c r="BA58" s="62"/>
      <c r="BB58" s="62"/>
      <c r="BC58" s="62"/>
      <c r="BD58" s="62"/>
      <c r="BE58" s="62"/>
      <c r="BF58" s="62"/>
      <c r="BG58" s="62"/>
      <c r="BH58" s="62"/>
      <c r="BI58" s="62"/>
      <c r="BJ58" s="62"/>
      <c r="BK58" s="62"/>
    </row>
    <row r="59" spans="1:84" ht="26.1" customHeight="1">
      <c r="A59" s="310" t="s">
        <v>24</v>
      </c>
      <c r="B59" s="310"/>
      <c r="C59" s="310"/>
      <c r="D59" s="310"/>
      <c r="E59" s="310"/>
      <c r="F59" s="310"/>
      <c r="G59" s="310"/>
      <c r="H59" s="310"/>
      <c r="I59" s="310"/>
      <c r="J59" s="310"/>
      <c r="K59" s="310"/>
      <c r="L59" s="310"/>
      <c r="M59" s="310"/>
      <c r="N59" s="310"/>
      <c r="O59" s="310"/>
      <c r="P59" s="235"/>
      <c r="Q59" s="235"/>
      <c r="R59" s="235"/>
      <c r="S59" s="235"/>
      <c r="T59" s="235"/>
      <c r="U59" s="235"/>
      <c r="V59" s="235"/>
      <c r="W59" s="235"/>
      <c r="X59" s="235"/>
      <c r="Y59" s="235"/>
      <c r="Z59" s="235"/>
      <c r="AA59" s="235"/>
      <c r="AB59" s="235"/>
      <c r="AC59" s="235"/>
      <c r="AD59" s="235"/>
      <c r="AE59" s="235"/>
      <c r="AF59" s="235"/>
      <c r="AG59" s="235"/>
      <c r="AH59" s="235"/>
      <c r="AI59" s="236"/>
      <c r="AJ59" s="311" t="s">
        <v>25</v>
      </c>
      <c r="AK59" s="311"/>
      <c r="AL59" s="311"/>
      <c r="AM59" s="311"/>
      <c r="AN59" s="311"/>
      <c r="AO59" s="311"/>
      <c r="AP59" s="311"/>
      <c r="AQ59" s="311"/>
      <c r="AR59" s="311"/>
      <c r="AS59" s="311"/>
      <c r="AT59" s="311"/>
      <c r="AU59" s="311"/>
      <c r="AV59" s="62"/>
      <c r="AW59" s="62"/>
      <c r="BJ59" s="62"/>
      <c r="BK59" s="62"/>
    </row>
    <row r="60" spans="1:84" ht="26.1" customHeight="1">
      <c r="A60" s="311" t="s">
        <v>26</v>
      </c>
      <c r="B60" s="311"/>
      <c r="C60" s="311"/>
      <c r="D60" s="311"/>
      <c r="E60" s="311"/>
      <c r="F60" s="311"/>
      <c r="G60" s="311"/>
      <c r="H60" s="311"/>
      <c r="I60" s="311"/>
      <c r="J60" s="311"/>
      <c r="K60" s="311"/>
      <c r="L60" s="311"/>
      <c r="M60" s="311"/>
      <c r="N60" s="311"/>
      <c r="O60" s="311"/>
      <c r="P60" s="235"/>
      <c r="Q60" s="235"/>
      <c r="R60" s="235"/>
      <c r="S60" s="235"/>
      <c r="T60" s="235"/>
      <c r="U60" s="235"/>
      <c r="V60" s="235"/>
      <c r="W60" s="235"/>
      <c r="X60" s="235"/>
      <c r="Y60" s="235"/>
      <c r="Z60" s="235"/>
      <c r="AA60" s="235"/>
      <c r="AB60" s="235"/>
      <c r="AC60" s="235"/>
      <c r="AD60" s="235"/>
      <c r="AE60" s="235"/>
      <c r="AF60" s="235"/>
      <c r="AG60" s="235"/>
      <c r="AH60" s="235"/>
      <c r="AI60" s="236"/>
      <c r="AJ60" s="314" t="s">
        <v>27</v>
      </c>
      <c r="AK60" s="314"/>
      <c r="AL60" s="314"/>
      <c r="AM60" s="314"/>
      <c r="AN60" s="314"/>
      <c r="AO60" s="314"/>
      <c r="AP60" s="314"/>
      <c r="AQ60" s="314"/>
      <c r="AR60" s="314"/>
      <c r="AS60" s="314"/>
      <c r="AT60" s="314"/>
      <c r="AU60" s="314"/>
      <c r="AV60" s="62"/>
      <c r="AW60" s="62"/>
      <c r="AX60" s="62"/>
      <c r="AY60" s="62"/>
      <c r="AZ60" s="62"/>
      <c r="BA60" s="62"/>
      <c r="BB60" s="62"/>
      <c r="BC60" s="62"/>
      <c r="BD60" s="62"/>
      <c r="BE60" s="62"/>
      <c r="BF60" s="62"/>
      <c r="BG60" s="62"/>
      <c r="BH60" s="62"/>
      <c r="BI60" s="62"/>
      <c r="BJ60" s="62"/>
      <c r="BK60" s="62"/>
    </row>
    <row r="61" spans="1:84" ht="26.1" customHeight="1">
      <c r="A61" s="314" t="s">
        <v>28</v>
      </c>
      <c r="B61" s="314"/>
      <c r="C61" s="314"/>
      <c r="D61" s="314"/>
      <c r="E61" s="314"/>
      <c r="F61" s="314"/>
      <c r="G61" s="314"/>
      <c r="H61" s="314"/>
      <c r="I61" s="314"/>
      <c r="J61" s="314"/>
      <c r="K61" s="314"/>
      <c r="L61" s="314"/>
      <c r="M61" s="314"/>
      <c r="N61" s="314"/>
      <c r="O61" s="314"/>
      <c r="P61" s="235"/>
      <c r="Q61" s="235"/>
      <c r="R61" s="235"/>
      <c r="S61" s="235"/>
      <c r="T61" s="235"/>
      <c r="U61" s="235"/>
      <c r="V61" s="235"/>
      <c r="W61" s="235"/>
      <c r="X61" s="235"/>
      <c r="Y61" s="235"/>
      <c r="Z61" s="235"/>
      <c r="AA61" s="235"/>
      <c r="AB61" s="235"/>
      <c r="AC61" s="235"/>
      <c r="AD61" s="235"/>
      <c r="AE61" s="235"/>
      <c r="AF61" s="235"/>
      <c r="AG61" s="235"/>
      <c r="AH61" s="235"/>
      <c r="AI61" s="236"/>
      <c r="AJ61" s="315" t="s">
        <v>29</v>
      </c>
      <c r="AK61" s="315"/>
      <c r="AL61" s="315"/>
      <c r="AM61" s="315"/>
      <c r="AN61" s="315"/>
      <c r="AO61" s="315"/>
      <c r="AP61" s="315"/>
      <c r="AQ61" s="315"/>
      <c r="AR61" s="315"/>
      <c r="AS61" s="315"/>
      <c r="AT61" s="315"/>
      <c r="AU61" s="315"/>
      <c r="AV61" s="62"/>
      <c r="AW61" s="62"/>
      <c r="AX61" s="62"/>
      <c r="AY61" s="62"/>
      <c r="AZ61" s="62"/>
      <c r="BA61" s="62"/>
      <c r="BB61" s="62"/>
      <c r="BC61" s="62"/>
      <c r="BD61" s="62"/>
      <c r="BE61" s="62"/>
      <c r="BF61" s="62"/>
      <c r="BG61" s="62"/>
      <c r="BH61" s="62"/>
      <c r="BI61" s="62"/>
      <c r="BJ61" s="62"/>
      <c r="BK61" s="62"/>
    </row>
    <row r="62" spans="1:84" ht="26.1" customHeight="1">
      <c r="A62" s="315" t="s">
        <v>30</v>
      </c>
      <c r="B62" s="315"/>
      <c r="C62" s="315"/>
      <c r="D62" s="315"/>
      <c r="E62" s="315"/>
      <c r="F62" s="315"/>
      <c r="G62" s="315"/>
      <c r="H62" s="315"/>
      <c r="I62" s="315"/>
      <c r="J62" s="315"/>
      <c r="K62" s="315"/>
      <c r="L62" s="315"/>
      <c r="M62" s="315"/>
      <c r="N62" s="315"/>
      <c r="O62" s="315"/>
      <c r="P62" s="315"/>
      <c r="Q62" s="315"/>
      <c r="R62" s="315"/>
      <c r="S62" s="315"/>
      <c r="T62" s="315"/>
      <c r="U62" s="315"/>
      <c r="V62" s="315"/>
      <c r="W62" s="315"/>
      <c r="X62" s="315"/>
      <c r="Y62" s="235"/>
      <c r="Z62" s="235"/>
      <c r="AA62" s="235"/>
      <c r="AB62" s="235"/>
      <c r="AC62" s="235"/>
      <c r="AD62" s="235"/>
      <c r="AE62" s="235"/>
      <c r="AF62" s="235"/>
      <c r="AG62" s="235"/>
      <c r="AH62" s="235"/>
      <c r="AI62" s="236"/>
      <c r="AJ62" s="316"/>
      <c r="AK62" s="316"/>
      <c r="AL62" s="316"/>
      <c r="AM62" s="316"/>
      <c r="AN62" s="316"/>
      <c r="AO62" s="316"/>
      <c r="AP62" s="316"/>
      <c r="AQ62" s="316"/>
      <c r="AR62" s="316"/>
      <c r="AS62" s="316"/>
      <c r="AT62" s="316"/>
      <c r="AU62" s="316"/>
      <c r="AV62" s="62"/>
      <c r="AW62" s="62"/>
      <c r="AX62" s="62"/>
      <c r="AY62" s="62"/>
      <c r="AZ62" s="62"/>
      <c r="BA62" s="62"/>
      <c r="BB62" s="62"/>
      <c r="BC62" s="62"/>
      <c r="BD62" s="62"/>
      <c r="BE62" s="62"/>
      <c r="BF62" s="62"/>
      <c r="BG62" s="62"/>
      <c r="BH62" s="62"/>
      <c r="BI62" s="62"/>
      <c r="BJ62" s="62"/>
      <c r="BK62" s="62"/>
    </row>
    <row r="63" spans="1:84" ht="20.100000000000001" customHeight="1" thickBot="1">
      <c r="B63" s="2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I63" s="62"/>
      <c r="AJ63" s="62"/>
      <c r="AK63" s="62"/>
      <c r="AL63" s="62"/>
      <c r="AM63" s="62"/>
      <c r="AN63" s="62"/>
      <c r="AO63" s="62"/>
      <c r="AP63" s="62"/>
      <c r="AQ63" s="62"/>
      <c r="AR63" s="62"/>
      <c r="AS63" s="62"/>
      <c r="AT63" s="62"/>
      <c r="AU63" s="62"/>
      <c r="AV63" s="62"/>
      <c r="AW63" s="62"/>
      <c r="AX63" s="62"/>
      <c r="AY63" s="62"/>
      <c r="AZ63" s="62"/>
      <c r="BA63" s="62"/>
      <c r="BB63" s="62"/>
      <c r="BC63" s="62"/>
      <c r="BD63" s="62"/>
      <c r="BE63" s="62"/>
      <c r="BF63" s="62"/>
      <c r="BG63" s="62"/>
      <c r="BH63" s="62"/>
      <c r="BI63" s="62"/>
      <c r="BJ63" s="62"/>
      <c r="BK63" s="62"/>
    </row>
    <row r="64" spans="1:84" ht="23.1" customHeight="1" thickBot="1">
      <c r="A64" s="317" t="s">
        <v>31</v>
      </c>
      <c r="B64" s="318"/>
      <c r="C64" s="318"/>
      <c r="D64" s="318"/>
      <c r="E64" s="318"/>
      <c r="F64" s="318"/>
      <c r="G64" s="318"/>
      <c r="H64" s="318"/>
      <c r="I64" s="318"/>
      <c r="J64" s="318"/>
      <c r="K64" s="318"/>
      <c r="L64" s="318"/>
      <c r="M64" s="318"/>
      <c r="N64" s="318"/>
      <c r="O64" s="318"/>
      <c r="P64" s="318"/>
      <c r="Q64" s="318"/>
      <c r="R64" s="318"/>
      <c r="S64" s="318"/>
      <c r="T64" s="318"/>
      <c r="U64" s="318"/>
      <c r="V64" s="318"/>
      <c r="W64" s="318"/>
      <c r="X64" s="318"/>
      <c r="Y64" s="318"/>
      <c r="Z64" s="318"/>
      <c r="AA64" s="318"/>
      <c r="AB64" s="318"/>
      <c r="AC64" s="318"/>
      <c r="AD64" s="319"/>
      <c r="AE64" s="237"/>
      <c r="AI64" s="62"/>
      <c r="AJ64" s="304" t="s">
        <v>32</v>
      </c>
      <c r="AK64" s="305"/>
      <c r="AL64" s="305"/>
      <c r="AM64" s="305"/>
      <c r="AN64" s="305"/>
      <c r="AO64" s="305"/>
      <c r="AP64" s="305"/>
      <c r="AQ64" s="305"/>
      <c r="AR64" s="305"/>
      <c r="AS64" s="305"/>
      <c r="AT64" s="305"/>
      <c r="AU64" s="306"/>
      <c r="AV64" s="124"/>
      <c r="AW64" s="124"/>
      <c r="AX64" s="304"/>
      <c r="AY64" s="305"/>
      <c r="AZ64" s="305"/>
      <c r="BA64" s="305"/>
      <c r="BB64" s="305"/>
      <c r="BC64" s="305"/>
      <c r="BD64" s="305"/>
      <c r="BE64" s="305"/>
      <c r="BF64" s="305"/>
      <c r="BG64" s="305"/>
      <c r="BH64" s="305"/>
      <c r="BI64" s="306"/>
      <c r="BJ64" s="124"/>
      <c r="BK64" s="124"/>
      <c r="BL64" s="124"/>
      <c r="BM64" s="124"/>
      <c r="BN64" s="124"/>
    </row>
    <row r="65" spans="1:67" ht="23.1" customHeight="1" thickBot="1">
      <c r="A65" s="273"/>
      <c r="B65" s="239"/>
      <c r="C65" s="288"/>
      <c r="D65" s="288"/>
      <c r="E65" s="288"/>
      <c r="F65" s="288"/>
      <c r="G65" s="288"/>
      <c r="H65" s="288"/>
      <c r="I65" s="288"/>
      <c r="J65" s="288"/>
      <c r="K65" s="288"/>
      <c r="L65" s="288"/>
      <c r="M65" s="288"/>
      <c r="N65" s="288"/>
      <c r="O65" s="240"/>
      <c r="P65" s="274"/>
      <c r="Q65" s="274"/>
      <c r="R65" s="275"/>
      <c r="S65" s="307" t="s">
        <v>33</v>
      </c>
      <c r="T65" s="308"/>
      <c r="U65" s="308"/>
      <c r="V65" s="308"/>
      <c r="W65" s="308"/>
      <c r="X65" s="308"/>
      <c r="Y65" s="308"/>
      <c r="Z65" s="308"/>
      <c r="AA65" s="308"/>
      <c r="AB65" s="308"/>
      <c r="AC65" s="308"/>
      <c r="AD65" s="309"/>
      <c r="AE65" s="241"/>
      <c r="AI65" s="62"/>
      <c r="AJ65" s="238"/>
      <c r="AK65" s="62"/>
      <c r="AL65" s="242"/>
      <c r="AM65" s="242"/>
      <c r="AN65" s="242"/>
      <c r="AO65" s="242"/>
      <c r="AP65" s="242"/>
      <c r="AQ65" s="242"/>
      <c r="AR65" s="242"/>
      <c r="AS65" s="242"/>
      <c r="AT65" s="242"/>
      <c r="AU65" s="243"/>
      <c r="AV65" s="242"/>
      <c r="AW65" s="242"/>
      <c r="AX65" s="238"/>
      <c r="AY65" s="62"/>
      <c r="AZ65" s="242"/>
      <c r="BA65" s="242"/>
      <c r="BB65" s="242"/>
      <c r="BC65" s="242"/>
      <c r="BD65" s="242"/>
      <c r="BE65" s="242"/>
      <c r="BF65" s="242"/>
      <c r="BG65" s="242"/>
      <c r="BH65" s="242"/>
      <c r="BI65" s="243"/>
      <c r="BJ65" s="242"/>
      <c r="BK65" s="242"/>
      <c r="BL65" s="242"/>
      <c r="BM65" s="242"/>
      <c r="BN65" s="242"/>
    </row>
    <row r="66" spans="1:67" ht="72" customHeight="1" thickBot="1">
      <c r="A66" s="264" t="s">
        <v>2</v>
      </c>
      <c r="B66" s="265" t="s">
        <v>3</v>
      </c>
      <c r="C66" s="266" t="s">
        <v>4</v>
      </c>
      <c r="D66" s="267" t="str">
        <f>D3</f>
        <v>Dist. Total (Mts)</v>
      </c>
      <c r="E66" s="268" t="str">
        <f t="shared" ref="E66:O66" si="78">E3</f>
        <v>Zona 4 (mts) (16-19 k/h)</v>
      </c>
      <c r="F66" s="268" t="str">
        <f t="shared" si="78"/>
        <v>Zona 5 (mts) (19-22 k/h)</v>
      </c>
      <c r="G66" s="268" t="str">
        <f t="shared" si="78"/>
        <v>Zona 6 (mts) (22-24 k/h)</v>
      </c>
      <c r="H66" s="268" t="str">
        <f t="shared" si="78"/>
        <v>HSR       (mts)         (19-24 K/h)</v>
      </c>
      <c r="I66" s="268" t="str">
        <f t="shared" si="78"/>
        <v>Sprint (Cant)    (&gt;24 K/h)</v>
      </c>
      <c r="J66" s="268" t="str">
        <f t="shared" si="78"/>
        <v>Sprint    (mts)         (&gt;24 K/h)</v>
      </c>
      <c r="K66" s="268" t="str">
        <f t="shared" si="78"/>
        <v>ACC     (Cant.)          (2-10 m/s2)</v>
      </c>
      <c r="L66" s="268" t="str">
        <f t="shared" si="78"/>
        <v>DCC    (Cant.)       (2-10 m/s2)</v>
      </c>
      <c r="M66" s="268" t="str">
        <f t="shared" si="78"/>
        <v>ACC (mts.) (2-10 m/s2)</v>
      </c>
      <c r="N66" s="268" t="str">
        <f t="shared" si="78"/>
        <v>DCC (mts.) (2-10 m/s2)</v>
      </c>
      <c r="O66" s="269" t="str">
        <f t="shared" si="78"/>
        <v>Number Of High Intensity Bursts (cant.)</v>
      </c>
      <c r="P66" s="270" t="s">
        <v>10</v>
      </c>
      <c r="Q66" s="271" t="s">
        <v>11</v>
      </c>
      <c r="R66" s="271" t="s">
        <v>12</v>
      </c>
      <c r="S66" s="272" t="s">
        <v>13</v>
      </c>
      <c r="T66" s="267" t="s">
        <v>34</v>
      </c>
      <c r="U66" s="271" t="s">
        <v>14</v>
      </c>
      <c r="V66" s="271" t="s">
        <v>15</v>
      </c>
      <c r="W66" s="271" t="s">
        <v>16</v>
      </c>
      <c r="X66" s="268" t="s">
        <v>35</v>
      </c>
      <c r="Y66" s="268" t="s">
        <v>36</v>
      </c>
      <c r="Z66" s="268" t="s">
        <v>37</v>
      </c>
      <c r="AA66" s="268" t="s">
        <v>38</v>
      </c>
      <c r="AB66" s="268" t="s">
        <v>39</v>
      </c>
      <c r="AC66" s="271" t="s">
        <v>17</v>
      </c>
      <c r="AD66" s="272" t="s">
        <v>18</v>
      </c>
      <c r="AE66" s="216"/>
      <c r="AJ66" s="28" t="str">
        <f t="shared" ref="AJ66:AU66" si="79">D66</f>
        <v>Dist. Total (Mts)</v>
      </c>
      <c r="AK66" s="29" t="str">
        <f t="shared" si="79"/>
        <v>Zona 4 (mts) (16-19 k/h)</v>
      </c>
      <c r="AL66" s="29" t="str">
        <f t="shared" si="79"/>
        <v>Zona 5 (mts) (19-22 k/h)</v>
      </c>
      <c r="AM66" s="29" t="str">
        <f t="shared" si="79"/>
        <v>Zona 6 (mts) (22-24 k/h)</v>
      </c>
      <c r="AN66" s="29" t="str">
        <f t="shared" si="79"/>
        <v>HSR       (mts)         (19-24 K/h)</v>
      </c>
      <c r="AO66" s="29" t="str">
        <f t="shared" si="79"/>
        <v>Sprint (Cant)    (&gt;24 K/h)</v>
      </c>
      <c r="AP66" s="29" t="str">
        <f t="shared" si="79"/>
        <v>Sprint    (mts)         (&gt;24 K/h)</v>
      </c>
      <c r="AQ66" s="29" t="str">
        <f t="shared" si="79"/>
        <v>ACC     (Cant.)          (2-10 m/s2)</v>
      </c>
      <c r="AR66" s="29" t="str">
        <f t="shared" si="79"/>
        <v>DCC    (Cant.)       (2-10 m/s2)</v>
      </c>
      <c r="AS66" s="29" t="str">
        <f t="shared" si="79"/>
        <v>ACC (mts.) (2-10 m/s2)</v>
      </c>
      <c r="AT66" s="29" t="str">
        <f t="shared" si="79"/>
        <v>DCC (mts.) (2-10 m/s2)</v>
      </c>
      <c r="AU66" s="31" t="str">
        <f t="shared" si="79"/>
        <v>Number Of High Intensity Bursts (cant.)</v>
      </c>
      <c r="AV66" s="244"/>
      <c r="AW66" s="244"/>
      <c r="AX66" s="28" t="str">
        <f>AJ66</f>
        <v>Dist. Total (Mts)</v>
      </c>
      <c r="AY66" s="29" t="str">
        <f t="shared" ref="AY66:BI66" si="80">AK66</f>
        <v>Zona 4 (mts) (16-19 k/h)</v>
      </c>
      <c r="AZ66" s="29" t="str">
        <f t="shared" si="80"/>
        <v>Zona 5 (mts) (19-22 k/h)</v>
      </c>
      <c r="BA66" s="29" t="str">
        <f t="shared" si="80"/>
        <v>Zona 6 (mts) (22-24 k/h)</v>
      </c>
      <c r="BB66" s="29" t="str">
        <f t="shared" si="80"/>
        <v>HSR       (mts)         (19-24 K/h)</v>
      </c>
      <c r="BC66" s="29" t="str">
        <f t="shared" si="80"/>
        <v>Sprint (Cant)    (&gt;24 K/h)</v>
      </c>
      <c r="BD66" s="29" t="str">
        <f t="shared" si="80"/>
        <v>Sprint    (mts)         (&gt;24 K/h)</v>
      </c>
      <c r="BE66" s="29" t="str">
        <f t="shared" si="80"/>
        <v>ACC     (Cant.)          (2-10 m/s2)</v>
      </c>
      <c r="BF66" s="29" t="str">
        <f t="shared" si="80"/>
        <v>DCC    (Cant.)       (2-10 m/s2)</v>
      </c>
      <c r="BG66" s="29" t="str">
        <f t="shared" si="80"/>
        <v>ACC (mts.) (2-10 m/s2)</v>
      </c>
      <c r="BH66" s="29" t="str">
        <f t="shared" si="80"/>
        <v>DCC (mts.) (2-10 m/s2)</v>
      </c>
      <c r="BI66" s="31" t="str">
        <f t="shared" si="80"/>
        <v>Number Of High Intensity Bursts (cant.)</v>
      </c>
      <c r="BJ66" s="216"/>
      <c r="BK66" s="216"/>
      <c r="BL66" s="244"/>
      <c r="BM66" s="244"/>
      <c r="BN66" s="216"/>
    </row>
    <row r="67" spans="1:67" ht="14.1" customHeight="1" thickBot="1">
      <c r="A67" s="32">
        <v>1</v>
      </c>
      <c r="B67" s="38" t="s">
        <v>40</v>
      </c>
      <c r="C67" s="140"/>
      <c r="D67" s="63">
        <v>33016.19</v>
      </c>
      <c r="E67" s="64">
        <v>0</v>
      </c>
      <c r="F67" s="64">
        <v>0</v>
      </c>
      <c r="G67" s="64">
        <v>0</v>
      </c>
      <c r="H67" s="80">
        <v>1693.69</v>
      </c>
      <c r="I67" s="80">
        <v>14</v>
      </c>
      <c r="J67" s="80">
        <v>225.66999999999996</v>
      </c>
      <c r="K67" s="80">
        <v>713</v>
      </c>
      <c r="L67" s="80">
        <v>578</v>
      </c>
      <c r="M67" s="80">
        <v>0</v>
      </c>
      <c r="N67" s="80">
        <v>0</v>
      </c>
      <c r="O67" s="135">
        <v>58</v>
      </c>
      <c r="P67" s="136">
        <v>29.38</v>
      </c>
      <c r="Q67" s="42"/>
      <c r="R67" s="42"/>
      <c r="S67" s="53"/>
      <c r="T67" s="26">
        <v>97.283599999999979</v>
      </c>
      <c r="U67" s="42"/>
      <c r="V67" s="42"/>
      <c r="W67" s="42"/>
      <c r="X67" s="42">
        <v>5.0110654161365717</v>
      </c>
      <c r="Y67" s="42">
        <v>4.1421343826740432E-2</v>
      </c>
      <c r="Z67" s="42">
        <v>0.66768247581289375</v>
      </c>
      <c r="AA67" s="42">
        <v>2.1095298677475665</v>
      </c>
      <c r="AB67" s="42">
        <v>1.7101097665611409</v>
      </c>
      <c r="AC67" s="42"/>
      <c r="AD67" s="53"/>
      <c r="AE67" s="5">
        <v>0.17160271013935324</v>
      </c>
      <c r="AJ67" s="63"/>
      <c r="AK67" s="64"/>
      <c r="AL67" s="64"/>
      <c r="AM67" s="64"/>
      <c r="AN67" s="80"/>
      <c r="AO67" s="80"/>
      <c r="AP67" s="80"/>
      <c r="AQ67" s="80"/>
      <c r="AR67" s="80"/>
      <c r="AS67" s="80"/>
      <c r="AT67" s="80"/>
      <c r="AU67" s="135"/>
      <c r="AV67" s="245"/>
      <c r="AW67" s="245"/>
      <c r="AX67" s="63"/>
      <c r="AY67" s="64"/>
      <c r="AZ67" s="64"/>
      <c r="BA67" s="64"/>
      <c r="BB67" s="80"/>
      <c r="BC67" s="80"/>
      <c r="BD67" s="80"/>
      <c r="BE67" s="80"/>
      <c r="BF67" s="80"/>
      <c r="BG67" s="80"/>
      <c r="BH67" s="80"/>
      <c r="BI67" s="135"/>
      <c r="BJ67" s="245"/>
      <c r="BK67" s="245"/>
      <c r="BL67" s="245"/>
      <c r="BM67" s="245"/>
      <c r="BN67" s="245"/>
    </row>
    <row r="68" spans="1:67" ht="14.1" customHeight="1" thickBot="1">
      <c r="A68" s="11">
        <v>2</v>
      </c>
      <c r="B68" s="39" t="s">
        <v>41</v>
      </c>
      <c r="C68" s="247"/>
      <c r="D68" s="26">
        <v>32052.2</v>
      </c>
      <c r="E68" s="64">
        <v>0</v>
      </c>
      <c r="F68" s="64">
        <v>0</v>
      </c>
      <c r="G68" s="64">
        <v>0</v>
      </c>
      <c r="H68" s="27">
        <v>2987.54</v>
      </c>
      <c r="I68" s="27">
        <v>35</v>
      </c>
      <c r="J68" s="27">
        <v>609.49</v>
      </c>
      <c r="K68" s="27">
        <v>896</v>
      </c>
      <c r="L68" s="27">
        <v>753</v>
      </c>
      <c r="M68" s="80">
        <v>0</v>
      </c>
      <c r="N68" s="80">
        <v>0</v>
      </c>
      <c r="O68" s="45">
        <v>13</v>
      </c>
      <c r="P68" s="136">
        <v>30.13</v>
      </c>
      <c r="Q68" s="42"/>
      <c r="R68" s="42"/>
      <c r="S68" s="53"/>
      <c r="T68" s="26">
        <v>93.159200000000013</v>
      </c>
      <c r="U68" s="4"/>
      <c r="V68" s="4"/>
      <c r="W68" s="4"/>
      <c r="X68" s="42">
        <v>8.8297325254913552</v>
      </c>
      <c r="Y68" s="42">
        <v>0.10344318013890941</v>
      </c>
      <c r="Z68" s="42">
        <v>1.8013595389389685</v>
      </c>
      <c r="AA68" s="42">
        <v>2.6481454115560807</v>
      </c>
      <c r="AB68" s="42">
        <v>2.2255061327028223</v>
      </c>
      <c r="AC68" s="42"/>
      <c r="AD68" s="53"/>
      <c r="AE68" s="5">
        <v>3.842175262302349E-2</v>
      </c>
      <c r="AJ68" s="26"/>
      <c r="AK68" s="64"/>
      <c r="AL68" s="64"/>
      <c r="AM68" s="64"/>
      <c r="AN68" s="27"/>
      <c r="AO68" s="27"/>
      <c r="AP68" s="27"/>
      <c r="AQ68" s="27"/>
      <c r="AR68" s="27"/>
      <c r="AS68" s="80"/>
      <c r="AT68" s="80"/>
      <c r="AU68" s="45"/>
      <c r="AV68" s="6"/>
      <c r="AW68" s="6"/>
      <c r="AX68" s="26"/>
      <c r="AY68" s="64"/>
      <c r="AZ68" s="64"/>
      <c r="BA68" s="64"/>
      <c r="BB68" s="27"/>
      <c r="BC68" s="27"/>
      <c r="BD68" s="27"/>
      <c r="BE68" s="27"/>
      <c r="BF68" s="27"/>
      <c r="BG68" s="80"/>
      <c r="BH68" s="80"/>
      <c r="BI68" s="45"/>
      <c r="BJ68" s="6"/>
      <c r="BK68" s="6"/>
      <c r="BL68" s="6"/>
      <c r="BM68" s="6"/>
      <c r="BN68" s="6"/>
    </row>
    <row r="69" spans="1:67" ht="14.1" customHeight="1" thickBot="1">
      <c r="A69" s="11">
        <v>3</v>
      </c>
      <c r="B69" s="39" t="s">
        <v>42</v>
      </c>
      <c r="C69" s="247"/>
      <c r="D69" s="26">
        <v>13357.16</v>
      </c>
      <c r="E69" s="64">
        <v>0</v>
      </c>
      <c r="F69" s="64">
        <v>0</v>
      </c>
      <c r="G69" s="64">
        <v>0</v>
      </c>
      <c r="H69" s="27">
        <v>572.9</v>
      </c>
      <c r="I69" s="27">
        <v>5</v>
      </c>
      <c r="J69" s="27">
        <v>82.77</v>
      </c>
      <c r="K69" s="27">
        <v>243</v>
      </c>
      <c r="L69" s="27">
        <v>178</v>
      </c>
      <c r="M69" s="80">
        <v>0</v>
      </c>
      <c r="N69" s="80">
        <v>0</v>
      </c>
      <c r="O69" s="45">
        <v>5</v>
      </c>
      <c r="P69" s="136">
        <v>26.86</v>
      </c>
      <c r="Q69" s="42"/>
      <c r="R69" s="42"/>
      <c r="S69" s="53"/>
      <c r="T69" s="26">
        <v>99.041250000000005</v>
      </c>
      <c r="U69" s="4"/>
      <c r="V69" s="4"/>
      <c r="W69" s="4"/>
      <c r="X69" s="42">
        <v>3.9967908469373516</v>
      </c>
      <c r="Y69" s="42">
        <v>3.4882098507046183E-2</v>
      </c>
      <c r="Z69" s="42">
        <v>0.57743825868564247</v>
      </c>
      <c r="AA69" s="42">
        <v>1.6952699874424444</v>
      </c>
      <c r="AB69" s="42">
        <v>1.2418027068508442</v>
      </c>
      <c r="AC69" s="42"/>
      <c r="AD69" s="53"/>
      <c r="AE69" s="5">
        <v>3.4882098507046183E-2</v>
      </c>
      <c r="AI69" s="5"/>
      <c r="AJ69" s="26"/>
      <c r="AK69" s="64"/>
      <c r="AL69" s="64"/>
      <c r="AM69" s="64"/>
      <c r="AN69" s="27"/>
      <c r="AO69" s="27"/>
      <c r="AP69" s="27"/>
      <c r="AQ69" s="27"/>
      <c r="AR69" s="27"/>
      <c r="AS69" s="80"/>
      <c r="AT69" s="80"/>
      <c r="AU69" s="45"/>
      <c r="AV69" s="6"/>
      <c r="AW69" s="6"/>
      <c r="AX69" s="26"/>
      <c r="AY69" s="64"/>
      <c r="AZ69" s="64"/>
      <c r="BA69" s="64"/>
      <c r="BB69" s="27"/>
      <c r="BC69" s="27"/>
      <c r="BD69" s="27"/>
      <c r="BE69" s="27"/>
      <c r="BF69" s="27"/>
      <c r="BG69" s="80"/>
      <c r="BH69" s="80"/>
      <c r="BI69" s="45"/>
      <c r="BJ69" s="6"/>
      <c r="BK69" s="6"/>
      <c r="BL69" s="6"/>
      <c r="BM69" s="6"/>
      <c r="BN69" s="6"/>
    </row>
    <row r="70" spans="1:67" ht="14.1" customHeight="1" thickBot="1">
      <c r="A70" s="11">
        <v>4</v>
      </c>
      <c r="B70" s="39" t="s">
        <v>43</v>
      </c>
      <c r="C70" s="247"/>
      <c r="D70" s="26">
        <v>14749.64</v>
      </c>
      <c r="E70" s="64">
        <v>0</v>
      </c>
      <c r="F70" s="64">
        <v>0</v>
      </c>
      <c r="G70" s="64">
        <v>0</v>
      </c>
      <c r="H70" s="27">
        <v>652.48</v>
      </c>
      <c r="I70" s="27">
        <v>13</v>
      </c>
      <c r="J70" s="27">
        <v>182.86</v>
      </c>
      <c r="K70" s="27">
        <v>373</v>
      </c>
      <c r="L70" s="27">
        <v>273</v>
      </c>
      <c r="M70" s="80">
        <v>0</v>
      </c>
      <c r="N70" s="80">
        <v>0</v>
      </c>
      <c r="O70" s="45">
        <v>14</v>
      </c>
      <c r="P70" s="136">
        <v>29.38</v>
      </c>
      <c r="Q70" s="42"/>
      <c r="R70" s="42"/>
      <c r="S70" s="53"/>
      <c r="T70" s="26">
        <v>74.525333333333336</v>
      </c>
      <c r="U70" s="4"/>
      <c r="V70" s="4"/>
      <c r="W70" s="4"/>
      <c r="X70" s="42">
        <v>3.2953535353535353</v>
      </c>
      <c r="Y70" s="42">
        <v>6.5656565656565663E-2</v>
      </c>
      <c r="Z70" s="42">
        <v>0.92353535353535365</v>
      </c>
      <c r="AA70" s="42">
        <v>1.8838383838383839</v>
      </c>
      <c r="AB70" s="42">
        <v>1.3787878787878789</v>
      </c>
      <c r="AC70" s="42"/>
      <c r="AD70" s="53"/>
      <c r="AE70" s="5">
        <v>7.0707070707070704E-2</v>
      </c>
      <c r="AI70" s="62"/>
      <c r="AJ70" s="26"/>
      <c r="AK70" s="64"/>
      <c r="AL70" s="64"/>
      <c r="AM70" s="64"/>
      <c r="AN70" s="27"/>
      <c r="AO70" s="27"/>
      <c r="AP70" s="27"/>
      <c r="AQ70" s="27"/>
      <c r="AR70" s="27"/>
      <c r="AS70" s="80"/>
      <c r="AT70" s="80"/>
      <c r="AU70" s="45"/>
      <c r="AV70" s="6"/>
      <c r="AW70" s="6"/>
      <c r="AX70" s="26"/>
      <c r="AY70" s="64"/>
      <c r="AZ70" s="64"/>
      <c r="BA70" s="64"/>
      <c r="BB70" s="27"/>
      <c r="BC70" s="27"/>
      <c r="BD70" s="27"/>
      <c r="BE70" s="27"/>
      <c r="BF70" s="27"/>
      <c r="BG70" s="80"/>
      <c r="BH70" s="80"/>
      <c r="BI70" s="45"/>
      <c r="BJ70" s="6"/>
      <c r="BK70" s="6"/>
      <c r="BL70" s="6"/>
      <c r="BM70" s="6"/>
      <c r="BN70" s="6"/>
    </row>
    <row r="71" spans="1:67" ht="14.1" customHeight="1" thickBot="1">
      <c r="A71" s="11">
        <v>5</v>
      </c>
      <c r="B71" s="39" t="s">
        <v>44</v>
      </c>
      <c r="C71" s="247"/>
      <c r="D71" s="26">
        <v>30686.090000000004</v>
      </c>
      <c r="E71" s="64">
        <v>0</v>
      </c>
      <c r="F71" s="64">
        <v>0</v>
      </c>
      <c r="G71" s="64">
        <v>0</v>
      </c>
      <c r="H71" s="27">
        <v>3080.5099999999998</v>
      </c>
      <c r="I71" s="27">
        <v>26</v>
      </c>
      <c r="J71" s="27">
        <v>465.32000000000005</v>
      </c>
      <c r="K71" s="27">
        <v>756</v>
      </c>
      <c r="L71" s="27">
        <v>568</v>
      </c>
      <c r="M71" s="80">
        <v>0</v>
      </c>
      <c r="N71" s="80">
        <v>0</v>
      </c>
      <c r="O71" s="45">
        <v>17</v>
      </c>
      <c r="P71" s="136">
        <v>31.36</v>
      </c>
      <c r="Q71" s="42"/>
      <c r="R71" s="42"/>
      <c r="S71" s="53"/>
      <c r="T71" s="26">
        <v>90.205200000000019</v>
      </c>
      <c r="U71" s="4"/>
      <c r="V71" s="4"/>
      <c r="W71" s="4"/>
      <c r="X71" s="42">
        <v>9.1045071671346225</v>
      </c>
      <c r="Y71" s="42">
        <v>7.6843505246046981E-2</v>
      </c>
      <c r="Z71" s="42">
        <v>1.375262302349638</v>
      </c>
      <c r="AA71" s="42">
        <v>2.2343726910004431</v>
      </c>
      <c r="AB71" s="42">
        <v>1.6787350376828727</v>
      </c>
      <c r="AC71" s="42"/>
      <c r="AD71" s="53"/>
      <c r="AE71" s="5">
        <v>5.0243830353184568E-2</v>
      </c>
      <c r="AI71" s="62"/>
      <c r="AJ71" s="26"/>
      <c r="AK71" s="64"/>
      <c r="AL71" s="64"/>
      <c r="AM71" s="64"/>
      <c r="AN71" s="27"/>
      <c r="AO71" s="27"/>
      <c r="AP71" s="27"/>
      <c r="AQ71" s="27"/>
      <c r="AR71" s="27"/>
      <c r="AS71" s="80"/>
      <c r="AT71" s="80"/>
      <c r="AU71" s="45"/>
      <c r="AV71" s="6"/>
      <c r="AW71" s="6"/>
      <c r="AX71" s="26"/>
      <c r="AY71" s="64"/>
      <c r="AZ71" s="64"/>
      <c r="BA71" s="64"/>
      <c r="BB71" s="27"/>
      <c r="BC71" s="27"/>
      <c r="BD71" s="27"/>
      <c r="BE71" s="27"/>
      <c r="BF71" s="27"/>
      <c r="BG71" s="80"/>
      <c r="BH71" s="80"/>
      <c r="BI71" s="45"/>
      <c r="BJ71" s="6"/>
      <c r="BK71" s="6"/>
      <c r="BL71" s="6"/>
      <c r="BM71" s="6"/>
      <c r="BN71" s="6"/>
    </row>
    <row r="72" spans="1:67" ht="14.1" customHeight="1" thickBot="1">
      <c r="A72" s="11">
        <v>6</v>
      </c>
      <c r="B72" s="39" t="s">
        <v>45</v>
      </c>
      <c r="C72" s="247"/>
      <c r="D72" s="26">
        <v>30447.65</v>
      </c>
      <c r="E72" s="64">
        <v>0</v>
      </c>
      <c r="F72" s="64">
        <v>0</v>
      </c>
      <c r="G72" s="64">
        <v>0</v>
      </c>
      <c r="H72" s="27">
        <v>1845.3399999999997</v>
      </c>
      <c r="I72" s="27">
        <v>24</v>
      </c>
      <c r="J72" s="27">
        <v>423.71999999999997</v>
      </c>
      <c r="K72" s="27">
        <v>837</v>
      </c>
      <c r="L72" s="27">
        <v>587</v>
      </c>
      <c r="M72" s="80">
        <v>0</v>
      </c>
      <c r="N72" s="80">
        <v>0</v>
      </c>
      <c r="O72" s="45">
        <v>25</v>
      </c>
      <c r="P72" s="136">
        <v>29.84</v>
      </c>
      <c r="Q72" s="42"/>
      <c r="R72" s="42"/>
      <c r="S72" s="53"/>
      <c r="T72" s="26">
        <v>89.161999999999992</v>
      </c>
      <c r="U72" s="4"/>
      <c r="V72" s="4"/>
      <c r="W72" s="4"/>
      <c r="X72" s="42">
        <v>5.4539382296438585</v>
      </c>
      <c r="Y72" s="42">
        <v>7.0932466380966452E-2</v>
      </c>
      <c r="Z72" s="42">
        <v>1.2523126939559626</v>
      </c>
      <c r="AA72" s="42">
        <v>2.4737697650362049</v>
      </c>
      <c r="AB72" s="42">
        <v>1.7348899069011379</v>
      </c>
      <c r="AC72" s="42"/>
      <c r="AD72" s="53"/>
      <c r="AE72" s="5">
        <v>7.3887985813506724E-2</v>
      </c>
      <c r="AI72" s="62"/>
      <c r="AJ72" s="26"/>
      <c r="AK72" s="64"/>
      <c r="AL72" s="64"/>
      <c r="AM72" s="64"/>
      <c r="AN72" s="27"/>
      <c r="AO72" s="27"/>
      <c r="AP72" s="27"/>
      <c r="AQ72" s="27"/>
      <c r="AR72" s="27"/>
      <c r="AS72" s="80"/>
      <c r="AT72" s="80"/>
      <c r="AU72" s="45"/>
      <c r="AV72" s="6"/>
      <c r="AW72" s="6"/>
      <c r="AX72" s="26"/>
      <c r="AY72" s="64"/>
      <c r="AZ72" s="64"/>
      <c r="BA72" s="64"/>
      <c r="BB72" s="27"/>
      <c r="BC72" s="27"/>
      <c r="BD72" s="27"/>
      <c r="BE72" s="27"/>
      <c r="BF72" s="27"/>
      <c r="BG72" s="80"/>
      <c r="BH72" s="80"/>
      <c r="BI72" s="45"/>
      <c r="BJ72" s="6"/>
      <c r="BK72" s="6"/>
      <c r="BL72" s="6"/>
      <c r="BM72" s="6"/>
      <c r="BN72" s="6"/>
    </row>
    <row r="73" spans="1:67" ht="14.1" customHeight="1" thickBot="1">
      <c r="A73" s="11">
        <v>7</v>
      </c>
      <c r="B73" s="39" t="s">
        <v>46</v>
      </c>
      <c r="C73" s="247"/>
      <c r="D73" s="26">
        <v>5318.74</v>
      </c>
      <c r="E73" s="64">
        <v>0</v>
      </c>
      <c r="F73" s="64">
        <v>0</v>
      </c>
      <c r="G73" s="64">
        <v>0</v>
      </c>
      <c r="H73" s="27">
        <v>298.26</v>
      </c>
      <c r="I73" s="27">
        <v>4</v>
      </c>
      <c r="J73" s="27">
        <v>45.489999999999995</v>
      </c>
      <c r="K73" s="27">
        <v>104</v>
      </c>
      <c r="L73" s="27">
        <v>84</v>
      </c>
      <c r="M73" s="80">
        <v>0</v>
      </c>
      <c r="N73" s="80">
        <v>0</v>
      </c>
      <c r="O73" s="45">
        <v>5</v>
      </c>
      <c r="P73" s="136">
        <v>27.43</v>
      </c>
      <c r="Q73" s="42"/>
      <c r="R73" s="42"/>
      <c r="S73" s="53"/>
      <c r="T73" s="26">
        <v>78.335999999999999</v>
      </c>
      <c r="U73" s="4"/>
      <c r="V73" s="4"/>
      <c r="W73" s="4"/>
      <c r="X73" s="42">
        <v>4.3861764705882349</v>
      </c>
      <c r="Y73" s="42">
        <v>5.8823529411764705E-2</v>
      </c>
      <c r="Z73" s="42">
        <v>0.66897058823529409</v>
      </c>
      <c r="AA73" s="42">
        <v>1.5294117647058822</v>
      </c>
      <c r="AB73" s="42">
        <v>1.2352941176470589</v>
      </c>
      <c r="AC73" s="42"/>
      <c r="AD73" s="53"/>
      <c r="AE73" s="5">
        <v>7.3529411764705885E-2</v>
      </c>
      <c r="AJ73" s="26"/>
      <c r="AK73" s="64"/>
      <c r="AL73" s="64"/>
      <c r="AM73" s="64"/>
      <c r="AN73" s="27"/>
      <c r="AO73" s="27"/>
      <c r="AP73" s="27"/>
      <c r="AQ73" s="27"/>
      <c r="AR73" s="27"/>
      <c r="AS73" s="80"/>
      <c r="AT73" s="80"/>
      <c r="AU73" s="45"/>
      <c r="AV73" s="6"/>
      <c r="AW73" s="6"/>
      <c r="AX73" s="26"/>
      <c r="AY73" s="64"/>
      <c r="AZ73" s="64"/>
      <c r="BA73" s="64"/>
      <c r="BB73" s="27"/>
      <c r="BC73" s="27"/>
      <c r="BD73" s="27"/>
      <c r="BE73" s="27"/>
      <c r="BF73" s="27"/>
      <c r="BG73" s="80"/>
      <c r="BH73" s="80"/>
      <c r="BI73" s="45"/>
      <c r="BJ73" s="6"/>
      <c r="BK73" s="6"/>
      <c r="BL73" s="6"/>
      <c r="BM73" s="6"/>
      <c r="BN73" s="6"/>
    </row>
    <row r="74" spans="1:67" ht="14.1" customHeight="1" thickBot="1">
      <c r="A74" s="11">
        <v>8</v>
      </c>
      <c r="B74" s="39" t="s">
        <v>47</v>
      </c>
      <c r="C74" s="247"/>
      <c r="D74" s="26">
        <v>26280.809999999998</v>
      </c>
      <c r="E74" s="64">
        <v>0</v>
      </c>
      <c r="F74" s="64">
        <v>0</v>
      </c>
      <c r="G74" s="64">
        <v>0</v>
      </c>
      <c r="H74" s="27">
        <v>891.1099999999999</v>
      </c>
      <c r="I74" s="27">
        <v>4</v>
      </c>
      <c r="J74" s="27">
        <v>52.46</v>
      </c>
      <c r="K74" s="27">
        <v>440</v>
      </c>
      <c r="L74" s="27">
        <v>357</v>
      </c>
      <c r="M74" s="80">
        <v>0</v>
      </c>
      <c r="N74" s="80">
        <v>0</v>
      </c>
      <c r="O74" s="45">
        <v>0</v>
      </c>
      <c r="P74" s="136">
        <v>27.83</v>
      </c>
      <c r="Q74" s="42"/>
      <c r="R74" s="42"/>
      <c r="S74" s="53"/>
      <c r="T74" s="26">
        <v>83.931733333333341</v>
      </c>
      <c r="U74" s="4"/>
      <c r="V74" s="4"/>
      <c r="W74" s="4"/>
      <c r="X74" s="42">
        <v>2.8805883303701303</v>
      </c>
      <c r="Y74" s="42">
        <v>1.2930337805075156E-2</v>
      </c>
      <c r="Z74" s="42">
        <v>0.16958138031356068</v>
      </c>
      <c r="AA74" s="42">
        <v>1.4223371585582671</v>
      </c>
      <c r="AB74" s="42">
        <v>1.1540326491029578</v>
      </c>
      <c r="AC74" s="42"/>
      <c r="AD74" s="53"/>
      <c r="AE74" s="5">
        <v>0</v>
      </c>
      <c r="AJ74" s="26"/>
      <c r="AK74" s="64"/>
      <c r="AL74" s="64"/>
      <c r="AM74" s="64"/>
      <c r="AN74" s="27"/>
      <c r="AO74" s="27"/>
      <c r="AP74" s="27"/>
      <c r="AQ74" s="27"/>
      <c r="AR74" s="27"/>
      <c r="AS74" s="80"/>
      <c r="AT74" s="80"/>
      <c r="AU74" s="45"/>
      <c r="AX74" s="26"/>
      <c r="AY74" s="64"/>
      <c r="AZ74" s="64"/>
      <c r="BA74" s="64"/>
      <c r="BB74" s="27"/>
      <c r="BC74" s="27"/>
      <c r="BD74" s="27"/>
      <c r="BE74" s="27"/>
      <c r="BF74" s="27"/>
      <c r="BG74" s="80"/>
      <c r="BH74" s="80"/>
      <c r="BI74" s="45"/>
    </row>
    <row r="75" spans="1:67" ht="14.1" customHeight="1" thickBot="1">
      <c r="A75" s="11">
        <v>9</v>
      </c>
      <c r="B75" s="39" t="s">
        <v>48</v>
      </c>
      <c r="C75" s="247"/>
      <c r="D75" s="26">
        <v>26953.23</v>
      </c>
      <c r="E75" s="64">
        <v>0</v>
      </c>
      <c r="F75" s="64">
        <v>0</v>
      </c>
      <c r="G75" s="64">
        <v>0</v>
      </c>
      <c r="H75" s="27">
        <v>1072.6199999999999</v>
      </c>
      <c r="I75" s="27">
        <v>14</v>
      </c>
      <c r="J75" s="27">
        <v>199.84</v>
      </c>
      <c r="K75" s="27">
        <v>674</v>
      </c>
      <c r="L75" s="27">
        <v>482</v>
      </c>
      <c r="M75" s="80">
        <v>0</v>
      </c>
      <c r="N75" s="80">
        <v>0</v>
      </c>
      <c r="O75" s="45">
        <v>4</v>
      </c>
      <c r="P75" s="136">
        <v>29.09</v>
      </c>
      <c r="Q75" s="42"/>
      <c r="R75" s="42"/>
      <c r="S75" s="53"/>
      <c r="T75" s="26">
        <v>85.152533333333324</v>
      </c>
      <c r="U75" s="4"/>
      <c r="V75" s="4"/>
      <c r="W75" s="4"/>
      <c r="X75" s="42">
        <v>3.4230732407850639</v>
      </c>
      <c r="Y75" s="42">
        <v>4.4678474549226105E-2</v>
      </c>
      <c r="Z75" s="42">
        <v>0.63775331099409605</v>
      </c>
      <c r="AA75" s="42">
        <v>2.150949417584171</v>
      </c>
      <c r="AB75" s="42">
        <v>1.5382160523376416</v>
      </c>
      <c r="AC75" s="42"/>
      <c r="AD75" s="53"/>
      <c r="AE75" s="5">
        <v>1.2765278442636028E-2</v>
      </c>
      <c r="AJ75" s="26"/>
      <c r="AK75" s="64"/>
      <c r="AL75" s="64"/>
      <c r="AM75" s="64"/>
      <c r="AN75" s="27"/>
      <c r="AO75" s="27"/>
      <c r="AP75" s="27"/>
      <c r="AQ75" s="27"/>
      <c r="AR75" s="27"/>
      <c r="AS75" s="80"/>
      <c r="AT75" s="80"/>
      <c r="AU75" s="45"/>
      <c r="AV75" s="245"/>
      <c r="AW75" s="245"/>
      <c r="AX75" s="26"/>
      <c r="AY75" s="64"/>
      <c r="AZ75" s="64"/>
      <c r="BA75" s="64"/>
      <c r="BB75" s="27"/>
      <c r="BC75" s="27"/>
      <c r="BD75" s="27"/>
      <c r="BE75" s="27"/>
      <c r="BF75" s="27"/>
      <c r="BG75" s="80"/>
      <c r="BH75" s="80"/>
      <c r="BI75" s="45"/>
      <c r="BJ75" s="245"/>
      <c r="BK75" s="245"/>
      <c r="BL75" s="245"/>
      <c r="BM75" s="245"/>
      <c r="BN75" s="245"/>
      <c r="BO75" s="248"/>
    </row>
    <row r="76" spans="1:67" ht="14.1" customHeight="1" thickBot="1">
      <c r="A76" s="11">
        <v>10</v>
      </c>
      <c r="B76" s="39" t="s">
        <v>49</v>
      </c>
      <c r="C76" s="247"/>
      <c r="D76" s="26">
        <v>30217.749999999996</v>
      </c>
      <c r="E76" s="64">
        <v>0</v>
      </c>
      <c r="F76" s="64">
        <v>0</v>
      </c>
      <c r="G76" s="64">
        <v>0</v>
      </c>
      <c r="H76" s="27">
        <v>1197.1200000000001</v>
      </c>
      <c r="I76" s="27">
        <v>8</v>
      </c>
      <c r="J76" s="27">
        <v>150.57</v>
      </c>
      <c r="K76" s="27">
        <v>634</v>
      </c>
      <c r="L76" s="27">
        <v>589</v>
      </c>
      <c r="M76" s="80">
        <v>0</v>
      </c>
      <c r="N76" s="80">
        <v>0</v>
      </c>
      <c r="O76" s="45">
        <v>20</v>
      </c>
      <c r="P76" s="136">
        <v>27.14</v>
      </c>
      <c r="Q76" s="42"/>
      <c r="R76" s="42"/>
      <c r="S76" s="53"/>
      <c r="T76" s="26">
        <v>88.616400000000013</v>
      </c>
      <c r="U76" s="4"/>
      <c r="V76" s="4"/>
      <c r="W76" s="4"/>
      <c r="X76" s="42">
        <v>3.538111423082607</v>
      </c>
      <c r="Y76" s="42">
        <v>2.3644155460322148E-2</v>
      </c>
      <c r="Z76" s="42">
        <v>0.44501256095758823</v>
      </c>
      <c r="AA76" s="42">
        <v>1.8737993202305303</v>
      </c>
      <c r="AB76" s="42">
        <v>1.7408009457662184</v>
      </c>
      <c r="AC76" s="42"/>
      <c r="AD76" s="53"/>
      <c r="AE76" s="5">
        <v>5.9110388650805375E-2</v>
      </c>
      <c r="AJ76" s="26"/>
      <c r="AK76" s="64"/>
      <c r="AL76" s="64"/>
      <c r="AM76" s="64"/>
      <c r="AN76" s="27"/>
      <c r="AO76" s="27"/>
      <c r="AP76" s="27"/>
      <c r="AQ76" s="27"/>
      <c r="AR76" s="27"/>
      <c r="AS76" s="80"/>
      <c r="AT76" s="80"/>
      <c r="AU76" s="45"/>
      <c r="AV76" s="6"/>
      <c r="AW76" s="6"/>
      <c r="AX76" s="26"/>
      <c r="AY76" s="64"/>
      <c r="AZ76" s="64"/>
      <c r="BA76" s="64"/>
      <c r="BB76" s="27"/>
      <c r="BC76" s="27"/>
      <c r="BD76" s="27"/>
      <c r="BE76" s="27"/>
      <c r="BF76" s="27"/>
      <c r="BG76" s="80"/>
      <c r="BH76" s="80"/>
      <c r="BI76" s="45"/>
      <c r="BJ76" s="6"/>
      <c r="BK76" s="6"/>
      <c r="BL76" s="6"/>
      <c r="BM76" s="6"/>
      <c r="BN76" s="6"/>
      <c r="BO76" s="249"/>
    </row>
    <row r="77" spans="1:67" ht="14.1" customHeight="1" thickBot="1">
      <c r="A77" s="11">
        <v>11</v>
      </c>
      <c r="B77" s="39" t="s">
        <v>50</v>
      </c>
      <c r="C77" s="247"/>
      <c r="D77" s="26">
        <v>32360.15</v>
      </c>
      <c r="E77" s="64">
        <v>0</v>
      </c>
      <c r="F77" s="64">
        <v>0</v>
      </c>
      <c r="G77" s="64">
        <v>0</v>
      </c>
      <c r="H77" s="27">
        <v>2408.44</v>
      </c>
      <c r="I77" s="27">
        <v>36</v>
      </c>
      <c r="J77" s="27">
        <v>629.44000000000005</v>
      </c>
      <c r="K77" s="27">
        <v>855</v>
      </c>
      <c r="L77" s="27">
        <v>716</v>
      </c>
      <c r="M77" s="80">
        <v>0</v>
      </c>
      <c r="N77" s="80">
        <v>0</v>
      </c>
      <c r="O77" s="45">
        <v>49</v>
      </c>
      <c r="P77" s="136">
        <v>33.409999999999997</v>
      </c>
      <c r="Q77" s="42"/>
      <c r="R77" s="42"/>
      <c r="S77" s="53"/>
      <c r="T77" s="26">
        <v>94.28</v>
      </c>
      <c r="U77" s="4"/>
      <c r="V77" s="4"/>
      <c r="W77" s="4"/>
      <c r="X77" s="42">
        <v>7.1181912221072849</v>
      </c>
      <c r="Y77" s="42">
        <v>0.10639869957144968</v>
      </c>
      <c r="Z77" s="42">
        <v>1.860322151618147</v>
      </c>
      <c r="AA77" s="42">
        <v>2.52696911482193</v>
      </c>
      <c r="AB77" s="42">
        <v>2.1161519136988325</v>
      </c>
      <c r="AC77" s="42"/>
      <c r="AD77" s="53"/>
      <c r="AE77" s="5">
        <v>0.14482045219447318</v>
      </c>
      <c r="AJ77" s="26"/>
      <c r="AK77" s="64"/>
      <c r="AL77" s="64"/>
      <c r="AM77" s="64"/>
      <c r="AN77" s="27"/>
      <c r="AO77" s="27"/>
      <c r="AP77" s="27"/>
      <c r="AQ77" s="27"/>
      <c r="AR77" s="27"/>
      <c r="AS77" s="80"/>
      <c r="AT77" s="80"/>
      <c r="AU77" s="45"/>
      <c r="AV77" s="6"/>
      <c r="AW77" s="6"/>
      <c r="AX77" s="26"/>
      <c r="AY77" s="64"/>
      <c r="AZ77" s="64"/>
      <c r="BA77" s="64"/>
      <c r="BB77" s="27"/>
      <c r="BC77" s="27"/>
      <c r="BD77" s="27"/>
      <c r="BE77" s="27"/>
      <c r="BF77" s="27"/>
      <c r="BG77" s="80"/>
      <c r="BH77" s="80"/>
      <c r="BI77" s="45"/>
      <c r="BJ77" s="6"/>
      <c r="BK77" s="6"/>
      <c r="BL77" s="6"/>
      <c r="BM77" s="6"/>
      <c r="BN77" s="6"/>
      <c r="BO77" s="249"/>
    </row>
    <row r="78" spans="1:67" ht="14.1" customHeight="1" thickBot="1">
      <c r="A78" s="11">
        <v>12</v>
      </c>
      <c r="B78" s="39" t="s">
        <v>51</v>
      </c>
      <c r="C78" s="247"/>
      <c r="D78" s="26">
        <v>31964.600000000002</v>
      </c>
      <c r="E78" s="64">
        <v>0</v>
      </c>
      <c r="F78" s="64">
        <v>0</v>
      </c>
      <c r="G78" s="64">
        <v>0</v>
      </c>
      <c r="H78" s="27">
        <v>2365.09</v>
      </c>
      <c r="I78" s="27">
        <v>13</v>
      </c>
      <c r="J78" s="27">
        <v>213.85999999999999</v>
      </c>
      <c r="K78" s="27">
        <v>765</v>
      </c>
      <c r="L78" s="27">
        <v>627</v>
      </c>
      <c r="M78" s="80">
        <v>0</v>
      </c>
      <c r="N78" s="80">
        <v>0</v>
      </c>
      <c r="O78" s="45">
        <v>25</v>
      </c>
      <c r="P78" s="136">
        <v>30.56</v>
      </c>
      <c r="Q78" s="42"/>
      <c r="R78" s="42"/>
      <c r="S78" s="53"/>
      <c r="T78" s="26">
        <v>94.034400000000005</v>
      </c>
      <c r="U78" s="4"/>
      <c r="V78" s="4"/>
      <c r="W78" s="4"/>
      <c r="X78" s="42">
        <v>6.9900694547066644</v>
      </c>
      <c r="Y78" s="42">
        <v>3.842175262302349E-2</v>
      </c>
      <c r="Z78" s="42">
        <v>0.63206738584306188</v>
      </c>
      <c r="AA78" s="42">
        <v>2.2609723658933056</v>
      </c>
      <c r="AB78" s="42">
        <v>1.8531106842027485</v>
      </c>
      <c r="AC78" s="42"/>
      <c r="AD78" s="53"/>
      <c r="AE78" s="5">
        <v>7.3887985813506724E-2</v>
      </c>
      <c r="AJ78" s="26"/>
      <c r="AK78" s="64"/>
      <c r="AL78" s="64"/>
      <c r="AM78" s="64"/>
      <c r="AN78" s="27"/>
      <c r="AO78" s="27"/>
      <c r="AP78" s="27"/>
      <c r="AQ78" s="27"/>
      <c r="AR78" s="27"/>
      <c r="AS78" s="80"/>
      <c r="AT78" s="80"/>
      <c r="AU78" s="45"/>
      <c r="AV78" s="6"/>
      <c r="AW78" s="6"/>
      <c r="AX78" s="26"/>
      <c r="AY78" s="64"/>
      <c r="AZ78" s="64"/>
      <c r="BA78" s="64"/>
      <c r="BB78" s="27"/>
      <c r="BC78" s="27"/>
      <c r="BD78" s="27"/>
      <c r="BE78" s="27"/>
      <c r="BF78" s="27"/>
      <c r="BG78" s="80"/>
      <c r="BH78" s="80"/>
      <c r="BI78" s="45"/>
      <c r="BJ78" s="6"/>
      <c r="BK78" s="6"/>
      <c r="BL78" s="6"/>
      <c r="BM78" s="6"/>
      <c r="BN78" s="6"/>
      <c r="BO78" s="249"/>
    </row>
    <row r="79" spans="1:67" ht="14.1" customHeight="1" thickBot="1">
      <c r="A79" s="11">
        <v>13</v>
      </c>
      <c r="B79" s="39" t="s">
        <v>52</v>
      </c>
      <c r="C79" s="247"/>
      <c r="D79" s="26">
        <v>20091.060000000001</v>
      </c>
      <c r="E79" s="64">
        <v>0</v>
      </c>
      <c r="F79" s="64">
        <v>0</v>
      </c>
      <c r="G79" s="64">
        <v>0</v>
      </c>
      <c r="H79" s="27">
        <v>527.32000000000005</v>
      </c>
      <c r="I79" s="27">
        <v>6</v>
      </c>
      <c r="J79" s="27">
        <v>80.11</v>
      </c>
      <c r="K79" s="27">
        <v>463</v>
      </c>
      <c r="L79" s="27">
        <v>359</v>
      </c>
      <c r="M79" s="80">
        <v>0</v>
      </c>
      <c r="N79" s="80">
        <v>0</v>
      </c>
      <c r="O79" s="45">
        <v>4</v>
      </c>
      <c r="P79" s="136">
        <v>30.67</v>
      </c>
      <c r="Q79" s="42"/>
      <c r="R79" s="42"/>
      <c r="S79" s="53"/>
      <c r="T79" s="26">
        <v>75.761499999999998</v>
      </c>
      <c r="U79" s="4"/>
      <c r="V79" s="4"/>
      <c r="W79" s="4"/>
      <c r="X79" s="42">
        <v>1.9824060150375942</v>
      </c>
      <c r="Y79" s="42">
        <v>2.2556390977443608E-2</v>
      </c>
      <c r="Z79" s="42">
        <v>0.30116541353383458</v>
      </c>
      <c r="AA79" s="42">
        <v>1.7406015037593985</v>
      </c>
      <c r="AB79" s="42">
        <v>1.3496240601503759</v>
      </c>
      <c r="AC79" s="42"/>
      <c r="AD79" s="53"/>
      <c r="AE79" s="5">
        <v>1.5037593984962405E-2</v>
      </c>
      <c r="AJ79" s="26"/>
      <c r="AK79" s="64"/>
      <c r="AL79" s="64"/>
      <c r="AM79" s="64"/>
      <c r="AN79" s="27"/>
      <c r="AO79" s="27"/>
      <c r="AP79" s="27"/>
      <c r="AQ79" s="27"/>
      <c r="AR79" s="27"/>
      <c r="AS79" s="80"/>
      <c r="AT79" s="80"/>
      <c r="AU79" s="45"/>
      <c r="AV79" s="6"/>
      <c r="AW79" s="6"/>
      <c r="AX79" s="26"/>
      <c r="AY79" s="64"/>
      <c r="AZ79" s="64"/>
      <c r="BA79" s="64"/>
      <c r="BB79" s="27"/>
      <c r="BC79" s="27"/>
      <c r="BD79" s="27"/>
      <c r="BE79" s="27"/>
      <c r="BF79" s="27"/>
      <c r="BG79" s="80"/>
      <c r="BH79" s="80"/>
      <c r="BI79" s="45"/>
      <c r="BJ79" s="6"/>
      <c r="BK79" s="6"/>
      <c r="BL79" s="6"/>
      <c r="BM79" s="6"/>
      <c r="BN79" s="6"/>
      <c r="BO79" s="249"/>
    </row>
    <row r="80" spans="1:67" ht="14.1" customHeight="1" thickBot="1">
      <c r="A80" s="11">
        <v>14</v>
      </c>
      <c r="B80" s="39" t="s">
        <v>53</v>
      </c>
      <c r="C80" s="247"/>
      <c r="D80" s="26">
        <v>26308.75</v>
      </c>
      <c r="E80" s="64">
        <v>0</v>
      </c>
      <c r="F80" s="64">
        <v>0</v>
      </c>
      <c r="G80" s="64">
        <v>0</v>
      </c>
      <c r="H80" s="27">
        <v>1139.99</v>
      </c>
      <c r="I80" s="27">
        <v>16</v>
      </c>
      <c r="J80" s="27">
        <v>332.56</v>
      </c>
      <c r="K80" s="27">
        <v>735</v>
      </c>
      <c r="L80" s="27">
        <v>628</v>
      </c>
      <c r="M80" s="80">
        <v>0</v>
      </c>
      <c r="N80" s="80">
        <v>0</v>
      </c>
      <c r="O80" s="45">
        <v>6</v>
      </c>
      <c r="P80" s="136">
        <v>29.66</v>
      </c>
      <c r="Q80" s="42"/>
      <c r="R80" s="42"/>
      <c r="S80" s="53"/>
      <c r="T80" s="26">
        <v>96.600499999999997</v>
      </c>
      <c r="U80" s="4"/>
      <c r="V80" s="4"/>
      <c r="W80" s="4"/>
      <c r="X80" s="42">
        <v>4.2167190678749762</v>
      </c>
      <c r="Y80" s="42">
        <v>5.9182541150360639E-2</v>
      </c>
      <c r="Z80" s="42">
        <v>1.2301091178102459</v>
      </c>
      <c r="AA80" s="42">
        <v>2.7186979840946917</v>
      </c>
      <c r="AB80" s="42">
        <v>2.322914740151655</v>
      </c>
      <c r="AC80" s="42"/>
      <c r="AD80" s="53"/>
      <c r="AE80" s="5">
        <v>2.2193452931385239E-2</v>
      </c>
      <c r="AJ80" s="26"/>
      <c r="AK80" s="64"/>
      <c r="AL80" s="64"/>
      <c r="AM80" s="64"/>
      <c r="AN80" s="27"/>
      <c r="AO80" s="27"/>
      <c r="AP80" s="27"/>
      <c r="AQ80" s="27"/>
      <c r="AR80" s="27"/>
      <c r="AS80" s="80"/>
      <c r="AT80" s="80"/>
      <c r="AU80" s="45"/>
      <c r="AV80" s="6"/>
      <c r="AW80" s="6"/>
      <c r="AX80" s="26"/>
      <c r="AY80" s="64"/>
      <c r="AZ80" s="64"/>
      <c r="BA80" s="64"/>
      <c r="BB80" s="27"/>
      <c r="BC80" s="27"/>
      <c r="BD80" s="27"/>
      <c r="BE80" s="27"/>
      <c r="BF80" s="27"/>
      <c r="BG80" s="80"/>
      <c r="BH80" s="80"/>
      <c r="BI80" s="45"/>
      <c r="BJ80" s="6"/>
      <c r="BK80" s="6"/>
      <c r="BL80" s="6"/>
      <c r="BM80" s="6"/>
      <c r="BN80" s="6"/>
      <c r="BO80" s="249"/>
    </row>
    <row r="81" spans="1:77" ht="14.1" customHeight="1" thickBot="1">
      <c r="A81" s="11">
        <v>15</v>
      </c>
      <c r="B81" s="39" t="s">
        <v>54</v>
      </c>
      <c r="C81" s="247"/>
      <c r="D81" s="26">
        <v>32813.14</v>
      </c>
      <c r="E81" s="64">
        <v>0</v>
      </c>
      <c r="F81" s="64">
        <v>0</v>
      </c>
      <c r="G81" s="64">
        <v>0</v>
      </c>
      <c r="H81" s="27">
        <v>1570.8799999999999</v>
      </c>
      <c r="I81" s="27">
        <v>18</v>
      </c>
      <c r="J81" s="27">
        <v>342.57</v>
      </c>
      <c r="K81" s="27">
        <v>705</v>
      </c>
      <c r="L81" s="27">
        <v>599</v>
      </c>
      <c r="M81" s="80">
        <v>0</v>
      </c>
      <c r="N81" s="80">
        <v>0</v>
      </c>
      <c r="O81" s="45">
        <v>5</v>
      </c>
      <c r="P81" s="136">
        <v>32.04</v>
      </c>
      <c r="Q81" s="42"/>
      <c r="R81" s="42"/>
      <c r="S81" s="53"/>
      <c r="T81" s="26">
        <v>95.899199999999993</v>
      </c>
      <c r="U81" s="4"/>
      <c r="V81" s="4"/>
      <c r="W81" s="4"/>
      <c r="X81" s="42">
        <v>4.642766366188857</v>
      </c>
      <c r="Y81" s="42">
        <v>5.3199349785724839E-2</v>
      </c>
      <c r="Z81" s="42">
        <v>1.0124722920053197</v>
      </c>
      <c r="AA81" s="42">
        <v>2.0836411999408893</v>
      </c>
      <c r="AB81" s="42">
        <v>1.770356140091621</v>
      </c>
      <c r="AC81" s="42"/>
      <c r="AD81" s="53"/>
      <c r="AE81" s="5">
        <v>1.4777597162701344E-2</v>
      </c>
      <c r="AJ81" s="26"/>
      <c r="AK81" s="64"/>
      <c r="AL81" s="64"/>
      <c r="AM81" s="64"/>
      <c r="AN81" s="27"/>
      <c r="AO81" s="27"/>
      <c r="AP81" s="27"/>
      <c r="AQ81" s="27"/>
      <c r="AR81" s="27"/>
      <c r="AS81" s="80"/>
      <c r="AT81" s="80"/>
      <c r="AU81" s="45"/>
      <c r="AV81" s="6"/>
      <c r="AW81" s="6"/>
      <c r="AX81" s="26"/>
      <c r="AY81" s="64"/>
      <c r="AZ81" s="64"/>
      <c r="BA81" s="64"/>
      <c r="BB81" s="27"/>
      <c r="BC81" s="27"/>
      <c r="BD81" s="27"/>
      <c r="BE81" s="27"/>
      <c r="BF81" s="27"/>
      <c r="BG81" s="80"/>
      <c r="BH81" s="80"/>
      <c r="BI81" s="45"/>
      <c r="BJ81" s="6"/>
      <c r="BK81" s="6"/>
      <c r="BL81" s="6"/>
      <c r="BM81" s="6"/>
      <c r="BN81" s="6"/>
      <c r="BO81" s="249"/>
    </row>
    <row r="82" spans="1:77" ht="14.1" customHeight="1" thickBot="1">
      <c r="A82" s="11">
        <v>16</v>
      </c>
      <c r="B82" s="39" t="s">
        <v>55</v>
      </c>
      <c r="C82" s="247"/>
      <c r="D82" s="26">
        <v>13454.599999999999</v>
      </c>
      <c r="E82" s="64">
        <v>0</v>
      </c>
      <c r="F82" s="64">
        <v>0</v>
      </c>
      <c r="G82" s="64">
        <v>0</v>
      </c>
      <c r="H82" s="27">
        <v>273.95999999999998</v>
      </c>
      <c r="I82" s="27">
        <v>2</v>
      </c>
      <c r="J82" s="27">
        <v>12.09</v>
      </c>
      <c r="K82" s="27">
        <v>348</v>
      </c>
      <c r="L82" s="27">
        <v>293</v>
      </c>
      <c r="M82" s="80">
        <v>0</v>
      </c>
      <c r="N82" s="80">
        <v>0</v>
      </c>
      <c r="O82" s="45">
        <v>1</v>
      </c>
      <c r="P82" s="136">
        <v>25.78</v>
      </c>
      <c r="Q82" s="42"/>
      <c r="R82" s="42"/>
      <c r="S82" s="53"/>
      <c r="T82" s="26">
        <v>93.873999999999995</v>
      </c>
      <c r="U82" s="4"/>
      <c r="V82" s="4"/>
      <c r="W82" s="4"/>
      <c r="X82" s="42">
        <v>1.9519771998574991</v>
      </c>
      <c r="Y82" s="42">
        <v>1.4250089063056645E-2</v>
      </c>
      <c r="Z82" s="42">
        <v>8.614178838617742E-2</v>
      </c>
      <c r="AA82" s="42">
        <v>2.4795154969718562</v>
      </c>
      <c r="AB82" s="42">
        <v>2.0876380477377983</v>
      </c>
      <c r="AC82" s="42"/>
      <c r="AD82" s="53"/>
      <c r="AE82" s="5">
        <v>7.1250445315283227E-3</v>
      </c>
      <c r="AJ82" s="26"/>
      <c r="AK82" s="64"/>
      <c r="AL82" s="64"/>
      <c r="AM82" s="64"/>
      <c r="AN82" s="27"/>
      <c r="AO82" s="27"/>
      <c r="AP82" s="27"/>
      <c r="AQ82" s="27"/>
      <c r="AR82" s="27"/>
      <c r="AS82" s="80"/>
      <c r="AT82" s="80"/>
      <c r="AU82" s="45"/>
      <c r="AX82" s="26"/>
      <c r="AY82" s="64"/>
      <c r="AZ82" s="64"/>
      <c r="BA82" s="64"/>
      <c r="BB82" s="27"/>
      <c r="BC82" s="27"/>
      <c r="BD82" s="27"/>
      <c r="BE82" s="27"/>
      <c r="BF82" s="27"/>
      <c r="BG82" s="80"/>
      <c r="BH82" s="80"/>
      <c r="BI82" s="45"/>
    </row>
    <row r="83" spans="1:77" ht="14.1" customHeight="1" thickBot="1">
      <c r="A83" s="11">
        <v>17</v>
      </c>
      <c r="B83" s="39" t="s">
        <v>56</v>
      </c>
      <c r="C83" s="247"/>
      <c r="D83" s="26">
        <v>29868.36</v>
      </c>
      <c r="E83" s="64">
        <v>0</v>
      </c>
      <c r="F83" s="64">
        <v>0</v>
      </c>
      <c r="G83" s="64">
        <v>0</v>
      </c>
      <c r="H83" s="27">
        <v>758.36</v>
      </c>
      <c r="I83" s="27">
        <v>8</v>
      </c>
      <c r="J83" s="27">
        <v>101.35</v>
      </c>
      <c r="K83" s="27">
        <v>659</v>
      </c>
      <c r="L83" s="27">
        <v>511</v>
      </c>
      <c r="M83" s="80">
        <v>0</v>
      </c>
      <c r="N83" s="80">
        <v>0</v>
      </c>
      <c r="O83" s="45">
        <v>4</v>
      </c>
      <c r="P83" s="136">
        <v>27.36</v>
      </c>
      <c r="Q83" s="42"/>
      <c r="R83" s="42"/>
      <c r="S83" s="53"/>
      <c r="T83" s="26">
        <v>87.069600000000008</v>
      </c>
      <c r="U83" s="4"/>
      <c r="V83" s="4"/>
      <c r="W83" s="4"/>
      <c r="X83" s="42">
        <v>2.2413477168612381</v>
      </c>
      <c r="Y83" s="42">
        <v>2.3644155460322148E-2</v>
      </c>
      <c r="Z83" s="42">
        <v>0.29954189448795621</v>
      </c>
      <c r="AA83" s="42">
        <v>1.9476873060440372</v>
      </c>
      <c r="AB83" s="42">
        <v>1.5102704300280774</v>
      </c>
      <c r="AC83" s="42"/>
      <c r="AD83" s="53"/>
      <c r="AE83" s="5">
        <v>1.1822077730161074E-2</v>
      </c>
      <c r="AJ83" s="26"/>
      <c r="AK83" s="64"/>
      <c r="AL83" s="64"/>
      <c r="AM83" s="64"/>
      <c r="AN83" s="27"/>
      <c r="AO83" s="27"/>
      <c r="AP83" s="27"/>
      <c r="AQ83" s="27"/>
      <c r="AR83" s="27"/>
      <c r="AS83" s="80"/>
      <c r="AT83" s="80"/>
      <c r="AU83" s="45"/>
      <c r="AV83" s="245"/>
      <c r="AW83" s="245"/>
      <c r="AX83" s="26"/>
      <c r="AY83" s="64"/>
      <c r="AZ83" s="64"/>
      <c r="BA83" s="64"/>
      <c r="BB83" s="27"/>
      <c r="BC83" s="27"/>
      <c r="BD83" s="27"/>
      <c r="BE83" s="27"/>
      <c r="BF83" s="27"/>
      <c r="BG83" s="80"/>
      <c r="BH83" s="80"/>
      <c r="BI83" s="45"/>
      <c r="BJ83" s="245"/>
      <c r="BK83" s="245"/>
      <c r="BL83" s="245"/>
      <c r="BM83" s="245"/>
      <c r="BN83" s="245"/>
    </row>
    <row r="84" spans="1:77" ht="14.1" customHeight="1" thickBot="1">
      <c r="A84" s="11">
        <v>18</v>
      </c>
      <c r="B84" s="39" t="s">
        <v>57</v>
      </c>
      <c r="C84" s="247"/>
      <c r="D84" s="26"/>
      <c r="E84" s="64"/>
      <c r="F84" s="64"/>
      <c r="G84" s="64"/>
      <c r="H84" s="27"/>
      <c r="I84" s="27"/>
      <c r="J84" s="27"/>
      <c r="K84" s="27"/>
      <c r="L84" s="27"/>
      <c r="M84" s="80"/>
      <c r="N84" s="80"/>
      <c r="O84" s="45"/>
      <c r="P84" s="136"/>
      <c r="Q84" s="42"/>
      <c r="R84" s="42"/>
      <c r="S84" s="53"/>
      <c r="T84" s="26"/>
      <c r="U84" s="4"/>
      <c r="V84" s="4"/>
      <c r="W84" s="4"/>
      <c r="X84" s="42"/>
      <c r="Y84" s="42"/>
      <c r="Z84" s="42"/>
      <c r="AA84" s="42"/>
      <c r="AB84" s="42"/>
      <c r="AC84" s="42"/>
      <c r="AD84" s="53"/>
      <c r="AE84" s="5"/>
      <c r="AJ84" s="26"/>
      <c r="AK84" s="64"/>
      <c r="AL84" s="64"/>
      <c r="AM84" s="64"/>
      <c r="AN84" s="27"/>
      <c r="AO84" s="27"/>
      <c r="AP84" s="27"/>
      <c r="AQ84" s="27"/>
      <c r="AR84" s="27"/>
      <c r="AS84" s="80"/>
      <c r="AT84" s="80"/>
      <c r="AU84" s="45"/>
      <c r="AV84" s="6"/>
      <c r="AW84" s="6"/>
      <c r="AX84" s="26"/>
      <c r="AY84" s="64"/>
      <c r="AZ84" s="64"/>
      <c r="BA84" s="64"/>
      <c r="BB84" s="27"/>
      <c r="BC84" s="27"/>
      <c r="BD84" s="27"/>
      <c r="BE84" s="27"/>
      <c r="BF84" s="27"/>
      <c r="BG84" s="80"/>
      <c r="BH84" s="80"/>
      <c r="BI84" s="45"/>
      <c r="BJ84" s="6"/>
      <c r="BK84" s="6"/>
      <c r="BL84" s="250"/>
      <c r="BM84" s="250"/>
      <c r="BN84" s="250"/>
    </row>
    <row r="85" spans="1:77" ht="14.1" customHeight="1" thickBot="1">
      <c r="A85" s="11">
        <v>19</v>
      </c>
      <c r="B85" s="39" t="s">
        <v>58</v>
      </c>
      <c r="C85" s="247"/>
      <c r="D85" s="26">
        <v>29837.809999999998</v>
      </c>
      <c r="E85" s="64">
        <v>0</v>
      </c>
      <c r="F85" s="64">
        <v>0</v>
      </c>
      <c r="G85" s="64">
        <v>0</v>
      </c>
      <c r="H85" s="27">
        <v>2201.71</v>
      </c>
      <c r="I85" s="27">
        <v>36</v>
      </c>
      <c r="J85" s="27">
        <v>638.29999999999995</v>
      </c>
      <c r="K85" s="27">
        <v>830</v>
      </c>
      <c r="L85" s="27">
        <v>595</v>
      </c>
      <c r="M85" s="80">
        <v>0</v>
      </c>
      <c r="N85" s="80">
        <v>0</v>
      </c>
      <c r="O85" s="45">
        <v>4</v>
      </c>
      <c r="P85" s="136">
        <v>31.61</v>
      </c>
      <c r="Q85" s="42"/>
      <c r="R85" s="42"/>
      <c r="S85" s="53"/>
      <c r="T85" s="26">
        <v>87.789200000000008</v>
      </c>
      <c r="U85" s="4"/>
      <c r="V85" s="4"/>
      <c r="W85" s="4"/>
      <c r="X85" s="42">
        <v>6.507196689818235</v>
      </c>
      <c r="Y85" s="42">
        <v>0.10639869957144968</v>
      </c>
      <c r="Z85" s="42">
        <v>1.8865080537904535</v>
      </c>
      <c r="AA85" s="42">
        <v>2.4530811290084231</v>
      </c>
      <c r="AB85" s="42">
        <v>1.7585340623614598</v>
      </c>
      <c r="AC85" s="42"/>
      <c r="AD85" s="53"/>
      <c r="AE85" s="5">
        <v>1.1822077730161074E-2</v>
      </c>
      <c r="AJ85" s="26"/>
      <c r="AK85" s="64"/>
      <c r="AL85" s="64"/>
      <c r="AM85" s="64"/>
      <c r="AN85" s="27"/>
      <c r="AO85" s="27"/>
      <c r="AP85" s="27"/>
      <c r="AQ85" s="27"/>
      <c r="AR85" s="27"/>
      <c r="AS85" s="80"/>
      <c r="AT85" s="80"/>
      <c r="AU85" s="45"/>
      <c r="AV85" s="6"/>
      <c r="AW85" s="6"/>
      <c r="AX85" s="26"/>
      <c r="AY85" s="64"/>
      <c r="AZ85" s="64"/>
      <c r="BA85" s="64"/>
      <c r="BB85" s="27"/>
      <c r="BC85" s="27"/>
      <c r="BD85" s="27"/>
      <c r="BE85" s="27"/>
      <c r="BF85" s="27"/>
      <c r="BG85" s="80"/>
      <c r="BH85" s="80"/>
      <c r="BI85" s="45"/>
      <c r="BJ85" s="6"/>
      <c r="BK85" s="6"/>
      <c r="BL85" s="250"/>
      <c r="BM85" s="250"/>
      <c r="BN85" s="250"/>
    </row>
    <row r="86" spans="1:77" ht="14.1" customHeight="1" thickBot="1">
      <c r="A86" s="11">
        <v>20</v>
      </c>
      <c r="B86" s="39" t="s">
        <v>59</v>
      </c>
      <c r="C86" s="247"/>
      <c r="D86" s="26">
        <v>31074.66</v>
      </c>
      <c r="E86" s="64">
        <v>0</v>
      </c>
      <c r="F86" s="64">
        <v>0</v>
      </c>
      <c r="G86" s="64">
        <v>0</v>
      </c>
      <c r="H86" s="27">
        <v>1849.8400000000001</v>
      </c>
      <c r="I86" s="27">
        <v>8</v>
      </c>
      <c r="J86" s="27">
        <v>167.06</v>
      </c>
      <c r="K86" s="27">
        <v>707</v>
      </c>
      <c r="L86" s="27">
        <v>565</v>
      </c>
      <c r="M86" s="80">
        <v>0</v>
      </c>
      <c r="N86" s="80">
        <v>0</v>
      </c>
      <c r="O86" s="45">
        <v>0</v>
      </c>
      <c r="P86" s="136">
        <v>27.58</v>
      </c>
      <c r="Q86" s="42"/>
      <c r="R86" s="42"/>
      <c r="S86" s="53"/>
      <c r="T86" s="26">
        <v>90.8904</v>
      </c>
      <c r="U86" s="4"/>
      <c r="V86" s="4"/>
      <c r="W86" s="4"/>
      <c r="X86" s="42">
        <v>5.4672380670902916</v>
      </c>
      <c r="Y86" s="42">
        <v>2.3644155460322148E-2</v>
      </c>
      <c r="Z86" s="42">
        <v>0.49374907640017729</v>
      </c>
      <c r="AA86" s="42">
        <v>2.08955223880597</v>
      </c>
      <c r="AB86" s="42">
        <v>1.6698684793852518</v>
      </c>
      <c r="AC86" s="42"/>
      <c r="AD86" s="53"/>
      <c r="AE86" s="5">
        <v>0</v>
      </c>
      <c r="AJ86" s="26"/>
      <c r="AK86" s="64"/>
      <c r="AL86" s="64"/>
      <c r="AM86" s="64"/>
      <c r="AN86" s="27"/>
      <c r="AO86" s="27"/>
      <c r="AP86" s="27"/>
      <c r="AQ86" s="27"/>
      <c r="AR86" s="27"/>
      <c r="AS86" s="80"/>
      <c r="AT86" s="80"/>
      <c r="AU86" s="45"/>
      <c r="AV86" s="6"/>
      <c r="AW86" s="6"/>
      <c r="AX86" s="26"/>
      <c r="AY86" s="64"/>
      <c r="AZ86" s="64"/>
      <c r="BA86" s="64"/>
      <c r="BB86" s="27"/>
      <c r="BC86" s="27"/>
      <c r="BD86" s="27"/>
      <c r="BE86" s="27"/>
      <c r="BF86" s="27"/>
      <c r="BG86" s="80"/>
      <c r="BH86" s="80"/>
      <c r="BI86" s="45"/>
      <c r="BJ86" s="6"/>
      <c r="BK86" s="6"/>
      <c r="BL86" s="250"/>
      <c r="BM86" s="250"/>
      <c r="BN86" s="250"/>
    </row>
    <row r="87" spans="1:77" ht="14.1" customHeight="1" thickBot="1">
      <c r="A87" s="11">
        <v>21</v>
      </c>
      <c r="B87" s="281" t="s">
        <v>60</v>
      </c>
      <c r="C87" s="247"/>
      <c r="D87" s="26"/>
      <c r="E87" s="64"/>
      <c r="F87" s="64"/>
      <c r="G87" s="64"/>
      <c r="H87" s="27"/>
      <c r="I87" s="27"/>
      <c r="J87" s="27"/>
      <c r="K87" s="27"/>
      <c r="L87" s="27"/>
      <c r="M87" s="80"/>
      <c r="N87" s="80"/>
      <c r="O87" s="45"/>
      <c r="P87" s="136"/>
      <c r="Q87" s="42"/>
      <c r="R87" s="42"/>
      <c r="S87" s="53"/>
      <c r="T87" s="26"/>
      <c r="U87" s="4"/>
      <c r="V87" s="4"/>
      <c r="W87" s="4"/>
      <c r="X87" s="42"/>
      <c r="Y87" s="42"/>
      <c r="Z87" s="42"/>
      <c r="AA87" s="42"/>
      <c r="AB87" s="42"/>
      <c r="AC87" s="42"/>
      <c r="AD87" s="53"/>
      <c r="AE87" s="5"/>
      <c r="AJ87" s="26"/>
      <c r="AK87" s="64"/>
      <c r="AL87" s="64"/>
      <c r="AM87" s="64"/>
      <c r="AN87" s="27"/>
      <c r="AO87" s="27"/>
      <c r="AP87" s="27"/>
      <c r="AQ87" s="27"/>
      <c r="AR87" s="27"/>
      <c r="AS87" s="80"/>
      <c r="AT87" s="80"/>
      <c r="AU87" s="45"/>
      <c r="AV87" s="6"/>
      <c r="AW87" s="6"/>
      <c r="AX87" s="26"/>
      <c r="AY87" s="64"/>
      <c r="AZ87" s="64"/>
      <c r="BA87" s="64"/>
      <c r="BB87" s="27"/>
      <c r="BC87" s="27"/>
      <c r="BD87" s="27"/>
      <c r="BE87" s="27"/>
      <c r="BF87" s="27"/>
      <c r="BG87" s="80"/>
      <c r="BH87" s="80"/>
      <c r="BI87" s="45"/>
      <c r="BJ87" s="6"/>
      <c r="BK87" s="6"/>
      <c r="BL87" s="250"/>
      <c r="BM87" s="250"/>
      <c r="BN87" s="250"/>
    </row>
    <row r="88" spans="1:77" ht="14.1" customHeight="1" thickBot="1">
      <c r="A88" s="11">
        <v>22</v>
      </c>
      <c r="B88" s="39" t="s">
        <v>61</v>
      </c>
      <c r="C88" s="247"/>
      <c r="D88" s="26">
        <v>31153.87</v>
      </c>
      <c r="E88" s="64">
        <v>0</v>
      </c>
      <c r="F88" s="64">
        <v>0</v>
      </c>
      <c r="G88" s="64">
        <v>0</v>
      </c>
      <c r="H88" s="27">
        <v>2334.58</v>
      </c>
      <c r="I88" s="27">
        <v>32</v>
      </c>
      <c r="J88" s="27">
        <v>583.53</v>
      </c>
      <c r="K88" s="27">
        <v>756</v>
      </c>
      <c r="L88" s="27">
        <v>659</v>
      </c>
      <c r="M88" s="80">
        <v>0</v>
      </c>
      <c r="N88" s="80">
        <v>0</v>
      </c>
      <c r="O88" s="45">
        <v>15</v>
      </c>
      <c r="P88" s="136">
        <v>32.51</v>
      </c>
      <c r="Q88" s="42"/>
      <c r="R88" s="42"/>
      <c r="S88" s="53"/>
      <c r="T88" s="26">
        <v>91.142399999999995</v>
      </c>
      <c r="U88" s="4"/>
      <c r="V88" s="4"/>
      <c r="W88" s="4"/>
      <c r="X88" s="42">
        <v>6.8998965568198605</v>
      </c>
      <c r="Y88" s="42">
        <v>9.4576621841288594E-2</v>
      </c>
      <c r="Z88" s="42">
        <v>1.7246342544702229</v>
      </c>
      <c r="AA88" s="42">
        <v>2.2343726910004431</v>
      </c>
      <c r="AB88" s="42">
        <v>1.9476873060440372</v>
      </c>
      <c r="AC88" s="42"/>
      <c r="AD88" s="53"/>
      <c r="AE88" s="5">
        <v>4.4332791488104033E-2</v>
      </c>
      <c r="AJ88" s="26"/>
      <c r="AK88" s="64"/>
      <c r="AL88" s="64"/>
      <c r="AM88" s="64"/>
      <c r="AN88" s="27"/>
      <c r="AO88" s="27"/>
      <c r="AP88" s="27"/>
      <c r="AQ88" s="27"/>
      <c r="AR88" s="27"/>
      <c r="AS88" s="80"/>
      <c r="AT88" s="80"/>
      <c r="AU88" s="45"/>
      <c r="AV88" s="6"/>
      <c r="AW88" s="6"/>
      <c r="AX88" s="26"/>
      <c r="AY88" s="64"/>
      <c r="AZ88" s="64"/>
      <c r="BA88" s="64"/>
      <c r="BB88" s="27"/>
      <c r="BC88" s="27"/>
      <c r="BD88" s="27"/>
      <c r="BE88" s="27"/>
      <c r="BF88" s="27"/>
      <c r="BG88" s="80"/>
      <c r="BH88" s="80"/>
      <c r="BI88" s="45"/>
      <c r="BJ88" s="6"/>
      <c r="BK88" s="6"/>
      <c r="BL88" s="250"/>
      <c r="BM88" s="250"/>
      <c r="BN88" s="250"/>
    </row>
    <row r="89" spans="1:77" ht="14.1" customHeight="1" thickBot="1">
      <c r="A89" s="11">
        <v>23</v>
      </c>
      <c r="B89" s="39" t="s">
        <v>62</v>
      </c>
      <c r="C89" s="247"/>
      <c r="D89" s="26">
        <v>20146.739999999998</v>
      </c>
      <c r="E89" s="64">
        <v>0</v>
      </c>
      <c r="F89" s="64">
        <v>0</v>
      </c>
      <c r="G89" s="64">
        <v>0</v>
      </c>
      <c r="H89" s="27">
        <v>1319.02</v>
      </c>
      <c r="I89" s="27">
        <v>15</v>
      </c>
      <c r="J89" s="27">
        <v>295.49</v>
      </c>
      <c r="K89" s="27">
        <v>466</v>
      </c>
      <c r="L89" s="27">
        <v>407</v>
      </c>
      <c r="M89" s="80">
        <v>0</v>
      </c>
      <c r="N89" s="80">
        <v>0</v>
      </c>
      <c r="O89" s="45">
        <v>4</v>
      </c>
      <c r="P89" s="136">
        <v>30.02</v>
      </c>
      <c r="Q89" s="42"/>
      <c r="R89" s="42"/>
      <c r="S89" s="53"/>
      <c r="T89" s="26">
        <v>94.63</v>
      </c>
      <c r="U89" s="4"/>
      <c r="V89" s="4"/>
      <c r="W89" s="4"/>
      <c r="X89" s="42">
        <v>6.2115375559218275</v>
      </c>
      <c r="Y89" s="42">
        <v>7.0638097480574522E-2</v>
      </c>
      <c r="Z89" s="42">
        <v>1.3915234283023312</v>
      </c>
      <c r="AA89" s="42">
        <v>2.1944902283965151</v>
      </c>
      <c r="AB89" s="42">
        <v>1.916647044972922</v>
      </c>
      <c r="AC89" s="42"/>
      <c r="AD89" s="53"/>
      <c r="AE89" s="5">
        <v>1.8836825994819874E-2</v>
      </c>
      <c r="AJ89" s="26"/>
      <c r="AK89" s="64"/>
      <c r="AL89" s="64"/>
      <c r="AM89" s="64"/>
      <c r="AN89" s="27"/>
      <c r="AO89" s="27"/>
      <c r="AP89" s="27"/>
      <c r="AQ89" s="27"/>
      <c r="AR89" s="27"/>
      <c r="AS89" s="80"/>
      <c r="AT89" s="80"/>
      <c r="AU89" s="45"/>
      <c r="AV89" s="250"/>
      <c r="AW89" s="250"/>
      <c r="AX89" s="26"/>
      <c r="AY89" s="64"/>
      <c r="AZ89" s="64"/>
      <c r="BA89" s="64"/>
      <c r="BB89" s="27"/>
      <c r="BC89" s="27"/>
      <c r="BD89" s="27"/>
      <c r="BE89" s="27"/>
      <c r="BF89" s="27"/>
      <c r="BG89" s="80"/>
      <c r="BH89" s="80"/>
      <c r="BI89" s="45"/>
      <c r="BJ89" s="250"/>
      <c r="BK89" s="250"/>
      <c r="BL89" s="250"/>
      <c r="BM89" s="250"/>
      <c r="BN89" s="250"/>
    </row>
    <row r="90" spans="1:77" ht="14.1" customHeight="1" thickBot="1">
      <c r="A90" s="11">
        <v>24</v>
      </c>
      <c r="B90" s="39" t="s">
        <v>63</v>
      </c>
      <c r="C90" s="247"/>
      <c r="D90" s="26">
        <v>28947.14</v>
      </c>
      <c r="E90" s="64">
        <v>0</v>
      </c>
      <c r="F90" s="64">
        <v>0</v>
      </c>
      <c r="G90" s="64">
        <v>0</v>
      </c>
      <c r="H90" s="27">
        <v>1117.6799999999998</v>
      </c>
      <c r="I90" s="27">
        <v>21</v>
      </c>
      <c r="J90" s="27">
        <v>279.75</v>
      </c>
      <c r="K90" s="27">
        <v>654</v>
      </c>
      <c r="L90" s="27">
        <v>492</v>
      </c>
      <c r="M90" s="80">
        <v>0</v>
      </c>
      <c r="N90" s="80">
        <v>0</v>
      </c>
      <c r="O90" s="45">
        <v>27</v>
      </c>
      <c r="P90" s="136">
        <v>29.48</v>
      </c>
      <c r="Q90" s="42"/>
      <c r="R90" s="42"/>
      <c r="S90" s="53"/>
      <c r="T90" s="26">
        <v>84.256</v>
      </c>
      <c r="U90" s="4"/>
      <c r="V90" s="4"/>
      <c r="W90" s="4"/>
      <c r="X90" s="42">
        <v>3.303324959361607</v>
      </c>
      <c r="Y90" s="42">
        <v>6.2065908083345646E-2</v>
      </c>
      <c r="Z90" s="42">
        <v>0.82680656125314023</v>
      </c>
      <c r="AA90" s="42">
        <v>1.9329097088813358</v>
      </c>
      <c r="AB90" s="42">
        <v>1.4541155608098122</v>
      </c>
      <c r="AC90" s="42"/>
      <c r="AD90" s="53"/>
      <c r="AE90" s="5">
        <v>7.9799024678587252E-2</v>
      </c>
      <c r="AJ90" s="26"/>
      <c r="AK90" s="64"/>
      <c r="AL90" s="64"/>
      <c r="AM90" s="64"/>
      <c r="AN90" s="27"/>
      <c r="AO90" s="27"/>
      <c r="AP90" s="27"/>
      <c r="AQ90" s="27"/>
      <c r="AR90" s="27"/>
      <c r="AS90" s="80"/>
      <c r="AT90" s="80"/>
      <c r="AU90" s="45"/>
      <c r="AX90" s="26"/>
      <c r="AY90" s="64"/>
      <c r="AZ90" s="64"/>
      <c r="BA90" s="64"/>
      <c r="BB90" s="27"/>
      <c r="BC90" s="27"/>
      <c r="BD90" s="27"/>
      <c r="BE90" s="27"/>
      <c r="BF90" s="27"/>
      <c r="BG90" s="80"/>
      <c r="BH90" s="80"/>
      <c r="BI90" s="45"/>
    </row>
    <row r="91" spans="1:77" ht="14.1" customHeight="1" thickBot="1">
      <c r="A91" s="11">
        <v>25</v>
      </c>
      <c r="B91" s="281" t="s">
        <v>64</v>
      </c>
      <c r="C91" s="247"/>
      <c r="D91" s="26">
        <v>30549.899999999998</v>
      </c>
      <c r="E91" s="64">
        <v>0</v>
      </c>
      <c r="F91" s="64">
        <v>0</v>
      </c>
      <c r="G91" s="64">
        <v>0</v>
      </c>
      <c r="H91" s="27">
        <v>1742.38</v>
      </c>
      <c r="I91" s="27">
        <v>3</v>
      </c>
      <c r="J91" s="27">
        <v>42.54</v>
      </c>
      <c r="K91" s="27">
        <v>615</v>
      </c>
      <c r="L91" s="27">
        <v>525</v>
      </c>
      <c r="M91" s="80">
        <v>0</v>
      </c>
      <c r="N91" s="80">
        <v>0</v>
      </c>
      <c r="O91" s="45">
        <v>2</v>
      </c>
      <c r="P91" s="136">
        <v>26.21</v>
      </c>
      <c r="Q91" s="42"/>
      <c r="R91" s="42"/>
      <c r="S91" s="53"/>
      <c r="T91" s="26">
        <v>89.773600000000002</v>
      </c>
      <c r="U91" s="4"/>
      <c r="V91" s="4"/>
      <c r="W91" s="4"/>
      <c r="X91" s="42">
        <v>5.1496379488695139</v>
      </c>
      <c r="Y91" s="42">
        <v>8.8665582976208066E-3</v>
      </c>
      <c r="Z91" s="42">
        <v>0.12572779666026304</v>
      </c>
      <c r="AA91" s="42">
        <v>1.8176444510122653</v>
      </c>
      <c r="AB91" s="42">
        <v>1.551647702083641</v>
      </c>
      <c r="AC91" s="42"/>
      <c r="AD91" s="53"/>
      <c r="AE91" s="5">
        <v>5.9110388650805371E-3</v>
      </c>
      <c r="AJ91" s="26"/>
      <c r="AK91" s="64"/>
      <c r="AL91" s="64"/>
      <c r="AM91" s="64"/>
      <c r="AN91" s="27"/>
      <c r="AO91" s="27"/>
      <c r="AP91" s="27"/>
      <c r="AQ91" s="27"/>
      <c r="AR91" s="27"/>
      <c r="AS91" s="80"/>
      <c r="AT91" s="80"/>
      <c r="AU91" s="45"/>
      <c r="AV91" s="245"/>
      <c r="AW91" s="245"/>
      <c r="AX91" s="26"/>
      <c r="AY91" s="64"/>
      <c r="AZ91" s="64"/>
      <c r="BA91" s="64"/>
      <c r="BB91" s="27"/>
      <c r="BC91" s="27"/>
      <c r="BD91" s="27"/>
      <c r="BE91" s="27"/>
      <c r="BF91" s="27"/>
      <c r="BG91" s="80"/>
      <c r="BH91" s="80"/>
      <c r="BI91" s="45"/>
      <c r="BJ91" s="245"/>
      <c r="BK91" s="245"/>
      <c r="BL91" s="245"/>
      <c r="BM91" s="245"/>
      <c r="BN91" s="245"/>
    </row>
    <row r="92" spans="1:77" ht="14.1" hidden="1" customHeight="1">
      <c r="A92" s="11">
        <v>26</v>
      </c>
      <c r="B92" s="251"/>
      <c r="C92" s="141"/>
      <c r="D92" s="26"/>
      <c r="E92" s="42"/>
      <c r="F92" s="42"/>
      <c r="G92" s="42"/>
      <c r="H92" s="27"/>
      <c r="I92" s="27"/>
      <c r="J92" s="27"/>
      <c r="K92" s="27"/>
      <c r="L92" s="27"/>
      <c r="M92" s="27"/>
      <c r="N92" s="27"/>
      <c r="O92" s="45"/>
      <c r="P92" s="137"/>
      <c r="Q92" s="4"/>
      <c r="R92" s="4"/>
      <c r="S92" s="54"/>
      <c r="T92" s="19"/>
      <c r="U92" s="4"/>
      <c r="V92" s="4"/>
      <c r="W92" s="4"/>
      <c r="X92" s="42" t="e">
        <v>#DIV/0!</v>
      </c>
      <c r="Y92" s="42" t="e">
        <v>#DIV/0!</v>
      </c>
      <c r="Z92" s="42" t="e">
        <v>#DIV/0!</v>
      </c>
      <c r="AA92" s="42" t="e">
        <v>#DIV/0!</v>
      </c>
      <c r="AB92" s="42" t="e">
        <v>#DIV/0!</v>
      </c>
      <c r="AC92" s="42"/>
      <c r="AD92" s="53"/>
      <c r="AE92" s="5" t="e">
        <v>#DIV/0!</v>
      </c>
      <c r="AF92" t="e">
        <v>#DIV/0!</v>
      </c>
      <c r="AJ92" s="26"/>
      <c r="AK92" s="42"/>
      <c r="AL92" s="42"/>
      <c r="AM92" s="42"/>
      <c r="AN92" s="27"/>
      <c r="AO92" s="27"/>
      <c r="AP92" s="27"/>
      <c r="AQ92" s="27"/>
      <c r="AR92" s="27"/>
      <c r="AS92" s="27"/>
      <c r="AT92" s="27"/>
      <c r="AU92" s="45"/>
      <c r="AV92" s="6"/>
      <c r="AW92" s="6"/>
      <c r="AX92" s="26"/>
      <c r="AY92" s="42"/>
      <c r="AZ92" s="42"/>
      <c r="BA92" s="42"/>
      <c r="BB92" s="27"/>
      <c r="BC92" s="27"/>
      <c r="BD92" s="27"/>
      <c r="BE92" s="27"/>
      <c r="BF92" s="27"/>
      <c r="BG92" s="27"/>
      <c r="BH92" s="27"/>
      <c r="BI92" s="45"/>
      <c r="BJ92" s="6"/>
      <c r="BK92" s="6"/>
      <c r="BL92" s="250"/>
      <c r="BM92" s="250"/>
      <c r="BN92" s="250"/>
      <c r="BR92" t="e">
        <v>#DIV/0!</v>
      </c>
      <c r="BS92" t="e">
        <v>#DIV/0!</v>
      </c>
      <c r="BT92" t="e">
        <v>#DIV/0!</v>
      </c>
      <c r="BU92" t="e">
        <v>#DIV/0!</v>
      </c>
      <c r="BV92" t="e">
        <v>#DIV/0!</v>
      </c>
      <c r="BY92" t="e">
        <v>#DIV/0!</v>
      </c>
    </row>
    <row r="93" spans="1:77" ht="14.1" hidden="1" customHeight="1">
      <c r="A93" s="11">
        <v>27</v>
      </c>
      <c r="B93" s="246"/>
      <c r="C93" s="141"/>
      <c r="D93" s="19"/>
      <c r="E93" s="4"/>
      <c r="F93" s="4"/>
      <c r="G93" s="4"/>
      <c r="H93" s="13"/>
      <c r="I93" s="13"/>
      <c r="J93" s="13"/>
      <c r="K93" s="13"/>
      <c r="L93" s="13"/>
      <c r="M93" s="13"/>
      <c r="N93" s="13"/>
      <c r="O93" s="12"/>
      <c r="P93" s="137"/>
      <c r="Q93" s="4"/>
      <c r="R93" s="4"/>
      <c r="S93" s="54"/>
      <c r="T93" s="19"/>
      <c r="U93" s="4"/>
      <c r="V93" s="4"/>
      <c r="W93" s="4"/>
      <c r="X93" s="42" t="e">
        <v>#DIV/0!</v>
      </c>
      <c r="Y93" s="42" t="e">
        <v>#DIV/0!</v>
      </c>
      <c r="Z93" s="42" t="e">
        <v>#DIV/0!</v>
      </c>
      <c r="AA93" s="42" t="e">
        <v>#DIV/0!</v>
      </c>
      <c r="AB93" s="42" t="e">
        <v>#DIV/0!</v>
      </c>
      <c r="AC93" s="42"/>
      <c r="AD93" s="53"/>
      <c r="AE93" s="5" t="e">
        <v>#DIV/0!</v>
      </c>
      <c r="AF93" t="e">
        <v>#DIV/0!</v>
      </c>
      <c r="AJ93" s="19"/>
      <c r="AK93" s="4"/>
      <c r="AL93" s="4"/>
      <c r="AM93" s="4"/>
      <c r="AN93" s="13"/>
      <c r="AO93" s="13"/>
      <c r="AP93" s="13"/>
      <c r="AQ93" s="13"/>
      <c r="AR93" s="13"/>
      <c r="AS93" s="13"/>
      <c r="AT93" s="13"/>
      <c r="AU93" s="12"/>
      <c r="AV93" s="6"/>
      <c r="AW93" s="6"/>
      <c r="AX93" s="19"/>
      <c r="AY93" s="4"/>
      <c r="AZ93" s="4"/>
      <c r="BA93" s="4"/>
      <c r="BB93" s="13"/>
      <c r="BC93" s="13"/>
      <c r="BD93" s="13"/>
      <c r="BE93" s="13"/>
      <c r="BF93" s="13"/>
      <c r="BG93" s="13"/>
      <c r="BH93" s="13"/>
      <c r="BI93" s="12"/>
      <c r="BJ93" s="6"/>
      <c r="BK93" s="6"/>
      <c r="BL93" s="250"/>
      <c r="BM93" s="250"/>
      <c r="BN93" s="250"/>
      <c r="BR93" t="e">
        <v>#DIV/0!</v>
      </c>
      <c r="BS93" t="e">
        <v>#DIV/0!</v>
      </c>
      <c r="BT93" t="e">
        <v>#DIV/0!</v>
      </c>
      <c r="BU93" t="e">
        <v>#DIV/0!</v>
      </c>
      <c r="BV93" t="e">
        <v>#DIV/0!</v>
      </c>
      <c r="BY93" t="e">
        <v>#DIV/0!</v>
      </c>
    </row>
    <row r="94" spans="1:77" ht="14.1" hidden="1" customHeight="1">
      <c r="A94" s="11">
        <v>28</v>
      </c>
      <c r="B94" s="246"/>
      <c r="C94" s="141"/>
      <c r="D94" s="19"/>
      <c r="E94" s="4"/>
      <c r="F94" s="4"/>
      <c r="G94" s="4"/>
      <c r="H94" s="13"/>
      <c r="I94" s="13"/>
      <c r="J94" s="13"/>
      <c r="K94" s="13"/>
      <c r="L94" s="13"/>
      <c r="M94" s="13"/>
      <c r="N94" s="13"/>
      <c r="O94" s="12"/>
      <c r="P94" s="137"/>
      <c r="Q94" s="4"/>
      <c r="R94" s="4"/>
      <c r="S94" s="54"/>
      <c r="T94" s="19"/>
      <c r="U94" s="4"/>
      <c r="V94" s="4"/>
      <c r="W94" s="4"/>
      <c r="X94" s="42" t="e">
        <v>#DIV/0!</v>
      </c>
      <c r="Y94" s="42" t="e">
        <v>#DIV/0!</v>
      </c>
      <c r="Z94" s="42" t="e">
        <v>#DIV/0!</v>
      </c>
      <c r="AA94" s="42" t="e">
        <v>#DIV/0!</v>
      </c>
      <c r="AB94" s="42" t="e">
        <v>#DIV/0!</v>
      </c>
      <c r="AC94" s="42"/>
      <c r="AD94" s="53"/>
      <c r="AE94" s="5" t="e">
        <v>#DIV/0!</v>
      </c>
      <c r="AF94" t="e">
        <v>#DIV/0!</v>
      </c>
      <c r="AJ94" s="19"/>
      <c r="AK94" s="4"/>
      <c r="AL94" s="4"/>
      <c r="AM94" s="4"/>
      <c r="AN94" s="13"/>
      <c r="AO94" s="13"/>
      <c r="AP94" s="13"/>
      <c r="AQ94" s="13"/>
      <c r="AR94" s="13"/>
      <c r="AS94" s="13"/>
      <c r="AT94" s="13"/>
      <c r="AU94" s="12"/>
      <c r="AV94" s="6"/>
      <c r="AW94" s="6"/>
      <c r="AX94" s="19"/>
      <c r="AY94" s="4"/>
      <c r="AZ94" s="4"/>
      <c r="BA94" s="4"/>
      <c r="BB94" s="13"/>
      <c r="BC94" s="13"/>
      <c r="BD94" s="13"/>
      <c r="BE94" s="13"/>
      <c r="BF94" s="13"/>
      <c r="BG94" s="13"/>
      <c r="BH94" s="13"/>
      <c r="BI94" s="12"/>
      <c r="BJ94" s="6"/>
      <c r="BK94" s="6"/>
      <c r="BL94" s="250"/>
      <c r="BM94" s="250"/>
      <c r="BN94" s="250"/>
      <c r="BR94" t="e">
        <v>#DIV/0!</v>
      </c>
      <c r="BS94" t="e">
        <v>#DIV/0!</v>
      </c>
      <c r="BT94" t="e">
        <v>#DIV/0!</v>
      </c>
      <c r="BU94" t="e">
        <v>#DIV/0!</v>
      </c>
      <c r="BV94" t="e">
        <v>#DIV/0!</v>
      </c>
      <c r="BY94" t="e">
        <v>#DIV/0!</v>
      </c>
    </row>
    <row r="95" spans="1:77" ht="14.1" hidden="1" customHeight="1">
      <c r="A95" s="11">
        <v>29</v>
      </c>
      <c r="B95" s="246"/>
      <c r="C95" s="141"/>
      <c r="D95" s="19"/>
      <c r="E95" s="4"/>
      <c r="F95" s="4"/>
      <c r="G95" s="4"/>
      <c r="H95" s="13"/>
      <c r="I95" s="13"/>
      <c r="J95" s="13"/>
      <c r="K95" s="13"/>
      <c r="L95" s="13"/>
      <c r="M95" s="13"/>
      <c r="N95" s="13"/>
      <c r="O95" s="12"/>
      <c r="P95" s="137"/>
      <c r="Q95" s="4"/>
      <c r="R95" s="4"/>
      <c r="S95" s="54"/>
      <c r="T95" s="19"/>
      <c r="U95" s="4"/>
      <c r="V95" s="4"/>
      <c r="W95" s="4"/>
      <c r="X95" s="42" t="e">
        <v>#DIV/0!</v>
      </c>
      <c r="Y95" s="42" t="e">
        <v>#DIV/0!</v>
      </c>
      <c r="Z95" s="42" t="e">
        <v>#DIV/0!</v>
      </c>
      <c r="AA95" s="42" t="e">
        <v>#DIV/0!</v>
      </c>
      <c r="AB95" s="42" t="e">
        <v>#DIV/0!</v>
      </c>
      <c r="AC95" s="42"/>
      <c r="AD95" s="53"/>
      <c r="AE95" s="5" t="e">
        <v>#DIV/0!</v>
      </c>
      <c r="AF95" t="e">
        <v>#DIV/0!</v>
      </c>
      <c r="AJ95" s="19"/>
      <c r="AK95" s="4"/>
      <c r="AL95" s="4"/>
      <c r="AM95" s="4"/>
      <c r="AN95" s="13"/>
      <c r="AO95" s="13"/>
      <c r="AP95" s="13"/>
      <c r="AQ95" s="13"/>
      <c r="AR95" s="13"/>
      <c r="AS95" s="13"/>
      <c r="AT95" s="13"/>
      <c r="AU95" s="12"/>
      <c r="AV95" s="6"/>
      <c r="AW95" s="6"/>
      <c r="AX95" s="19"/>
      <c r="AY95" s="4"/>
      <c r="AZ95" s="4"/>
      <c r="BA95" s="4"/>
      <c r="BB95" s="13"/>
      <c r="BC95" s="13"/>
      <c r="BD95" s="13"/>
      <c r="BE95" s="13"/>
      <c r="BF95" s="13"/>
      <c r="BG95" s="13"/>
      <c r="BH95" s="13"/>
      <c r="BI95" s="12"/>
      <c r="BJ95" s="6"/>
      <c r="BK95" s="6"/>
      <c r="BL95" s="250"/>
      <c r="BM95" s="250"/>
      <c r="BN95" s="250"/>
      <c r="BR95" t="e">
        <v>#DIV/0!</v>
      </c>
      <c r="BS95" t="e">
        <v>#DIV/0!</v>
      </c>
      <c r="BT95" t="e">
        <v>#DIV/0!</v>
      </c>
      <c r="BU95" t="e">
        <v>#DIV/0!</v>
      </c>
      <c r="BV95" t="e">
        <v>#DIV/0!</v>
      </c>
      <c r="BY95" t="e">
        <v>#DIV/0!</v>
      </c>
    </row>
    <row r="96" spans="1:77" ht="14.1" hidden="1" customHeight="1" thickBot="1">
      <c r="A96" s="35">
        <v>30</v>
      </c>
      <c r="B96" s="252"/>
      <c r="C96" s="142"/>
      <c r="D96" s="36"/>
      <c r="E96" s="43"/>
      <c r="F96" s="43"/>
      <c r="G96" s="43"/>
      <c r="H96" s="37"/>
      <c r="I96" s="37"/>
      <c r="J96" s="37"/>
      <c r="K96" s="37"/>
      <c r="L96" s="37"/>
      <c r="M96" s="37"/>
      <c r="N96" s="37"/>
      <c r="O96" s="48"/>
      <c r="P96" s="138"/>
      <c r="Q96" s="43"/>
      <c r="R96" s="43"/>
      <c r="S96" s="55"/>
      <c r="T96" s="36"/>
      <c r="U96" s="43"/>
      <c r="V96" s="43"/>
      <c r="W96" s="43"/>
      <c r="X96" s="42" t="e">
        <v>#DIV/0!</v>
      </c>
      <c r="Y96" s="42" t="e">
        <v>#DIV/0!</v>
      </c>
      <c r="Z96" s="42" t="e">
        <v>#DIV/0!</v>
      </c>
      <c r="AA96" s="42" t="e">
        <v>#DIV/0!</v>
      </c>
      <c r="AB96" s="42" t="e">
        <v>#DIV/0!</v>
      </c>
      <c r="AC96" s="42"/>
      <c r="AD96" s="53"/>
      <c r="AE96" s="5" t="e">
        <v>#DIV/0!</v>
      </c>
      <c r="AF96" t="e">
        <v>#DIV/0!</v>
      </c>
      <c r="AJ96" s="36"/>
      <c r="AK96" s="43"/>
      <c r="AL96" s="43"/>
      <c r="AM96" s="43"/>
      <c r="AN96" s="37"/>
      <c r="AO96" s="37"/>
      <c r="AP96" s="37"/>
      <c r="AQ96" s="37"/>
      <c r="AR96" s="37"/>
      <c r="AS96" s="37"/>
      <c r="AT96" s="37"/>
      <c r="AU96" s="48"/>
      <c r="AV96" s="6"/>
      <c r="AW96" s="6"/>
      <c r="AX96" s="36"/>
      <c r="AY96" s="43"/>
      <c r="AZ96" s="43"/>
      <c r="BA96" s="43"/>
      <c r="BB96" s="37"/>
      <c r="BC96" s="37"/>
      <c r="BD96" s="37"/>
      <c r="BE96" s="37"/>
      <c r="BF96" s="37"/>
      <c r="BG96" s="37"/>
      <c r="BH96" s="37"/>
      <c r="BI96" s="48"/>
      <c r="BJ96" s="6"/>
      <c r="BK96" s="6"/>
      <c r="BL96" s="250"/>
      <c r="BM96" s="250"/>
      <c r="BN96" s="250"/>
      <c r="BR96" t="e">
        <v>#DIV/0!</v>
      </c>
      <c r="BS96" t="e">
        <v>#DIV/0!</v>
      </c>
      <c r="BT96" t="e">
        <v>#DIV/0!</v>
      </c>
      <c r="BU96" t="e">
        <v>#DIV/0!</v>
      </c>
      <c r="BV96" t="e">
        <v>#DIV/0!</v>
      </c>
      <c r="BY96" t="e">
        <v>#DIV/0!</v>
      </c>
    </row>
    <row r="97" spans="1:66" ht="14.1" customHeight="1" thickBot="1">
      <c r="A97" s="312" t="s">
        <v>65</v>
      </c>
      <c r="B97" s="313"/>
      <c r="C97" s="143"/>
      <c r="D97" s="253">
        <v>30889.881803069926</v>
      </c>
      <c r="E97" s="254"/>
      <c r="F97" s="254"/>
      <c r="G97" s="254"/>
      <c r="H97" s="255">
        <v>1682.1331751232497</v>
      </c>
      <c r="I97" s="255">
        <v>18.873507054857168</v>
      </c>
      <c r="J97" s="255">
        <v>321.16195315033303</v>
      </c>
      <c r="K97" s="255">
        <v>743.39341502636694</v>
      </c>
      <c r="L97" s="255">
        <v>598.30681347637869</v>
      </c>
      <c r="M97" s="255"/>
      <c r="N97" s="255"/>
      <c r="O97" s="256">
        <v>15.734315862119066</v>
      </c>
      <c r="P97" s="257">
        <v>26.157304678362571</v>
      </c>
      <c r="Q97" s="258"/>
      <c r="R97" s="254"/>
      <c r="S97" s="259"/>
      <c r="T97" s="253">
        <v>90.419044656634995</v>
      </c>
      <c r="U97" s="254"/>
      <c r="V97" s="254"/>
      <c r="W97" s="254"/>
      <c r="X97" s="254">
        <v>4.976725370187129</v>
      </c>
      <c r="Y97" s="254">
        <v>5.583877826880819E-2</v>
      </c>
      <c r="Z97" s="254">
        <v>0.95018329334418061</v>
      </c>
      <c r="AA97" s="254">
        <v>2.1993888018531567</v>
      </c>
      <c r="AB97" s="254">
        <v>1.7701385014094044</v>
      </c>
      <c r="AC97" s="254"/>
      <c r="AD97" s="259"/>
      <c r="AE97" s="5">
        <v>4.6551230361299011E-2</v>
      </c>
      <c r="AF97" s="260"/>
      <c r="AG97" s="260"/>
      <c r="AH97" s="260"/>
      <c r="AI97" s="260"/>
      <c r="AJ97" s="253"/>
      <c r="AK97" s="255"/>
      <c r="AL97" s="255"/>
      <c r="AM97" s="255"/>
      <c r="AN97" s="255"/>
      <c r="AO97" s="255"/>
      <c r="AP97" s="255"/>
      <c r="AQ97" s="255"/>
      <c r="AR97" s="255"/>
      <c r="AS97" s="255"/>
      <c r="AT97" s="255"/>
      <c r="AU97" s="256"/>
      <c r="AV97" s="250"/>
      <c r="AW97" s="250"/>
      <c r="AX97" s="253"/>
      <c r="AY97" s="255"/>
      <c r="AZ97" s="255"/>
      <c r="BA97" s="255"/>
      <c r="BB97" s="255"/>
      <c r="BC97" s="255"/>
      <c r="BD97" s="255"/>
      <c r="BE97" s="255"/>
      <c r="BF97" s="255"/>
      <c r="BG97" s="255"/>
      <c r="BH97" s="255"/>
      <c r="BI97" s="256"/>
      <c r="BJ97" s="250"/>
      <c r="BK97" s="250"/>
      <c r="BL97" s="250"/>
      <c r="BM97" s="250"/>
      <c r="BN97" s="250"/>
    </row>
    <row r="98" spans="1:66" ht="14.1" customHeight="1">
      <c r="A98" s="152"/>
      <c r="B98" s="152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6"/>
      <c r="Q98" s="5"/>
      <c r="R98" s="5"/>
      <c r="S98" s="5"/>
      <c r="T98" s="5"/>
      <c r="U98" s="6"/>
      <c r="V98" s="6"/>
      <c r="W98" s="6"/>
      <c r="X98" s="5"/>
      <c r="Y98" s="5"/>
      <c r="Z98" s="5"/>
      <c r="AA98" s="5"/>
      <c r="AB98" s="5"/>
      <c r="AC98" s="6"/>
      <c r="AD98" s="6"/>
      <c r="AE98" s="5"/>
    </row>
    <row r="99" spans="1:66" ht="14.1" customHeight="1">
      <c r="A99" s="152"/>
      <c r="B99" s="152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6"/>
      <c r="Q99" s="5"/>
      <c r="R99" s="5"/>
      <c r="S99" s="5"/>
      <c r="T99" s="5"/>
      <c r="U99" s="6"/>
      <c r="V99" s="6"/>
      <c r="W99" s="6"/>
      <c r="X99" s="5"/>
      <c r="Y99" s="5"/>
      <c r="Z99" s="5"/>
      <c r="AA99" s="5"/>
      <c r="AB99" s="5"/>
      <c r="AC99" s="6"/>
      <c r="AD99" s="6"/>
      <c r="AE99" s="5"/>
    </row>
    <row r="100" spans="1:66" ht="14.1" customHeight="1">
      <c r="A100" s="152"/>
      <c r="B100" s="152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6"/>
      <c r="Q100" s="5"/>
      <c r="R100" s="5"/>
      <c r="S100" s="5"/>
      <c r="T100" s="5"/>
      <c r="U100" s="6"/>
      <c r="V100" s="6"/>
      <c r="W100" s="6"/>
      <c r="X100" s="5"/>
      <c r="Y100" s="5"/>
      <c r="Z100" s="5"/>
      <c r="AA100" s="5"/>
      <c r="AB100" s="5"/>
      <c r="AC100" s="6"/>
      <c r="AD100" s="6"/>
      <c r="AE100" s="5"/>
    </row>
    <row r="101" spans="1:66" ht="14.1" customHeight="1">
      <c r="A101" s="152"/>
      <c r="B101" s="152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6"/>
      <c r="Q101" s="5"/>
      <c r="R101" s="5"/>
      <c r="S101" s="5"/>
      <c r="T101" s="5"/>
      <c r="U101" s="6"/>
      <c r="V101" s="6"/>
      <c r="W101" s="6"/>
      <c r="X101" s="5"/>
      <c r="Y101" s="5"/>
      <c r="Z101" s="5"/>
      <c r="AA101" s="5"/>
      <c r="AB101" s="5"/>
      <c r="AC101" s="6"/>
      <c r="AD101" s="6"/>
      <c r="AE101" s="5"/>
    </row>
    <row r="102" spans="1:66" ht="14.1" customHeight="1">
      <c r="A102" s="152"/>
      <c r="B102" s="152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6"/>
      <c r="Q102" s="5"/>
      <c r="R102" s="5"/>
      <c r="S102" s="5"/>
      <c r="T102" s="5"/>
      <c r="U102" s="6"/>
      <c r="V102" s="6"/>
      <c r="W102" s="6"/>
      <c r="X102" s="5"/>
      <c r="Y102" s="5"/>
      <c r="Z102" s="5"/>
      <c r="AA102" s="5"/>
      <c r="AB102" s="5"/>
      <c r="AC102" s="6"/>
      <c r="AD102" s="6"/>
      <c r="AE102" s="5"/>
    </row>
    <row r="103" spans="1:66" ht="14.1" customHeight="1">
      <c r="A103" s="152"/>
      <c r="B103" s="152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6"/>
      <c r="Q103" s="5"/>
      <c r="R103" s="5"/>
      <c r="S103" s="5"/>
      <c r="T103" s="5"/>
      <c r="U103" s="6"/>
      <c r="V103" s="6"/>
      <c r="W103" s="6"/>
      <c r="X103" s="5"/>
      <c r="Y103" s="5"/>
      <c r="Z103" s="5"/>
      <c r="AA103" s="5"/>
      <c r="AB103" s="5"/>
      <c r="AC103" s="6"/>
      <c r="AD103" s="6"/>
      <c r="AE103" s="5"/>
    </row>
    <row r="104" spans="1:66" ht="14.1" customHeight="1">
      <c r="A104" s="152"/>
      <c r="B104" s="152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6"/>
      <c r="Q104" s="5"/>
      <c r="R104" s="5"/>
      <c r="S104" s="5"/>
      <c r="T104" s="5"/>
      <c r="U104" s="6"/>
      <c r="V104" s="6"/>
      <c r="W104" s="6"/>
      <c r="X104" s="5"/>
      <c r="Y104" s="5"/>
      <c r="Z104" s="5"/>
      <c r="AA104" s="5"/>
      <c r="AB104" s="5"/>
      <c r="AC104" s="6"/>
      <c r="AD104" s="6"/>
      <c r="AE104" s="5"/>
    </row>
    <row r="105" spans="1:66" ht="14.1" customHeight="1">
      <c r="A105" s="152"/>
      <c r="B105" s="152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6"/>
      <c r="Q105" s="5"/>
      <c r="R105" s="5"/>
      <c r="S105" s="5"/>
      <c r="T105" s="5"/>
      <c r="U105" s="6"/>
      <c r="V105" s="6"/>
      <c r="W105" s="6"/>
      <c r="X105" s="5"/>
      <c r="Y105" s="5"/>
      <c r="Z105" s="5"/>
      <c r="AA105" s="5"/>
      <c r="AB105" s="5"/>
      <c r="AC105" s="6"/>
      <c r="AD105" s="6"/>
      <c r="AE105" s="5"/>
    </row>
    <row r="106" spans="1:66" ht="14.1" customHeight="1">
      <c r="A106" s="152"/>
      <c r="B106" s="152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6"/>
      <c r="Q106" s="5"/>
      <c r="R106" s="5"/>
      <c r="S106" s="5"/>
      <c r="T106" s="5"/>
      <c r="U106" s="6"/>
      <c r="V106" s="6"/>
      <c r="W106" s="6"/>
      <c r="X106" s="5"/>
      <c r="Y106" s="5"/>
      <c r="Z106" s="5"/>
      <c r="AA106" s="5"/>
      <c r="AB106" s="5"/>
      <c r="AC106" s="6"/>
      <c r="AD106" s="6"/>
      <c r="AE106" s="5"/>
    </row>
    <row r="107" spans="1:66" ht="14.1" customHeight="1">
      <c r="A107" s="152"/>
      <c r="B107" s="152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6"/>
      <c r="Q107" s="5"/>
      <c r="R107" s="5"/>
      <c r="S107" s="5"/>
      <c r="T107" s="5"/>
      <c r="U107" s="6"/>
      <c r="V107" s="6"/>
      <c r="W107" s="6"/>
      <c r="X107" s="5"/>
      <c r="Y107" s="5"/>
      <c r="Z107" s="5"/>
      <c r="AA107" s="5"/>
      <c r="AB107" s="5"/>
      <c r="AC107" s="6"/>
      <c r="AD107" s="6"/>
      <c r="AE107" s="5"/>
    </row>
    <row r="108" spans="1:66" ht="14.1" customHeight="1">
      <c r="A108" s="152"/>
      <c r="B108" s="152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6"/>
      <c r="Q108" s="5"/>
      <c r="R108" s="5"/>
      <c r="S108" s="5"/>
      <c r="T108" s="5"/>
      <c r="U108" s="6"/>
      <c r="V108" s="6"/>
      <c r="W108" s="6"/>
      <c r="X108" s="5"/>
      <c r="Y108" s="5"/>
      <c r="Z108" s="5"/>
      <c r="AA108" s="5"/>
      <c r="AB108" s="5"/>
      <c r="AC108" s="6"/>
      <c r="AD108" s="6"/>
      <c r="AE108" s="5"/>
    </row>
    <row r="109" spans="1:66" ht="14.1" customHeight="1">
      <c r="A109" s="152"/>
      <c r="B109" s="152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6"/>
      <c r="Q109" s="5"/>
      <c r="R109" s="5"/>
      <c r="S109" s="5"/>
      <c r="T109" s="5"/>
      <c r="U109" s="6"/>
      <c r="V109" s="6"/>
      <c r="W109" s="6"/>
      <c r="X109" s="5"/>
      <c r="Y109" s="5"/>
      <c r="Z109" s="5"/>
      <c r="AA109" s="5"/>
      <c r="AB109" s="5"/>
      <c r="AC109" s="6"/>
      <c r="AD109" s="6"/>
      <c r="AE109" s="5"/>
    </row>
    <row r="110" spans="1:66" ht="14.1" customHeight="1">
      <c r="A110" s="152"/>
      <c r="B110" s="152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6"/>
      <c r="Q110" s="5"/>
      <c r="R110" s="5"/>
      <c r="S110" s="5"/>
      <c r="T110" s="5"/>
      <c r="U110" s="6"/>
      <c r="V110" s="6"/>
      <c r="W110" s="6"/>
      <c r="X110" s="5"/>
      <c r="Y110" s="5"/>
      <c r="Z110" s="5"/>
      <c r="AA110" s="5"/>
      <c r="AB110" s="5"/>
      <c r="AC110" s="6"/>
      <c r="AD110" s="6"/>
      <c r="AE110" s="5"/>
    </row>
    <row r="111" spans="1:66" ht="14.1" customHeight="1">
      <c r="A111" s="152"/>
      <c r="B111" s="152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6"/>
      <c r="Q111" s="5"/>
      <c r="R111" s="5"/>
      <c r="S111" s="5"/>
      <c r="T111" s="5"/>
      <c r="U111" s="6"/>
      <c r="V111" s="6"/>
      <c r="W111" s="6"/>
      <c r="X111" s="5"/>
      <c r="Y111" s="5"/>
      <c r="Z111" s="5"/>
      <c r="AA111" s="5"/>
      <c r="AB111" s="5"/>
      <c r="AC111" s="6"/>
      <c r="AD111" s="6"/>
      <c r="AE111" s="5"/>
    </row>
    <row r="112" spans="1:66" ht="14.1" customHeight="1">
      <c r="A112" s="152"/>
      <c r="B112" s="152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6"/>
      <c r="Q112" s="5"/>
      <c r="R112" s="5"/>
      <c r="S112" s="5"/>
      <c r="T112" s="5"/>
      <c r="U112" s="6"/>
      <c r="V112" s="6"/>
      <c r="W112" s="6"/>
      <c r="X112" s="5"/>
      <c r="Y112" s="5"/>
      <c r="Z112" s="5"/>
      <c r="AA112" s="5"/>
      <c r="AB112" s="5"/>
      <c r="AC112" s="6"/>
      <c r="AD112" s="6"/>
      <c r="AE112" s="5"/>
    </row>
    <row r="113" spans="1:31" ht="14.1" customHeight="1">
      <c r="A113" s="152"/>
      <c r="B113" s="152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6"/>
      <c r="Q113" s="5"/>
      <c r="R113" s="5"/>
      <c r="S113" s="5"/>
      <c r="T113" s="5"/>
      <c r="U113" s="6"/>
      <c r="V113" s="6"/>
      <c r="W113" s="6"/>
      <c r="X113" s="5"/>
      <c r="Y113" s="5"/>
      <c r="Z113" s="5"/>
      <c r="AA113" s="5"/>
      <c r="AB113" s="5"/>
      <c r="AC113" s="6"/>
      <c r="AD113" s="6"/>
      <c r="AE113" s="5"/>
    </row>
    <row r="114" spans="1:31" ht="14.1" customHeight="1">
      <c r="A114" s="152"/>
      <c r="B114" s="152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6"/>
      <c r="Q114" s="5"/>
      <c r="R114" s="5"/>
      <c r="S114" s="5"/>
      <c r="T114" s="5"/>
      <c r="U114" s="6"/>
      <c r="V114" s="6"/>
      <c r="W114" s="6"/>
      <c r="X114" s="5"/>
      <c r="Y114" s="5"/>
      <c r="Z114" s="5"/>
      <c r="AA114" s="5"/>
      <c r="AB114" s="5"/>
      <c r="AC114" s="6"/>
      <c r="AD114" s="6"/>
      <c r="AE114" s="5"/>
    </row>
    <row r="115" spans="1:31" ht="14.1" customHeight="1">
      <c r="A115" s="152"/>
      <c r="B115" s="152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6"/>
      <c r="Q115" s="5"/>
      <c r="R115" s="5"/>
      <c r="S115" s="5"/>
      <c r="T115" s="5"/>
      <c r="U115" s="6"/>
      <c r="V115" s="6"/>
      <c r="W115" s="6"/>
      <c r="X115" s="5"/>
      <c r="Y115" s="5"/>
      <c r="Z115" s="5"/>
      <c r="AA115" s="5"/>
      <c r="AB115" s="5"/>
      <c r="AC115" s="6"/>
      <c r="AD115" s="6"/>
      <c r="AE115" s="5"/>
    </row>
    <row r="116" spans="1:31" ht="14.1" customHeight="1">
      <c r="A116" s="152"/>
      <c r="B116" s="152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6"/>
      <c r="Q116" s="5"/>
      <c r="R116" s="5"/>
      <c r="S116" s="5"/>
      <c r="T116" s="5"/>
      <c r="U116" s="6"/>
      <c r="V116" s="6"/>
      <c r="W116" s="6"/>
      <c r="X116" s="5"/>
      <c r="Y116" s="5"/>
      <c r="Z116" s="5"/>
      <c r="AA116" s="5"/>
      <c r="AB116" s="5"/>
      <c r="AC116" s="6"/>
      <c r="AD116" s="6"/>
      <c r="AE116" s="5"/>
    </row>
    <row r="117" spans="1:31" ht="24" customHeight="1">
      <c r="A117" s="124"/>
      <c r="B117" s="124"/>
      <c r="C117" s="128"/>
      <c r="D117" s="261"/>
      <c r="E117" s="261"/>
      <c r="F117" s="261"/>
      <c r="G117" s="261"/>
      <c r="H117" s="261"/>
      <c r="I117" s="261"/>
      <c r="J117" s="261"/>
      <c r="K117" s="261"/>
      <c r="L117" s="261"/>
      <c r="M117" s="262"/>
      <c r="N117" s="262"/>
      <c r="O117" s="261"/>
      <c r="P117" s="262"/>
      <c r="Q117" s="262"/>
      <c r="R117" s="262"/>
      <c r="S117" s="262"/>
      <c r="T117" s="261"/>
      <c r="U117" s="262"/>
      <c r="V117" s="262"/>
      <c r="W117" s="262"/>
      <c r="X117" s="261"/>
      <c r="Y117" s="261"/>
      <c r="Z117" s="261"/>
      <c r="AA117" s="261"/>
      <c r="AB117" s="261"/>
      <c r="AC117" s="262"/>
      <c r="AD117" s="262"/>
      <c r="AE117" s="261"/>
    </row>
    <row r="118" spans="1:31" ht="24" customHeight="1">
      <c r="A118" s="124"/>
      <c r="B118" s="124"/>
      <c r="C118" s="3"/>
      <c r="D118" s="5"/>
      <c r="E118" s="6"/>
      <c r="F118" s="7"/>
      <c r="G118" s="5"/>
      <c r="H118" s="5"/>
      <c r="I118" s="5"/>
      <c r="J118" s="5"/>
      <c r="K118" s="5"/>
      <c r="L118" s="5"/>
      <c r="M118" s="6"/>
      <c r="N118" s="6"/>
      <c r="O118" s="5"/>
      <c r="P118" s="10"/>
      <c r="Q118" s="10"/>
      <c r="R118" s="10"/>
      <c r="S118" s="10"/>
      <c r="T118" s="5"/>
      <c r="U118" s="10"/>
      <c r="V118" s="10"/>
      <c r="W118" s="10"/>
      <c r="X118" s="5"/>
      <c r="Y118" s="5"/>
      <c r="Z118" s="5"/>
      <c r="AA118" s="5"/>
      <c r="AB118" s="5"/>
      <c r="AC118" s="10"/>
      <c r="AD118" s="10"/>
      <c r="AE118" s="5"/>
    </row>
  </sheetData>
  <mergeCells count="125">
    <mergeCell ref="AX64:BI64"/>
    <mergeCell ref="C65:N65"/>
    <mergeCell ref="S65:AD65"/>
    <mergeCell ref="A59:O59"/>
    <mergeCell ref="AJ59:AU59"/>
    <mergeCell ref="A97:B97"/>
    <mergeCell ref="A60:O60"/>
    <mergeCell ref="AJ60:AU60"/>
    <mergeCell ref="A61:O61"/>
    <mergeCell ref="AJ61:AU61"/>
    <mergeCell ref="A62:X62"/>
    <mergeCell ref="AJ62:AU62"/>
    <mergeCell ref="A64:AD64"/>
    <mergeCell ref="AJ64:AU64"/>
    <mergeCell ref="A50:A51"/>
    <mergeCell ref="B50:B51"/>
    <mergeCell ref="A52:A53"/>
    <mergeCell ref="B52:B53"/>
    <mergeCell ref="A54:B55"/>
    <mergeCell ref="A57:AU57"/>
    <mergeCell ref="A58:O58"/>
    <mergeCell ref="AJ58:AU58"/>
    <mergeCell ref="AH54:AH55"/>
    <mergeCell ref="AH52:AH53"/>
    <mergeCell ref="A40:A41"/>
    <mergeCell ref="B40:B41"/>
    <mergeCell ref="A42:A43"/>
    <mergeCell ref="B42:B43"/>
    <mergeCell ref="A44:A45"/>
    <mergeCell ref="B44:B45"/>
    <mergeCell ref="A46:A47"/>
    <mergeCell ref="B46:B47"/>
    <mergeCell ref="A48:A49"/>
    <mergeCell ref="B48:B49"/>
    <mergeCell ref="A30:A31"/>
    <mergeCell ref="B30:B31"/>
    <mergeCell ref="A32:A33"/>
    <mergeCell ref="B32:B33"/>
    <mergeCell ref="A34:A35"/>
    <mergeCell ref="B34:B35"/>
    <mergeCell ref="A36:A37"/>
    <mergeCell ref="B36:B37"/>
    <mergeCell ref="A38:A39"/>
    <mergeCell ref="B38:B39"/>
    <mergeCell ref="A20:A21"/>
    <mergeCell ref="B20:B21"/>
    <mergeCell ref="A22:A23"/>
    <mergeCell ref="B22:B23"/>
    <mergeCell ref="A24:A25"/>
    <mergeCell ref="B24:B25"/>
    <mergeCell ref="A26:A27"/>
    <mergeCell ref="B26:B27"/>
    <mergeCell ref="A28:A29"/>
    <mergeCell ref="B28:B29"/>
    <mergeCell ref="A10:A11"/>
    <mergeCell ref="B10:B11"/>
    <mergeCell ref="A12:A13"/>
    <mergeCell ref="B12:B13"/>
    <mergeCell ref="A14:A15"/>
    <mergeCell ref="B14:B15"/>
    <mergeCell ref="A16:A17"/>
    <mergeCell ref="B16:B17"/>
    <mergeCell ref="A18:A19"/>
    <mergeCell ref="B18:B19"/>
    <mergeCell ref="A1:AE1"/>
    <mergeCell ref="AJ1:AU1"/>
    <mergeCell ref="D2:O2"/>
    <mergeCell ref="T2:AE2"/>
    <mergeCell ref="BQ2:BT2"/>
    <mergeCell ref="A6:A7"/>
    <mergeCell ref="B6:B7"/>
    <mergeCell ref="A8:A9"/>
    <mergeCell ref="B8:B9"/>
    <mergeCell ref="A4:A5"/>
    <mergeCell ref="B4:B5"/>
    <mergeCell ref="AW4:AW5"/>
    <mergeCell ref="AW6:AW7"/>
    <mergeCell ref="AW8:AW9"/>
    <mergeCell ref="AH4:AH5"/>
    <mergeCell ref="AH6:AH7"/>
    <mergeCell ref="AH8:AH9"/>
    <mergeCell ref="AH36:AH37"/>
    <mergeCell ref="AH38:AH39"/>
    <mergeCell ref="AH40:AH41"/>
    <mergeCell ref="AH42:AH43"/>
    <mergeCell ref="AH24:AH25"/>
    <mergeCell ref="AH26:AH27"/>
    <mergeCell ref="AH28:AH29"/>
    <mergeCell ref="AH30:AH31"/>
    <mergeCell ref="AH32:AH33"/>
    <mergeCell ref="AW10:AW11"/>
    <mergeCell ref="AW12:AW13"/>
    <mergeCell ref="AH44:AH45"/>
    <mergeCell ref="AH46:AH47"/>
    <mergeCell ref="AH48:AH49"/>
    <mergeCell ref="AH50:AH51"/>
    <mergeCell ref="AH14:AH15"/>
    <mergeCell ref="AH16:AH17"/>
    <mergeCell ref="AH18:AH19"/>
    <mergeCell ref="AH20:AH21"/>
    <mergeCell ref="AH22:AH23"/>
    <mergeCell ref="AH10:AH11"/>
    <mergeCell ref="AH12:AH13"/>
    <mergeCell ref="AW24:AW25"/>
    <mergeCell ref="AW26:AW27"/>
    <mergeCell ref="AW28:AW29"/>
    <mergeCell ref="AW30:AW31"/>
    <mergeCell ref="AW32:AW33"/>
    <mergeCell ref="AW14:AW15"/>
    <mergeCell ref="AW16:AW17"/>
    <mergeCell ref="AW18:AW19"/>
    <mergeCell ref="AW20:AW21"/>
    <mergeCell ref="AW22:AW23"/>
    <mergeCell ref="AH34:AH35"/>
    <mergeCell ref="AW54:AW55"/>
    <mergeCell ref="AW44:AW45"/>
    <mergeCell ref="AW46:AW47"/>
    <mergeCell ref="AW48:AW49"/>
    <mergeCell ref="AW50:AW51"/>
    <mergeCell ref="AW52:AW53"/>
    <mergeCell ref="AW34:AW35"/>
    <mergeCell ref="AW36:AW37"/>
    <mergeCell ref="AW38:AW39"/>
    <mergeCell ref="AW40:AW41"/>
    <mergeCell ref="AW42:AW43"/>
  </mergeCells>
  <conditionalFormatting sqref="D5:O5 D7:O7 D9:O9 D11:O11 D13:O13 D15:O15 D17:O17 D19:O19 D21:O21 D23:O23 D25:O25 D27:O27 D29:O29 D31:O31 D33:O33 D35:O35 D37:O37 D39:O39 D41:O41 D43:O43 D45:O45 D47:O47 D49:O49 D51:O51 D53:O53 D55:O55">
    <cfRule type="cellIs" dxfId="292" priority="188" operator="between">
      <formula>86</formula>
      <formula>110.9</formula>
    </cfRule>
    <cfRule type="cellIs" dxfId="291" priority="187" operator="between">
      <formula>60.1</formula>
      <formula>85.9</formula>
    </cfRule>
    <cfRule type="cellIs" dxfId="290" priority="186" operator="lessThanOrEqual">
      <formula>60</formula>
    </cfRule>
    <cfRule type="cellIs" dxfId="289" priority="189" operator="greaterThanOrEqual">
      <formula>111</formula>
    </cfRule>
  </conditionalFormatting>
  <conditionalFormatting sqref="AH4">
    <cfRule type="cellIs" dxfId="288" priority="181" operator="between">
      <formula>86</formula>
      <formula>110.9</formula>
    </cfRule>
    <cfRule type="cellIs" dxfId="287" priority="180" operator="between">
      <formula>60.1</formula>
      <formula>85.9</formula>
    </cfRule>
    <cfRule type="cellIs" dxfId="286" priority="179" operator="lessThanOrEqual">
      <formula>60</formula>
    </cfRule>
    <cfRule type="cellIs" dxfId="285" priority="182" operator="greaterThanOrEqual">
      <formula>111</formula>
    </cfRule>
  </conditionalFormatting>
  <conditionalFormatting sqref="AH6">
    <cfRule type="cellIs" dxfId="284" priority="178" operator="greaterThanOrEqual">
      <formula>111</formula>
    </cfRule>
    <cfRule type="cellIs" dxfId="283" priority="177" operator="between">
      <formula>86</formula>
      <formula>110.9</formula>
    </cfRule>
    <cfRule type="cellIs" dxfId="282" priority="176" operator="between">
      <formula>60.1</formula>
      <formula>85.9</formula>
    </cfRule>
    <cfRule type="cellIs" dxfId="281" priority="175" operator="lessThanOrEqual">
      <formula>60</formula>
    </cfRule>
  </conditionalFormatting>
  <conditionalFormatting sqref="AH8">
    <cfRule type="cellIs" dxfId="280" priority="172" operator="between">
      <formula>60.1</formula>
      <formula>85.9</formula>
    </cfRule>
    <cfRule type="cellIs" dxfId="279" priority="171" operator="lessThanOrEqual">
      <formula>60</formula>
    </cfRule>
    <cfRule type="cellIs" dxfId="278" priority="174" operator="greaterThanOrEqual">
      <formula>111</formula>
    </cfRule>
    <cfRule type="cellIs" dxfId="277" priority="173" operator="between">
      <formula>86</formula>
      <formula>110.9</formula>
    </cfRule>
  </conditionalFormatting>
  <conditionalFormatting sqref="AH10">
    <cfRule type="cellIs" dxfId="276" priority="170" operator="greaterThanOrEqual">
      <formula>111</formula>
    </cfRule>
    <cfRule type="cellIs" dxfId="275" priority="169" operator="between">
      <formula>86</formula>
      <formula>110.9</formula>
    </cfRule>
    <cfRule type="cellIs" dxfId="274" priority="168" operator="between">
      <formula>60.1</formula>
      <formula>85.9</formula>
    </cfRule>
    <cfRule type="cellIs" dxfId="273" priority="167" operator="lessThanOrEqual">
      <formula>60</formula>
    </cfRule>
  </conditionalFormatting>
  <conditionalFormatting sqref="AH12">
    <cfRule type="cellIs" dxfId="272" priority="166" operator="greaterThanOrEqual">
      <formula>111</formula>
    </cfRule>
    <cfRule type="cellIs" dxfId="271" priority="165" operator="between">
      <formula>86</formula>
      <formula>110.9</formula>
    </cfRule>
    <cfRule type="cellIs" dxfId="270" priority="164" operator="between">
      <formula>60.1</formula>
      <formula>85.9</formula>
    </cfRule>
    <cfRule type="cellIs" dxfId="269" priority="163" operator="lessThanOrEqual">
      <formula>60</formula>
    </cfRule>
  </conditionalFormatting>
  <conditionalFormatting sqref="AH14">
    <cfRule type="cellIs" dxfId="268" priority="162" operator="greaterThanOrEqual">
      <formula>111</formula>
    </cfRule>
    <cfRule type="cellIs" dxfId="267" priority="161" operator="between">
      <formula>86</formula>
      <formula>110.9</formula>
    </cfRule>
    <cfRule type="cellIs" dxfId="266" priority="160" operator="between">
      <formula>60.1</formula>
      <formula>85.9</formula>
    </cfRule>
    <cfRule type="cellIs" dxfId="265" priority="159" operator="lessThanOrEqual">
      <formula>60</formula>
    </cfRule>
  </conditionalFormatting>
  <conditionalFormatting sqref="AH16">
    <cfRule type="cellIs" dxfId="264" priority="156" operator="between">
      <formula>60.1</formula>
      <formula>85.9</formula>
    </cfRule>
    <cfRule type="cellIs" dxfId="263" priority="155" operator="lessThanOrEqual">
      <formula>60</formula>
    </cfRule>
    <cfRule type="cellIs" dxfId="262" priority="158" operator="greaterThanOrEqual">
      <formula>111</formula>
    </cfRule>
    <cfRule type="cellIs" dxfId="261" priority="157" operator="between">
      <formula>86</formula>
      <formula>110.9</formula>
    </cfRule>
  </conditionalFormatting>
  <conditionalFormatting sqref="AH18">
    <cfRule type="cellIs" dxfId="260" priority="154" operator="greaterThanOrEqual">
      <formula>111</formula>
    </cfRule>
    <cfRule type="cellIs" dxfId="259" priority="153" operator="between">
      <formula>86</formula>
      <formula>110.9</formula>
    </cfRule>
    <cfRule type="cellIs" dxfId="258" priority="152" operator="between">
      <formula>60.1</formula>
      <formula>85.9</formula>
    </cfRule>
    <cfRule type="cellIs" dxfId="257" priority="151" operator="lessThanOrEqual">
      <formula>60</formula>
    </cfRule>
  </conditionalFormatting>
  <conditionalFormatting sqref="AH20">
    <cfRule type="cellIs" dxfId="256" priority="148" operator="between">
      <formula>60.1</formula>
      <formula>85.9</formula>
    </cfRule>
    <cfRule type="cellIs" dxfId="255" priority="147" operator="lessThanOrEqual">
      <formula>60</formula>
    </cfRule>
    <cfRule type="cellIs" dxfId="254" priority="150" operator="greaterThanOrEqual">
      <formula>111</formula>
    </cfRule>
    <cfRule type="cellIs" dxfId="253" priority="149" operator="between">
      <formula>86</formula>
      <formula>110.9</formula>
    </cfRule>
  </conditionalFormatting>
  <conditionalFormatting sqref="AH22">
    <cfRule type="cellIs" dxfId="252" priority="146" operator="greaterThanOrEqual">
      <formula>111</formula>
    </cfRule>
    <cfRule type="cellIs" dxfId="251" priority="143" operator="lessThanOrEqual">
      <formula>60</formula>
    </cfRule>
    <cfRule type="cellIs" dxfId="250" priority="145" operator="between">
      <formula>86</formula>
      <formula>110.9</formula>
    </cfRule>
    <cfRule type="cellIs" dxfId="249" priority="144" operator="between">
      <formula>60.1</formula>
      <formula>85.9</formula>
    </cfRule>
  </conditionalFormatting>
  <conditionalFormatting sqref="AH24">
    <cfRule type="cellIs" dxfId="248" priority="140" operator="between">
      <formula>60.1</formula>
      <formula>85.9</formula>
    </cfRule>
    <cfRule type="cellIs" dxfId="247" priority="142" operator="greaterThanOrEqual">
      <formula>111</formula>
    </cfRule>
    <cfRule type="cellIs" dxfId="246" priority="141" operator="between">
      <formula>86</formula>
      <formula>110.9</formula>
    </cfRule>
    <cfRule type="cellIs" dxfId="245" priority="139" operator="lessThanOrEqual">
      <formula>60</formula>
    </cfRule>
  </conditionalFormatting>
  <conditionalFormatting sqref="AH26">
    <cfRule type="cellIs" dxfId="244" priority="136" operator="between">
      <formula>60.1</formula>
      <formula>85.9</formula>
    </cfRule>
    <cfRule type="cellIs" dxfId="243" priority="135" operator="lessThanOrEqual">
      <formula>60</formula>
    </cfRule>
    <cfRule type="cellIs" dxfId="242" priority="138" operator="greaterThanOrEqual">
      <formula>111</formula>
    </cfRule>
    <cfRule type="cellIs" dxfId="241" priority="137" operator="between">
      <formula>86</formula>
      <formula>110.9</formula>
    </cfRule>
  </conditionalFormatting>
  <conditionalFormatting sqref="AH28">
    <cfRule type="cellIs" dxfId="240" priority="134" operator="greaterThanOrEqual">
      <formula>111</formula>
    </cfRule>
    <cfRule type="cellIs" dxfId="239" priority="133" operator="between">
      <formula>86</formula>
      <formula>110.9</formula>
    </cfRule>
    <cfRule type="cellIs" dxfId="238" priority="132" operator="between">
      <formula>60.1</formula>
      <formula>85.9</formula>
    </cfRule>
    <cfRule type="cellIs" dxfId="237" priority="131" operator="lessThanOrEqual">
      <formula>60</formula>
    </cfRule>
  </conditionalFormatting>
  <conditionalFormatting sqref="AH30">
    <cfRule type="cellIs" dxfId="236" priority="128" operator="between">
      <formula>60.1</formula>
      <formula>85.9</formula>
    </cfRule>
    <cfRule type="cellIs" dxfId="235" priority="127" operator="lessThanOrEqual">
      <formula>60</formula>
    </cfRule>
    <cfRule type="cellIs" dxfId="234" priority="130" operator="greaterThanOrEqual">
      <formula>111</formula>
    </cfRule>
    <cfRule type="cellIs" dxfId="233" priority="129" operator="between">
      <formula>86</formula>
      <formula>110.9</formula>
    </cfRule>
  </conditionalFormatting>
  <conditionalFormatting sqref="AH32">
    <cfRule type="cellIs" dxfId="232" priority="126" operator="greaterThanOrEqual">
      <formula>111</formula>
    </cfRule>
    <cfRule type="cellIs" dxfId="231" priority="125" operator="between">
      <formula>86</formula>
      <formula>110.9</formula>
    </cfRule>
    <cfRule type="cellIs" dxfId="230" priority="124" operator="between">
      <formula>60.1</formula>
      <formula>85.9</formula>
    </cfRule>
    <cfRule type="cellIs" dxfId="229" priority="123" operator="lessThanOrEqual">
      <formula>60</formula>
    </cfRule>
  </conditionalFormatting>
  <conditionalFormatting sqref="AH34">
    <cfRule type="cellIs" dxfId="228" priority="122" operator="greaterThanOrEqual">
      <formula>111</formula>
    </cfRule>
    <cfRule type="cellIs" dxfId="227" priority="121" operator="between">
      <formula>86</formula>
      <formula>110.9</formula>
    </cfRule>
    <cfRule type="cellIs" dxfId="226" priority="120" operator="between">
      <formula>60.1</formula>
      <formula>85.9</formula>
    </cfRule>
    <cfRule type="cellIs" dxfId="225" priority="119" operator="lessThanOrEqual">
      <formula>60</formula>
    </cfRule>
  </conditionalFormatting>
  <conditionalFormatting sqref="AH36">
    <cfRule type="cellIs" dxfId="224" priority="118" operator="greaterThanOrEqual">
      <formula>111</formula>
    </cfRule>
    <cfRule type="cellIs" dxfId="223" priority="117" operator="between">
      <formula>86</formula>
      <formula>110.9</formula>
    </cfRule>
    <cfRule type="cellIs" dxfId="222" priority="116" operator="between">
      <formula>60.1</formula>
      <formula>85.9</formula>
    </cfRule>
    <cfRule type="cellIs" dxfId="221" priority="115" operator="lessThanOrEqual">
      <formula>60</formula>
    </cfRule>
  </conditionalFormatting>
  <conditionalFormatting sqref="AH38">
    <cfRule type="cellIs" dxfId="220" priority="114" operator="greaterThanOrEqual">
      <formula>111</formula>
    </cfRule>
    <cfRule type="cellIs" dxfId="219" priority="113" operator="between">
      <formula>86</formula>
      <formula>110.9</formula>
    </cfRule>
    <cfRule type="cellIs" dxfId="218" priority="112" operator="between">
      <formula>60.1</formula>
      <formula>85.9</formula>
    </cfRule>
    <cfRule type="cellIs" dxfId="217" priority="111" operator="lessThanOrEqual">
      <formula>60</formula>
    </cfRule>
  </conditionalFormatting>
  <conditionalFormatting sqref="AH40">
    <cfRule type="cellIs" dxfId="216" priority="110" operator="greaterThanOrEqual">
      <formula>111</formula>
    </cfRule>
    <cfRule type="cellIs" dxfId="215" priority="109" operator="between">
      <formula>86</formula>
      <formula>110.9</formula>
    </cfRule>
    <cfRule type="cellIs" dxfId="214" priority="108" operator="between">
      <formula>60.1</formula>
      <formula>85.9</formula>
    </cfRule>
    <cfRule type="cellIs" dxfId="213" priority="107" operator="lessThanOrEqual">
      <formula>60</formula>
    </cfRule>
  </conditionalFormatting>
  <conditionalFormatting sqref="AH42">
    <cfRule type="cellIs" dxfId="212" priority="104" operator="between">
      <formula>60.1</formula>
      <formula>85.9</formula>
    </cfRule>
    <cfRule type="cellIs" dxfId="211" priority="103" operator="lessThanOrEqual">
      <formula>60</formula>
    </cfRule>
    <cfRule type="cellIs" dxfId="210" priority="106" operator="greaterThanOrEqual">
      <formula>111</formula>
    </cfRule>
    <cfRule type="cellIs" dxfId="209" priority="105" operator="between">
      <formula>86</formula>
      <formula>110.9</formula>
    </cfRule>
  </conditionalFormatting>
  <conditionalFormatting sqref="AH44">
    <cfRule type="cellIs" dxfId="208" priority="102" operator="greaterThanOrEqual">
      <formula>111</formula>
    </cfRule>
    <cfRule type="cellIs" dxfId="207" priority="101" operator="between">
      <formula>86</formula>
      <formula>110.9</formula>
    </cfRule>
    <cfRule type="cellIs" dxfId="206" priority="100" operator="between">
      <formula>60.1</formula>
      <formula>85.9</formula>
    </cfRule>
    <cfRule type="cellIs" dxfId="205" priority="99" operator="lessThanOrEqual">
      <formula>60</formula>
    </cfRule>
  </conditionalFormatting>
  <conditionalFormatting sqref="AH46">
    <cfRule type="cellIs" dxfId="204" priority="97" operator="between">
      <formula>86</formula>
      <formula>110.9</formula>
    </cfRule>
    <cfRule type="cellIs" dxfId="203" priority="98" operator="greaterThanOrEqual">
      <formula>111</formula>
    </cfRule>
    <cfRule type="cellIs" dxfId="202" priority="95" operator="lessThanOrEqual">
      <formula>60</formula>
    </cfRule>
    <cfRule type="cellIs" dxfId="201" priority="96" operator="between">
      <formula>60.1</formula>
      <formula>85.9</formula>
    </cfRule>
  </conditionalFormatting>
  <conditionalFormatting sqref="AH48">
    <cfRule type="cellIs" dxfId="200" priority="94" operator="greaterThanOrEqual">
      <formula>111</formula>
    </cfRule>
    <cfRule type="cellIs" dxfId="199" priority="93" operator="between">
      <formula>86</formula>
      <formula>110.9</formula>
    </cfRule>
    <cfRule type="cellIs" dxfId="198" priority="92" operator="between">
      <formula>60.1</formula>
      <formula>85.9</formula>
    </cfRule>
    <cfRule type="cellIs" dxfId="197" priority="91" operator="lessThanOrEqual">
      <formula>60</formula>
    </cfRule>
  </conditionalFormatting>
  <conditionalFormatting sqref="AH50">
    <cfRule type="cellIs" dxfId="196" priority="88" operator="between">
      <formula>60.1</formula>
      <formula>85.9</formula>
    </cfRule>
    <cfRule type="cellIs" dxfId="195" priority="87" operator="lessThanOrEqual">
      <formula>60</formula>
    </cfRule>
    <cfRule type="cellIs" dxfId="194" priority="90" operator="greaterThanOrEqual">
      <formula>111</formula>
    </cfRule>
    <cfRule type="cellIs" dxfId="193" priority="89" operator="between">
      <formula>86</formula>
      <formula>110.9</formula>
    </cfRule>
  </conditionalFormatting>
  <conditionalFormatting sqref="AH52">
    <cfRule type="cellIs" dxfId="192" priority="83" operator="lessThanOrEqual">
      <formula>60</formula>
    </cfRule>
    <cfRule type="cellIs" dxfId="191" priority="86" operator="greaterThanOrEqual">
      <formula>111</formula>
    </cfRule>
    <cfRule type="cellIs" dxfId="190" priority="85" operator="between">
      <formula>86</formula>
      <formula>110.9</formula>
    </cfRule>
    <cfRule type="cellIs" dxfId="189" priority="84" operator="between">
      <formula>60.1</formula>
      <formula>85.9</formula>
    </cfRule>
  </conditionalFormatting>
  <conditionalFormatting sqref="AH54">
    <cfRule type="cellIs" dxfId="188" priority="80" operator="between">
      <formula>60.1</formula>
      <formula>85.9</formula>
    </cfRule>
    <cfRule type="cellIs" dxfId="187" priority="79" operator="lessThanOrEqual">
      <formula>60</formula>
    </cfRule>
    <cfRule type="cellIs" dxfId="186" priority="82" operator="greaterThanOrEqual">
      <formula>111</formula>
    </cfRule>
    <cfRule type="cellIs" dxfId="185" priority="81" operator="between">
      <formula>86</formula>
      <formula>110.9</formula>
    </cfRule>
  </conditionalFormatting>
  <conditionalFormatting sqref="AJ5:AU5 AJ7:AU7 AJ9:AU9 AJ11:AU11 AJ13:AU13 AJ15:AU15 AJ17:AU17 AJ19:AU19 AJ21:AU21 AJ23:AU23 AJ25:AU25 AJ27:AU27 AJ29:AU29 AJ31:AU31 AJ33:AU33 AJ35:AU35 AJ37:AU37 AJ39:AU39 AJ41:AU41 AJ43:AU43 AJ45:AU45 AJ47:AU47 AJ49:AU49 AJ51:AU51 AJ53:AU53 AJ55:AU55">
    <cfRule type="cellIs" dxfId="184" priority="185" operator="between">
      <formula>0.7</formula>
      <formula>1.3</formula>
    </cfRule>
    <cfRule type="cellIs" dxfId="183" priority="184" operator="lessThan">
      <formula>0.7</formula>
    </cfRule>
    <cfRule type="cellIs" dxfId="182" priority="183" operator="greaterThan">
      <formula>1.3</formula>
    </cfRule>
  </conditionalFormatting>
  <conditionalFormatting sqref="AW4">
    <cfRule type="cellIs" dxfId="181" priority="76" operator="greaterThan">
      <formula>1.3</formula>
    </cfRule>
    <cfRule type="cellIs" dxfId="180" priority="78" operator="between">
      <formula>0.7</formula>
      <formula>1.3</formula>
    </cfRule>
    <cfRule type="cellIs" dxfId="179" priority="77" operator="lessThan">
      <formula>0.7</formula>
    </cfRule>
  </conditionalFormatting>
  <conditionalFormatting sqref="AW6">
    <cfRule type="cellIs" dxfId="178" priority="75" operator="between">
      <formula>0.7</formula>
      <formula>1.3</formula>
    </cfRule>
    <cfRule type="cellIs" dxfId="177" priority="74" operator="lessThan">
      <formula>0.7</formula>
    </cfRule>
    <cfRule type="cellIs" dxfId="176" priority="73" operator="greaterThan">
      <formula>1.3</formula>
    </cfRule>
  </conditionalFormatting>
  <conditionalFormatting sqref="AW8">
    <cfRule type="cellIs" dxfId="175" priority="72" operator="between">
      <formula>0.7</formula>
      <formula>1.3</formula>
    </cfRule>
    <cfRule type="cellIs" dxfId="174" priority="71" operator="lessThan">
      <formula>0.7</formula>
    </cfRule>
    <cfRule type="cellIs" dxfId="173" priority="70" operator="greaterThan">
      <formula>1.3</formula>
    </cfRule>
  </conditionalFormatting>
  <conditionalFormatting sqref="AW10">
    <cfRule type="cellIs" dxfId="172" priority="69" operator="between">
      <formula>0.7</formula>
      <formula>1.3</formula>
    </cfRule>
    <cfRule type="cellIs" dxfId="171" priority="68" operator="lessThan">
      <formula>0.7</formula>
    </cfRule>
    <cfRule type="cellIs" dxfId="170" priority="67" operator="greaterThan">
      <formula>1.3</formula>
    </cfRule>
  </conditionalFormatting>
  <conditionalFormatting sqref="AW12">
    <cfRule type="cellIs" dxfId="169" priority="66" operator="between">
      <formula>0.7</formula>
      <formula>1.3</formula>
    </cfRule>
    <cfRule type="cellIs" dxfId="168" priority="65" operator="lessThan">
      <formula>0.7</formula>
    </cfRule>
    <cfRule type="cellIs" dxfId="167" priority="64" operator="greaterThan">
      <formula>1.3</formula>
    </cfRule>
  </conditionalFormatting>
  <conditionalFormatting sqref="AW14">
    <cfRule type="cellIs" dxfId="166" priority="63" operator="between">
      <formula>0.7</formula>
      <formula>1.3</formula>
    </cfRule>
    <cfRule type="cellIs" dxfId="165" priority="62" operator="lessThan">
      <formula>0.7</formula>
    </cfRule>
    <cfRule type="cellIs" dxfId="164" priority="61" operator="greaterThan">
      <formula>1.3</formula>
    </cfRule>
  </conditionalFormatting>
  <conditionalFormatting sqref="AW16">
    <cfRule type="cellIs" dxfId="163" priority="60" operator="between">
      <formula>0.7</formula>
      <formula>1.3</formula>
    </cfRule>
    <cfRule type="cellIs" dxfId="162" priority="59" operator="lessThan">
      <formula>0.7</formula>
    </cfRule>
    <cfRule type="cellIs" dxfId="161" priority="58" operator="greaterThan">
      <formula>1.3</formula>
    </cfRule>
  </conditionalFormatting>
  <conditionalFormatting sqref="AW18">
    <cfRule type="cellIs" dxfId="160" priority="57" operator="between">
      <formula>0.7</formula>
      <formula>1.3</formula>
    </cfRule>
    <cfRule type="cellIs" dxfId="159" priority="56" operator="lessThan">
      <formula>0.7</formula>
    </cfRule>
    <cfRule type="cellIs" dxfId="158" priority="55" operator="greaterThan">
      <formula>1.3</formula>
    </cfRule>
  </conditionalFormatting>
  <conditionalFormatting sqref="AW20">
    <cfRule type="cellIs" dxfId="157" priority="54" operator="between">
      <formula>0.7</formula>
      <formula>1.3</formula>
    </cfRule>
    <cfRule type="cellIs" dxfId="156" priority="53" operator="lessThan">
      <formula>0.7</formula>
    </cfRule>
    <cfRule type="cellIs" dxfId="155" priority="52" operator="greaterThan">
      <formula>1.3</formula>
    </cfRule>
  </conditionalFormatting>
  <conditionalFormatting sqref="AW22">
    <cfRule type="cellIs" dxfId="154" priority="51" operator="between">
      <formula>0.7</formula>
      <formula>1.3</formula>
    </cfRule>
    <cfRule type="cellIs" dxfId="153" priority="50" operator="lessThan">
      <formula>0.7</formula>
    </cfRule>
    <cfRule type="cellIs" dxfId="152" priority="49" operator="greaterThan">
      <formula>1.3</formula>
    </cfRule>
  </conditionalFormatting>
  <conditionalFormatting sqref="AW24">
    <cfRule type="cellIs" dxfId="151" priority="48" operator="between">
      <formula>0.7</formula>
      <formula>1.3</formula>
    </cfRule>
    <cfRule type="cellIs" dxfId="150" priority="46" operator="greaterThan">
      <formula>1.3</formula>
    </cfRule>
    <cfRule type="cellIs" dxfId="149" priority="47" operator="lessThan">
      <formula>0.7</formula>
    </cfRule>
  </conditionalFormatting>
  <conditionalFormatting sqref="AW26">
    <cfRule type="cellIs" dxfId="148" priority="45" operator="between">
      <formula>0.7</formula>
      <formula>1.3</formula>
    </cfRule>
    <cfRule type="cellIs" dxfId="147" priority="44" operator="lessThan">
      <formula>0.7</formula>
    </cfRule>
    <cfRule type="cellIs" dxfId="146" priority="43" operator="greaterThan">
      <formula>1.3</formula>
    </cfRule>
  </conditionalFormatting>
  <conditionalFormatting sqref="AW28">
    <cfRule type="cellIs" dxfId="145" priority="42" operator="between">
      <formula>0.7</formula>
      <formula>1.3</formula>
    </cfRule>
    <cfRule type="cellIs" dxfId="144" priority="41" operator="lessThan">
      <formula>0.7</formula>
    </cfRule>
    <cfRule type="cellIs" dxfId="143" priority="40" operator="greaterThan">
      <formula>1.3</formula>
    </cfRule>
  </conditionalFormatting>
  <conditionalFormatting sqref="AW30">
    <cfRule type="cellIs" dxfId="142" priority="39" operator="between">
      <formula>0.7</formula>
      <formula>1.3</formula>
    </cfRule>
    <cfRule type="cellIs" dxfId="141" priority="38" operator="lessThan">
      <formula>0.7</formula>
    </cfRule>
    <cfRule type="cellIs" dxfId="140" priority="37" operator="greaterThan">
      <formula>1.3</formula>
    </cfRule>
  </conditionalFormatting>
  <conditionalFormatting sqref="AW32">
    <cfRule type="cellIs" dxfId="139" priority="36" operator="between">
      <formula>0.7</formula>
      <formula>1.3</formula>
    </cfRule>
    <cfRule type="cellIs" dxfId="138" priority="35" operator="lessThan">
      <formula>0.7</formula>
    </cfRule>
    <cfRule type="cellIs" dxfId="137" priority="34" operator="greaterThan">
      <formula>1.3</formula>
    </cfRule>
  </conditionalFormatting>
  <conditionalFormatting sqref="AW34">
    <cfRule type="cellIs" dxfId="136" priority="33" operator="between">
      <formula>0.7</formula>
      <formula>1.3</formula>
    </cfRule>
    <cfRule type="cellIs" dxfId="135" priority="32" operator="lessThan">
      <formula>0.7</formula>
    </cfRule>
    <cfRule type="cellIs" dxfId="134" priority="31" operator="greaterThan">
      <formula>1.3</formula>
    </cfRule>
  </conditionalFormatting>
  <conditionalFormatting sqref="AW36">
    <cfRule type="cellIs" dxfId="133" priority="30" operator="between">
      <formula>0.7</formula>
      <formula>1.3</formula>
    </cfRule>
    <cfRule type="cellIs" dxfId="132" priority="29" operator="lessThan">
      <formula>0.7</formula>
    </cfRule>
    <cfRule type="cellIs" dxfId="131" priority="28" operator="greaterThan">
      <formula>1.3</formula>
    </cfRule>
  </conditionalFormatting>
  <conditionalFormatting sqref="AW38">
    <cfRule type="cellIs" dxfId="130" priority="27" operator="between">
      <formula>0.7</formula>
      <formula>1.3</formula>
    </cfRule>
    <cfRule type="cellIs" dxfId="129" priority="26" operator="lessThan">
      <formula>0.7</formula>
    </cfRule>
    <cfRule type="cellIs" dxfId="128" priority="25" operator="greaterThan">
      <formula>1.3</formula>
    </cfRule>
  </conditionalFormatting>
  <conditionalFormatting sqref="AW40">
    <cfRule type="cellIs" dxfId="127" priority="24" operator="between">
      <formula>0.7</formula>
      <formula>1.3</formula>
    </cfRule>
    <cfRule type="cellIs" dxfId="126" priority="23" operator="lessThan">
      <formula>0.7</formula>
    </cfRule>
    <cfRule type="cellIs" dxfId="125" priority="22" operator="greaterThan">
      <formula>1.3</formula>
    </cfRule>
  </conditionalFormatting>
  <conditionalFormatting sqref="AW42">
    <cfRule type="cellIs" dxfId="124" priority="21" operator="between">
      <formula>0.7</formula>
      <formula>1.3</formula>
    </cfRule>
    <cfRule type="cellIs" dxfId="123" priority="20" operator="lessThan">
      <formula>0.7</formula>
    </cfRule>
    <cfRule type="cellIs" dxfId="122" priority="19" operator="greaterThan">
      <formula>1.3</formula>
    </cfRule>
  </conditionalFormatting>
  <conditionalFormatting sqref="AW44">
    <cfRule type="cellIs" dxfId="121" priority="18" operator="between">
      <formula>0.7</formula>
      <formula>1.3</formula>
    </cfRule>
    <cfRule type="cellIs" dxfId="120" priority="17" operator="lessThan">
      <formula>0.7</formula>
    </cfRule>
    <cfRule type="cellIs" dxfId="119" priority="16" operator="greaterThan">
      <formula>1.3</formula>
    </cfRule>
  </conditionalFormatting>
  <conditionalFormatting sqref="AW46">
    <cfRule type="cellIs" dxfId="118" priority="15" operator="between">
      <formula>0.7</formula>
      <formula>1.3</formula>
    </cfRule>
    <cfRule type="cellIs" dxfId="117" priority="14" operator="lessThan">
      <formula>0.7</formula>
    </cfRule>
    <cfRule type="cellIs" dxfId="116" priority="13" operator="greaterThan">
      <formula>1.3</formula>
    </cfRule>
  </conditionalFormatting>
  <conditionalFormatting sqref="AW48">
    <cfRule type="cellIs" dxfId="115" priority="12" operator="between">
      <formula>0.7</formula>
      <formula>1.3</formula>
    </cfRule>
    <cfRule type="cellIs" dxfId="114" priority="11" operator="lessThan">
      <formula>0.7</formula>
    </cfRule>
    <cfRule type="cellIs" dxfId="113" priority="10" operator="greaterThan">
      <formula>1.3</formula>
    </cfRule>
  </conditionalFormatting>
  <conditionalFormatting sqref="AW50">
    <cfRule type="cellIs" dxfId="112" priority="9" operator="between">
      <formula>0.7</formula>
      <formula>1.3</formula>
    </cfRule>
    <cfRule type="cellIs" dxfId="111" priority="8" operator="lessThan">
      <formula>0.7</formula>
    </cfRule>
    <cfRule type="cellIs" dxfId="110" priority="7" operator="greaterThan">
      <formula>1.3</formula>
    </cfRule>
  </conditionalFormatting>
  <conditionalFormatting sqref="AW52">
    <cfRule type="cellIs" dxfId="109" priority="4" operator="greaterThan">
      <formula>1.3</formula>
    </cfRule>
    <cfRule type="cellIs" dxfId="108" priority="6" operator="between">
      <formula>0.7</formula>
      <formula>1.3</formula>
    </cfRule>
    <cfRule type="cellIs" dxfId="107" priority="5" operator="lessThan">
      <formula>0.7</formula>
    </cfRule>
  </conditionalFormatting>
  <conditionalFormatting sqref="AW54">
    <cfRule type="cellIs" dxfId="106" priority="3" operator="between">
      <formula>0.7</formula>
      <formula>1.3</formula>
    </cfRule>
    <cfRule type="cellIs" dxfId="105" priority="1" operator="greaterThan">
      <formula>1.3</formula>
    </cfRule>
    <cfRule type="cellIs" dxfId="104" priority="2" operator="lessThan">
      <formula>0.7</formula>
    </cfRule>
  </conditionalFormatting>
  <printOptions horizontalCentered="1"/>
  <pageMargins left="0" right="0" top="0" bottom="0" header="0" footer="0"/>
  <pageSetup paperSize="9" scale="82" orientation="landscape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0EE00-F0B3-9A4D-91EE-E009C987D7F4}">
  <dimension ref="A1:BG54"/>
  <sheetViews>
    <sheetView zoomScaleNormal="110" workbookViewId="0">
      <selection activeCell="B8" sqref="B8:AE8"/>
    </sheetView>
  </sheetViews>
  <sheetFormatPr defaultColWidth="11.42578125" defaultRowHeight="15"/>
  <cols>
    <col min="1" max="1" width="3.42578125" customWidth="1"/>
    <col min="2" max="2" width="16.42578125" customWidth="1"/>
    <col min="3" max="3" width="6.7109375" style="1" customWidth="1"/>
    <col min="4" max="4" width="8.7109375" style="1" customWidth="1"/>
    <col min="5" max="7" width="8.85546875" style="1" hidden="1" customWidth="1"/>
    <col min="8" max="8" width="9.28515625" style="1" customWidth="1"/>
    <col min="9" max="9" width="8" style="1" customWidth="1"/>
    <col min="10" max="10" width="8.42578125" style="1" customWidth="1"/>
    <col min="11" max="11" width="10" style="1" customWidth="1"/>
    <col min="12" max="12" width="9.42578125" style="1" customWidth="1"/>
    <col min="13" max="14" width="8.85546875" style="1" hidden="1" customWidth="1"/>
    <col min="15" max="15" width="8.85546875" customWidth="1"/>
    <col min="16" max="16" width="6.28515625" customWidth="1"/>
    <col min="17" max="19" width="8.85546875" hidden="1" customWidth="1"/>
    <col min="20" max="20" width="7.85546875" customWidth="1"/>
    <col min="21" max="23" width="8.85546875" hidden="1" customWidth="1"/>
    <col min="24" max="26" width="8.85546875" customWidth="1"/>
    <col min="27" max="27" width="9.7109375" customWidth="1"/>
    <col min="28" max="28" width="10.140625" customWidth="1"/>
    <col min="29" max="30" width="8.85546875" hidden="1" customWidth="1"/>
    <col min="31" max="31" width="8.85546875" customWidth="1"/>
    <col min="32" max="33" width="8.85546875" hidden="1" customWidth="1"/>
    <col min="34" max="34" width="8.85546875" customWidth="1"/>
  </cols>
  <sheetData>
    <row r="1" spans="1:59" ht="42" customHeight="1">
      <c r="A1" s="147"/>
      <c r="B1" s="147"/>
      <c r="C1" s="145"/>
      <c r="D1" s="145"/>
      <c r="E1" s="145"/>
      <c r="F1" s="145"/>
      <c r="G1" s="145"/>
      <c r="H1" s="145"/>
      <c r="I1" s="145"/>
      <c r="J1" s="145"/>
      <c r="K1" s="354" t="s">
        <v>118</v>
      </c>
      <c r="L1" s="354"/>
      <c r="M1" s="354"/>
      <c r="N1" s="354"/>
      <c r="O1" s="354"/>
      <c r="P1" s="355">
        <v>44563</v>
      </c>
      <c r="Q1" s="355"/>
      <c r="R1" s="355"/>
      <c r="S1" s="355"/>
      <c r="T1" s="355"/>
      <c r="U1" s="355"/>
      <c r="V1" s="355"/>
      <c r="W1" s="355"/>
      <c r="X1" s="355"/>
      <c r="Y1" s="277"/>
      <c r="Z1" s="145"/>
      <c r="AA1" s="145"/>
      <c r="AB1" s="146" t="s">
        <v>119</v>
      </c>
      <c r="AC1" s="146"/>
      <c r="AD1" s="146"/>
      <c r="AE1" s="146"/>
    </row>
    <row r="2" spans="1:59" ht="44.1" customHeight="1" thickBot="1">
      <c r="A2" s="126"/>
      <c r="B2" s="126"/>
      <c r="C2" s="124"/>
      <c r="D2" s="124"/>
      <c r="E2" s="124"/>
      <c r="F2" s="124"/>
      <c r="G2" s="124"/>
      <c r="H2" s="124"/>
      <c r="I2" s="124"/>
      <c r="J2" s="124"/>
      <c r="K2" s="124"/>
      <c r="L2" s="127"/>
      <c r="M2" s="127"/>
      <c r="N2" s="127"/>
      <c r="O2" s="127"/>
      <c r="P2" s="126"/>
      <c r="Q2" s="126"/>
      <c r="R2" s="126"/>
      <c r="S2" s="126"/>
      <c r="T2" s="126"/>
      <c r="U2" s="124"/>
      <c r="V2" s="124"/>
      <c r="W2" s="124"/>
      <c r="X2" s="124"/>
      <c r="Y2" s="124"/>
      <c r="Z2" s="124"/>
      <c r="AA2" s="124"/>
      <c r="AB2" s="128"/>
      <c r="AC2" s="128"/>
      <c r="AD2" s="128"/>
      <c r="AE2" s="128"/>
    </row>
    <row r="3" spans="1:59" ht="72" customHeight="1" thickBot="1">
      <c r="A3" s="33" t="s">
        <v>2</v>
      </c>
      <c r="B3" s="34" t="s">
        <v>3</v>
      </c>
      <c r="C3" s="49" t="s">
        <v>4</v>
      </c>
      <c r="D3" s="28" t="s">
        <v>89</v>
      </c>
      <c r="E3" s="30" t="s">
        <v>5</v>
      </c>
      <c r="F3" s="30" t="s">
        <v>6</v>
      </c>
      <c r="G3" s="30" t="s">
        <v>7</v>
      </c>
      <c r="H3" s="29" t="s">
        <v>108</v>
      </c>
      <c r="I3" s="29" t="s">
        <v>93</v>
      </c>
      <c r="J3" s="29" t="s">
        <v>109</v>
      </c>
      <c r="K3" s="29" t="s">
        <v>110</v>
      </c>
      <c r="L3" s="29" t="s">
        <v>111</v>
      </c>
      <c r="M3" s="30" t="s">
        <v>8</v>
      </c>
      <c r="N3" s="30" t="s">
        <v>9</v>
      </c>
      <c r="O3" s="31" t="s">
        <v>99</v>
      </c>
      <c r="P3" s="60" t="s">
        <v>10</v>
      </c>
      <c r="Q3" s="30" t="s">
        <v>11</v>
      </c>
      <c r="R3" s="30" t="s">
        <v>12</v>
      </c>
      <c r="S3" s="52" t="s">
        <v>13</v>
      </c>
      <c r="T3" s="28" t="s">
        <v>34</v>
      </c>
      <c r="U3" s="30" t="s">
        <v>14</v>
      </c>
      <c r="V3" s="30" t="s">
        <v>15</v>
      </c>
      <c r="W3" s="30" t="s">
        <v>16</v>
      </c>
      <c r="X3" s="29" t="s">
        <v>35</v>
      </c>
      <c r="Y3" s="29" t="s">
        <v>36</v>
      </c>
      <c r="Z3" s="29" t="s">
        <v>37</v>
      </c>
      <c r="AA3" s="29" t="s">
        <v>38</v>
      </c>
      <c r="AB3" s="29" t="s">
        <v>39</v>
      </c>
      <c r="AC3" s="30" t="s">
        <v>17</v>
      </c>
      <c r="AD3" s="30" t="s">
        <v>18</v>
      </c>
      <c r="AE3" s="31" t="s">
        <v>101</v>
      </c>
      <c r="AF3" s="22" t="s">
        <v>19</v>
      </c>
      <c r="AG3" s="16" t="s">
        <v>20</v>
      </c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</row>
    <row r="4" spans="1:59" ht="15.95" customHeight="1">
      <c r="A4" s="32">
        <v>1</v>
      </c>
      <c r="B4" s="38" t="s">
        <v>40</v>
      </c>
      <c r="C4" s="56"/>
      <c r="D4" s="63"/>
      <c r="E4" s="64"/>
      <c r="F4" s="64"/>
      <c r="G4" s="64"/>
      <c r="H4" s="64"/>
      <c r="I4" s="64"/>
      <c r="J4" s="64"/>
      <c r="K4" s="64"/>
      <c r="L4" s="64"/>
      <c r="M4" s="64"/>
      <c r="N4" s="64"/>
      <c r="O4" s="65"/>
      <c r="P4" s="57"/>
      <c r="Q4" s="27"/>
      <c r="R4" s="27"/>
      <c r="S4" s="45"/>
      <c r="T4" s="44"/>
      <c r="U4" s="27"/>
      <c r="V4" s="27"/>
      <c r="W4" s="27"/>
      <c r="X4" s="27"/>
      <c r="Y4" s="27"/>
      <c r="Z4" s="27"/>
      <c r="AA4" s="27"/>
      <c r="AB4" s="27"/>
      <c r="AC4" s="27"/>
      <c r="AD4" s="27"/>
      <c r="AE4" s="45"/>
      <c r="AF4" s="23"/>
      <c r="AG4" s="15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</row>
    <row r="5" spans="1:59" ht="15.95" customHeight="1">
      <c r="A5" s="11">
        <v>2</v>
      </c>
      <c r="B5" s="39" t="s">
        <v>41</v>
      </c>
      <c r="C5" s="56">
        <v>67.400000000000006</v>
      </c>
      <c r="D5" s="19">
        <v>6064.3899999999994</v>
      </c>
      <c r="E5" s="4"/>
      <c r="F5" s="4"/>
      <c r="G5" s="4"/>
      <c r="H5" s="4">
        <v>250.44</v>
      </c>
      <c r="I5" s="4">
        <v>6</v>
      </c>
      <c r="J5" s="4">
        <v>115.69</v>
      </c>
      <c r="K5" s="4">
        <v>135</v>
      </c>
      <c r="L5" s="4">
        <v>151</v>
      </c>
      <c r="M5" s="4"/>
      <c r="N5" s="4"/>
      <c r="O5" s="54">
        <v>3</v>
      </c>
      <c r="P5" s="57">
        <v>31.68</v>
      </c>
      <c r="Q5" s="13"/>
      <c r="R5" s="13"/>
      <c r="S5" s="12"/>
      <c r="T5" s="44">
        <v>85.493333333333339</v>
      </c>
      <c r="U5" s="13"/>
      <c r="V5" s="13"/>
      <c r="W5" s="13"/>
      <c r="X5" s="27">
        <v>3.7157270029673586</v>
      </c>
      <c r="Y5" s="27">
        <v>8.9020771513353109E-2</v>
      </c>
      <c r="Z5" s="27">
        <v>1.7164688427299701</v>
      </c>
      <c r="AA5" s="27">
        <v>2.0029673590504449</v>
      </c>
      <c r="AB5" s="27">
        <v>2.2403560830860534</v>
      </c>
      <c r="AC5" s="27"/>
      <c r="AD5" s="27"/>
      <c r="AE5" s="45">
        <v>4.4510385756676554E-2</v>
      </c>
      <c r="AF5" s="23"/>
      <c r="AG5" s="15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2"/>
      <c r="BB5" s="62"/>
      <c r="BC5" s="62"/>
      <c r="BD5" s="62"/>
      <c r="BE5" s="62"/>
      <c r="BF5" s="62"/>
      <c r="BG5" s="62"/>
    </row>
    <row r="6" spans="1:59" ht="15.95" customHeight="1">
      <c r="A6" s="11">
        <v>3</v>
      </c>
      <c r="B6" s="39" t="s">
        <v>42</v>
      </c>
      <c r="C6" s="56"/>
      <c r="D6" s="19"/>
      <c r="E6" s="4"/>
      <c r="F6" s="4"/>
      <c r="G6" s="4"/>
      <c r="H6" s="4"/>
      <c r="I6" s="4"/>
      <c r="J6" s="4"/>
      <c r="K6" s="4"/>
      <c r="L6" s="4"/>
      <c r="M6" s="4"/>
      <c r="N6" s="4"/>
      <c r="O6" s="54"/>
      <c r="P6" s="57"/>
      <c r="Q6" s="13"/>
      <c r="R6" s="13"/>
      <c r="S6" s="12"/>
      <c r="T6" s="44"/>
      <c r="U6" s="13"/>
      <c r="V6" s="13"/>
      <c r="W6" s="13"/>
      <c r="X6" s="27"/>
      <c r="Y6" s="27"/>
      <c r="Z6" s="27"/>
      <c r="AA6" s="27"/>
      <c r="AB6" s="27"/>
      <c r="AC6" s="27"/>
      <c r="AD6" s="27"/>
      <c r="AE6" s="45"/>
      <c r="AF6" s="23"/>
      <c r="AG6" s="15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2"/>
      <c r="BG6" s="62"/>
    </row>
    <row r="7" spans="1:59" ht="15.95" customHeight="1">
      <c r="A7" s="11">
        <v>4</v>
      </c>
      <c r="B7" s="39" t="s">
        <v>43</v>
      </c>
      <c r="C7" s="56">
        <v>19</v>
      </c>
      <c r="D7" s="19">
        <v>926.16</v>
      </c>
      <c r="E7" s="4"/>
      <c r="F7" s="4"/>
      <c r="G7" s="4"/>
      <c r="H7" s="4">
        <v>0</v>
      </c>
      <c r="I7" s="4">
        <v>0</v>
      </c>
      <c r="J7" s="4">
        <v>0</v>
      </c>
      <c r="K7" s="4">
        <v>23</v>
      </c>
      <c r="L7" s="4">
        <v>17</v>
      </c>
      <c r="M7" s="4"/>
      <c r="N7" s="4"/>
      <c r="O7" s="54">
        <v>1</v>
      </c>
      <c r="P7" s="57">
        <v>17.420000000000002</v>
      </c>
      <c r="Q7" s="13"/>
      <c r="R7" s="13"/>
      <c r="S7" s="12"/>
      <c r="T7" s="44">
        <v>64.8</v>
      </c>
      <c r="U7" s="13"/>
      <c r="V7" s="13"/>
      <c r="W7" s="13"/>
      <c r="X7" s="27">
        <v>0</v>
      </c>
      <c r="Y7" s="27">
        <v>0</v>
      </c>
      <c r="Z7" s="27">
        <v>0</v>
      </c>
      <c r="AA7" s="27">
        <v>1.2105263157894737</v>
      </c>
      <c r="AB7" s="27">
        <v>0.89473684210526316</v>
      </c>
      <c r="AC7" s="27"/>
      <c r="AD7" s="27"/>
      <c r="AE7" s="45">
        <v>5.2631578947368418E-2</v>
      </c>
      <c r="AF7" s="23"/>
      <c r="AG7" s="15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2"/>
      <c r="BB7" s="62"/>
      <c r="BC7" s="62"/>
      <c r="BD7" s="62"/>
      <c r="BE7" s="62"/>
      <c r="BF7" s="62"/>
      <c r="BG7" s="62"/>
    </row>
    <row r="8" spans="1:59" ht="15.95" customHeight="1">
      <c r="A8" s="11">
        <v>5</v>
      </c>
      <c r="B8" s="39" t="s">
        <v>112</v>
      </c>
      <c r="C8" s="206"/>
      <c r="D8" s="19"/>
      <c r="E8" s="4"/>
      <c r="F8" s="4"/>
      <c r="G8" s="4"/>
      <c r="H8" s="4"/>
      <c r="I8" s="4"/>
      <c r="J8" s="4"/>
      <c r="K8" s="4"/>
      <c r="L8" s="4"/>
      <c r="M8" s="4"/>
      <c r="N8" s="4"/>
      <c r="O8" s="54"/>
      <c r="P8" s="151"/>
      <c r="Q8" s="58"/>
      <c r="R8" s="13"/>
      <c r="S8" s="12"/>
      <c r="T8" s="46"/>
      <c r="U8" s="13"/>
      <c r="V8" s="13"/>
      <c r="W8" s="13"/>
      <c r="X8" s="27"/>
      <c r="Y8" s="27"/>
      <c r="Z8" s="27"/>
      <c r="AA8" s="27"/>
      <c r="AB8" s="27"/>
      <c r="AC8" s="27"/>
      <c r="AD8" s="27"/>
      <c r="AE8" s="45"/>
      <c r="AF8" s="23"/>
      <c r="AG8" s="15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</row>
    <row r="9" spans="1:59" ht="15.95" customHeight="1">
      <c r="A9" s="11">
        <v>6</v>
      </c>
      <c r="B9" s="39" t="s">
        <v>45</v>
      </c>
      <c r="C9" s="56">
        <v>43</v>
      </c>
      <c r="D9" s="19">
        <v>4981.0600000000004</v>
      </c>
      <c r="E9" s="4"/>
      <c r="F9" s="4"/>
      <c r="G9" s="4"/>
      <c r="H9" s="4">
        <v>346.47</v>
      </c>
      <c r="I9" s="4">
        <v>0</v>
      </c>
      <c r="J9" s="4">
        <v>0</v>
      </c>
      <c r="K9" s="4">
        <v>38</v>
      </c>
      <c r="L9" s="4">
        <v>35</v>
      </c>
      <c r="M9" s="4"/>
      <c r="N9" s="4"/>
      <c r="O9" s="54">
        <v>0</v>
      </c>
      <c r="P9" s="57">
        <v>24.66</v>
      </c>
      <c r="Q9" s="13"/>
      <c r="R9" s="13"/>
      <c r="S9" s="12"/>
      <c r="T9" s="44">
        <v>127.6</v>
      </c>
      <c r="U9" s="13"/>
      <c r="V9" s="13"/>
      <c r="W9" s="13"/>
      <c r="X9" s="27">
        <v>8.0574418604651168</v>
      </c>
      <c r="Y9" s="27">
        <v>0</v>
      </c>
      <c r="Z9" s="27">
        <v>0</v>
      </c>
      <c r="AA9" s="27">
        <v>0.88372093023255816</v>
      </c>
      <c r="AB9" s="27">
        <v>0.81395348837209303</v>
      </c>
      <c r="AC9" s="27"/>
      <c r="AD9" s="27"/>
      <c r="AE9" s="45">
        <v>0</v>
      </c>
      <c r="AF9" s="23"/>
      <c r="AG9" s="15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</row>
    <row r="10" spans="1:59" ht="15.95" customHeight="1">
      <c r="A10" s="11">
        <v>7</v>
      </c>
      <c r="B10" s="39" t="s">
        <v>46</v>
      </c>
      <c r="C10" s="56">
        <v>76</v>
      </c>
      <c r="D10" s="19">
        <v>5728.5400000000009</v>
      </c>
      <c r="E10" s="4"/>
      <c r="F10" s="4"/>
      <c r="G10" s="4"/>
      <c r="H10" s="4">
        <v>348.85</v>
      </c>
      <c r="I10" s="4">
        <v>7</v>
      </c>
      <c r="J10" s="4">
        <v>159.72</v>
      </c>
      <c r="K10" s="4">
        <v>91</v>
      </c>
      <c r="L10" s="4">
        <v>103</v>
      </c>
      <c r="M10" s="4"/>
      <c r="N10" s="4"/>
      <c r="O10" s="54">
        <v>11</v>
      </c>
      <c r="P10" s="57">
        <v>34.520000000000003</v>
      </c>
      <c r="Q10" s="13"/>
      <c r="R10" s="13"/>
      <c r="S10" s="12"/>
      <c r="T10" s="44">
        <v>70.013333333333335</v>
      </c>
      <c r="U10" s="13"/>
      <c r="V10" s="13"/>
      <c r="W10" s="13"/>
      <c r="X10" s="27">
        <v>4.5901315789473687</v>
      </c>
      <c r="Y10" s="27">
        <v>9.2105263157894732E-2</v>
      </c>
      <c r="Z10" s="27">
        <v>2.101578947368421</v>
      </c>
      <c r="AA10" s="27">
        <v>1.1973684210526316</v>
      </c>
      <c r="AB10" s="27">
        <v>1.3552631578947369</v>
      </c>
      <c r="AC10" s="27"/>
      <c r="AD10" s="27"/>
      <c r="AE10" s="45">
        <v>0.14473684210526316</v>
      </c>
      <c r="AF10" s="23"/>
      <c r="AG10" s="15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</row>
    <row r="11" spans="1:59" ht="15.95" customHeight="1">
      <c r="A11" s="11">
        <v>8</v>
      </c>
      <c r="B11" s="39" t="s">
        <v>47</v>
      </c>
      <c r="C11" s="56">
        <v>67.400000000000006</v>
      </c>
      <c r="D11" s="19">
        <v>5783.94</v>
      </c>
      <c r="E11" s="4"/>
      <c r="F11" s="4"/>
      <c r="G11" s="4"/>
      <c r="H11" s="4">
        <v>375.78</v>
      </c>
      <c r="I11" s="4">
        <v>7</v>
      </c>
      <c r="J11" s="4">
        <v>111.71</v>
      </c>
      <c r="K11" s="4">
        <v>114</v>
      </c>
      <c r="L11" s="4">
        <v>103</v>
      </c>
      <c r="M11" s="4"/>
      <c r="N11" s="4"/>
      <c r="O11" s="54">
        <v>0</v>
      </c>
      <c r="P11" s="57">
        <v>28.91</v>
      </c>
      <c r="Q11" s="13"/>
      <c r="R11" s="13"/>
      <c r="S11" s="12"/>
      <c r="T11" s="44">
        <v>82.153333333333322</v>
      </c>
      <c r="U11" s="13"/>
      <c r="V11" s="13"/>
      <c r="W11" s="13"/>
      <c r="X11" s="27">
        <v>5.5753709198813048</v>
      </c>
      <c r="Y11" s="27">
        <v>0.10385756676557863</v>
      </c>
      <c r="Z11" s="27">
        <v>1.6574183976261125</v>
      </c>
      <c r="AA11" s="27">
        <v>1.691394658753709</v>
      </c>
      <c r="AB11" s="27">
        <v>1.5281899109792283</v>
      </c>
      <c r="AC11" s="27"/>
      <c r="AD11" s="27"/>
      <c r="AE11" s="45">
        <v>0</v>
      </c>
      <c r="AF11" s="23"/>
      <c r="AG11" s="15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</row>
    <row r="12" spans="1:59" ht="15.95" customHeight="1">
      <c r="A12" s="11">
        <v>9</v>
      </c>
      <c r="B12" s="39" t="s">
        <v>48</v>
      </c>
      <c r="C12" s="56">
        <v>63.4</v>
      </c>
      <c r="D12" s="19">
        <v>5134.2900000000009</v>
      </c>
      <c r="E12" s="4"/>
      <c r="F12" s="4"/>
      <c r="G12" s="4"/>
      <c r="H12" s="4">
        <v>383.88</v>
      </c>
      <c r="I12" s="4">
        <v>9</v>
      </c>
      <c r="J12" s="4">
        <v>129.86000000000001</v>
      </c>
      <c r="K12" s="4">
        <v>106</v>
      </c>
      <c r="L12" s="4">
        <v>102</v>
      </c>
      <c r="M12" s="4"/>
      <c r="N12" s="4"/>
      <c r="O12" s="54">
        <v>11</v>
      </c>
      <c r="P12" s="57">
        <v>29.84</v>
      </c>
      <c r="Q12" s="13"/>
      <c r="R12" s="13"/>
      <c r="S12" s="12"/>
      <c r="T12" s="44">
        <v>78.263333333333335</v>
      </c>
      <c r="U12" s="13"/>
      <c r="V12" s="13"/>
      <c r="W12" s="13"/>
      <c r="X12" s="27">
        <v>6.054889589905363</v>
      </c>
      <c r="Y12" s="27">
        <v>0.14195583596214512</v>
      </c>
      <c r="Z12" s="27">
        <v>2.0482649842271297</v>
      </c>
      <c r="AA12" s="27">
        <v>1.6719242902208202</v>
      </c>
      <c r="AB12" s="27">
        <v>1.6088328075709779</v>
      </c>
      <c r="AC12" s="27"/>
      <c r="AD12" s="27"/>
      <c r="AE12" s="45">
        <v>0.17350157728706625</v>
      </c>
      <c r="AF12" s="23"/>
      <c r="AG12" s="15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</row>
    <row r="13" spans="1:59" ht="15.95" customHeight="1">
      <c r="A13" s="11">
        <v>10</v>
      </c>
      <c r="B13" s="39" t="s">
        <v>49</v>
      </c>
      <c r="C13" s="56">
        <v>67.400000000000006</v>
      </c>
      <c r="D13" s="19">
        <v>5586.16</v>
      </c>
      <c r="E13" s="4"/>
      <c r="F13" s="4"/>
      <c r="G13" s="4"/>
      <c r="H13" s="4">
        <v>270.01</v>
      </c>
      <c r="I13" s="4">
        <v>3</v>
      </c>
      <c r="J13" s="4">
        <v>37.339999999999996</v>
      </c>
      <c r="K13" s="4">
        <v>115</v>
      </c>
      <c r="L13" s="4">
        <v>113</v>
      </c>
      <c r="M13" s="4"/>
      <c r="N13" s="4"/>
      <c r="O13" s="54">
        <v>8</v>
      </c>
      <c r="P13" s="57">
        <v>27.5</v>
      </c>
      <c r="Q13" s="13"/>
      <c r="R13" s="13"/>
      <c r="S13" s="12"/>
      <c r="T13" s="44">
        <v>80.064999999999998</v>
      </c>
      <c r="U13" s="13"/>
      <c r="V13" s="13"/>
      <c r="W13" s="13"/>
      <c r="X13" s="27">
        <v>4.0060830860534118</v>
      </c>
      <c r="Y13" s="27">
        <v>4.4510385756676554E-2</v>
      </c>
      <c r="Z13" s="27">
        <v>0.55400593471810078</v>
      </c>
      <c r="AA13" s="27">
        <v>1.7062314540059347</v>
      </c>
      <c r="AB13" s="27">
        <v>1.6765578635014835</v>
      </c>
      <c r="AC13" s="27"/>
      <c r="AD13" s="27"/>
      <c r="AE13" s="45">
        <v>0.11869436201780414</v>
      </c>
      <c r="AF13" s="23"/>
      <c r="AG13" s="15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</row>
    <row r="14" spans="1:59" ht="15.95" customHeight="1">
      <c r="A14" s="11">
        <v>11</v>
      </c>
      <c r="B14" s="39" t="s">
        <v>50</v>
      </c>
      <c r="C14" s="56">
        <v>76</v>
      </c>
      <c r="D14" s="19">
        <v>5980.38</v>
      </c>
      <c r="E14" s="4"/>
      <c r="F14" s="4"/>
      <c r="G14" s="4"/>
      <c r="H14" s="4">
        <v>389.9</v>
      </c>
      <c r="I14" s="4">
        <v>10</v>
      </c>
      <c r="J14" s="4">
        <v>185.45999999999998</v>
      </c>
      <c r="K14" s="4">
        <v>126</v>
      </c>
      <c r="L14" s="4">
        <v>121</v>
      </c>
      <c r="M14" s="4"/>
      <c r="N14" s="4"/>
      <c r="O14" s="54">
        <v>12</v>
      </c>
      <c r="P14" s="57">
        <v>31.93</v>
      </c>
      <c r="Q14" s="13"/>
      <c r="R14" s="13"/>
      <c r="S14" s="12"/>
      <c r="T14" s="44">
        <v>73.123333333333335</v>
      </c>
      <c r="U14" s="13"/>
      <c r="V14" s="13"/>
      <c r="W14" s="13"/>
      <c r="X14" s="27">
        <v>5.1302631578947366</v>
      </c>
      <c r="Y14" s="27">
        <v>0.13157894736842105</v>
      </c>
      <c r="Z14" s="27">
        <v>2.4402631578947367</v>
      </c>
      <c r="AA14" s="27">
        <v>1.6578947368421053</v>
      </c>
      <c r="AB14" s="27">
        <v>1.5921052631578947</v>
      </c>
      <c r="AC14" s="27"/>
      <c r="AD14" s="27"/>
      <c r="AE14" s="45">
        <v>0.15789473684210525</v>
      </c>
      <c r="AF14" s="23"/>
      <c r="AG14" s="15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</row>
    <row r="15" spans="1:59" ht="15.95" customHeight="1">
      <c r="A15" s="11">
        <v>12</v>
      </c>
      <c r="B15" s="39" t="s">
        <v>51</v>
      </c>
      <c r="C15" s="56">
        <v>76</v>
      </c>
      <c r="D15" s="19">
        <v>6794.24</v>
      </c>
      <c r="E15" s="4"/>
      <c r="F15" s="4"/>
      <c r="G15" s="4"/>
      <c r="H15" s="4">
        <v>392.77</v>
      </c>
      <c r="I15" s="4">
        <v>6</v>
      </c>
      <c r="J15" s="4">
        <v>156.94999999999999</v>
      </c>
      <c r="K15" s="4">
        <v>142</v>
      </c>
      <c r="L15" s="4">
        <v>138</v>
      </c>
      <c r="M15" s="4"/>
      <c r="N15" s="4"/>
      <c r="O15" s="54">
        <v>7</v>
      </c>
      <c r="P15" s="57">
        <v>32.11</v>
      </c>
      <c r="Q15" s="13"/>
      <c r="R15" s="13"/>
      <c r="S15" s="12"/>
      <c r="T15" s="44">
        <v>81.713333333333324</v>
      </c>
      <c r="U15" s="13"/>
      <c r="V15" s="13"/>
      <c r="W15" s="13"/>
      <c r="X15" s="27">
        <v>5.168026315789473</v>
      </c>
      <c r="Y15" s="27">
        <v>7.8947368421052627E-2</v>
      </c>
      <c r="Z15" s="27">
        <v>2.0651315789473683</v>
      </c>
      <c r="AA15" s="27">
        <v>1.868421052631579</v>
      </c>
      <c r="AB15" s="27">
        <v>1.8157894736842106</v>
      </c>
      <c r="AC15" s="27"/>
      <c r="AD15" s="27"/>
      <c r="AE15" s="45">
        <v>9.2105263157894732E-2</v>
      </c>
      <c r="AF15" s="23"/>
      <c r="AG15" s="15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</row>
    <row r="16" spans="1:59" ht="15.95" customHeight="1">
      <c r="A16" s="11">
        <v>13</v>
      </c>
      <c r="B16" s="39" t="s">
        <v>52</v>
      </c>
      <c r="C16" s="56">
        <v>76</v>
      </c>
      <c r="D16" s="19">
        <v>5115.24</v>
      </c>
      <c r="E16" s="4"/>
      <c r="F16" s="4"/>
      <c r="G16" s="4"/>
      <c r="H16" s="4">
        <v>223.46999999999997</v>
      </c>
      <c r="I16" s="4">
        <v>5</v>
      </c>
      <c r="J16" s="4">
        <v>86.5</v>
      </c>
      <c r="K16" s="4">
        <v>110</v>
      </c>
      <c r="L16" s="4">
        <v>94</v>
      </c>
      <c r="M16" s="4"/>
      <c r="N16" s="4"/>
      <c r="O16" s="54">
        <v>7</v>
      </c>
      <c r="P16" s="57">
        <v>29.2</v>
      </c>
      <c r="Q16" s="13"/>
      <c r="R16" s="13"/>
      <c r="S16" s="12"/>
      <c r="T16" s="44">
        <v>62.279999999999994</v>
      </c>
      <c r="U16" s="13"/>
      <c r="V16" s="13"/>
      <c r="W16" s="13"/>
      <c r="X16" s="27">
        <v>2.9403947368421051</v>
      </c>
      <c r="Y16" s="27">
        <v>6.5789473684210523E-2</v>
      </c>
      <c r="Z16" s="27">
        <v>1.138157894736842</v>
      </c>
      <c r="AA16" s="27">
        <v>1.4473684210526316</v>
      </c>
      <c r="AB16" s="27">
        <v>1.236842105263158</v>
      </c>
      <c r="AC16" s="27"/>
      <c r="AD16" s="27"/>
      <c r="AE16" s="45">
        <v>9.2105263157894732E-2</v>
      </c>
      <c r="AF16" s="23"/>
      <c r="AG16" s="15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</row>
    <row r="17" spans="1:59" ht="15.95" customHeight="1">
      <c r="A17" s="11">
        <v>14</v>
      </c>
      <c r="B17" s="39" t="s">
        <v>53</v>
      </c>
      <c r="C17" s="56">
        <v>76</v>
      </c>
      <c r="D17" s="19">
        <v>6402.93</v>
      </c>
      <c r="E17" s="4"/>
      <c r="F17" s="4"/>
      <c r="G17" s="4"/>
      <c r="H17" s="4">
        <v>414.02</v>
      </c>
      <c r="I17" s="4">
        <v>9</v>
      </c>
      <c r="J17" s="4">
        <v>175.07</v>
      </c>
      <c r="K17" s="4">
        <v>177</v>
      </c>
      <c r="L17" s="4">
        <v>149</v>
      </c>
      <c r="M17" s="4"/>
      <c r="N17" s="4"/>
      <c r="O17" s="54">
        <v>11</v>
      </c>
      <c r="P17" s="57">
        <v>32.33</v>
      </c>
      <c r="Q17" s="13"/>
      <c r="R17" s="13"/>
      <c r="S17" s="12"/>
      <c r="T17" s="44">
        <v>77.723333333333329</v>
      </c>
      <c r="U17" s="13"/>
      <c r="V17" s="13"/>
      <c r="W17" s="13"/>
      <c r="X17" s="27">
        <v>5.4476315789473686</v>
      </c>
      <c r="Y17" s="27">
        <v>0.11842105263157894</v>
      </c>
      <c r="Z17" s="27">
        <v>2.3035526315789472</v>
      </c>
      <c r="AA17" s="27">
        <v>2.3289473684210527</v>
      </c>
      <c r="AB17" s="27">
        <v>1.9605263157894737</v>
      </c>
      <c r="AC17" s="27"/>
      <c r="AD17" s="27"/>
      <c r="AE17" s="45">
        <v>0.14473684210526316</v>
      </c>
      <c r="AF17" s="23"/>
      <c r="AG17" s="15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</row>
    <row r="18" spans="1:59" ht="15.95" customHeight="1">
      <c r="A18" s="11">
        <v>15</v>
      </c>
      <c r="B18" s="39" t="s">
        <v>54</v>
      </c>
      <c r="C18" s="56">
        <v>76</v>
      </c>
      <c r="D18" s="19">
        <v>6293.43</v>
      </c>
      <c r="E18" s="4"/>
      <c r="F18" s="4"/>
      <c r="G18" s="4"/>
      <c r="H18" s="4">
        <v>473.40999999999997</v>
      </c>
      <c r="I18" s="4">
        <v>13</v>
      </c>
      <c r="J18" s="4">
        <v>196.32</v>
      </c>
      <c r="K18" s="4">
        <v>135</v>
      </c>
      <c r="L18" s="4">
        <v>122</v>
      </c>
      <c r="M18" s="4"/>
      <c r="N18" s="4"/>
      <c r="O18" s="54">
        <v>1</v>
      </c>
      <c r="P18" s="57">
        <v>30.89</v>
      </c>
      <c r="Q18" s="13"/>
      <c r="R18" s="13"/>
      <c r="S18" s="12"/>
      <c r="T18" s="44">
        <v>76.459999999999994</v>
      </c>
      <c r="U18" s="13"/>
      <c r="V18" s="13"/>
      <c r="W18" s="13"/>
      <c r="X18" s="27">
        <v>6.2290789473684205</v>
      </c>
      <c r="Y18" s="27">
        <v>0.17105263157894737</v>
      </c>
      <c r="Z18" s="27">
        <v>2.5831578947368419</v>
      </c>
      <c r="AA18" s="27">
        <v>1.7763157894736843</v>
      </c>
      <c r="AB18" s="27">
        <v>1.6052631578947369</v>
      </c>
      <c r="AC18" s="27"/>
      <c r="AD18" s="27"/>
      <c r="AE18" s="45">
        <v>1.3157894736842105E-2</v>
      </c>
      <c r="AF18" s="23"/>
      <c r="AG18" s="15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</row>
    <row r="19" spans="1:59" ht="15.95" customHeight="1">
      <c r="A19" s="11">
        <v>16</v>
      </c>
      <c r="B19" s="39" t="s">
        <v>55</v>
      </c>
      <c r="C19" s="56">
        <v>76</v>
      </c>
      <c r="D19" s="19">
        <v>6190.83</v>
      </c>
      <c r="E19" s="4"/>
      <c r="F19" s="4"/>
      <c r="G19" s="4"/>
      <c r="H19" s="4">
        <v>175.48000000000002</v>
      </c>
      <c r="I19" s="4">
        <v>2</v>
      </c>
      <c r="J19" s="4">
        <v>37.93</v>
      </c>
      <c r="K19" s="4">
        <v>151</v>
      </c>
      <c r="L19" s="4">
        <v>142</v>
      </c>
      <c r="M19" s="4"/>
      <c r="N19" s="4"/>
      <c r="O19" s="54">
        <v>2</v>
      </c>
      <c r="P19" s="57">
        <v>26.28</v>
      </c>
      <c r="Q19" s="13"/>
      <c r="R19" s="13"/>
      <c r="S19" s="12"/>
      <c r="T19" s="44">
        <v>75.316666666666663</v>
      </c>
      <c r="U19" s="13"/>
      <c r="V19" s="13"/>
      <c r="W19" s="13"/>
      <c r="X19" s="27">
        <v>2.3089473684210531</v>
      </c>
      <c r="Y19" s="27">
        <v>2.6315789473684209E-2</v>
      </c>
      <c r="Z19" s="27">
        <v>0.49907894736842107</v>
      </c>
      <c r="AA19" s="27">
        <v>1.986842105263158</v>
      </c>
      <c r="AB19" s="27">
        <v>1.868421052631579</v>
      </c>
      <c r="AC19" s="27"/>
      <c r="AD19" s="27"/>
      <c r="AE19" s="45">
        <v>2.6315789473684209E-2</v>
      </c>
      <c r="AF19" s="23"/>
      <c r="AG19" s="15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</row>
    <row r="20" spans="1:59" ht="15.95" customHeight="1">
      <c r="A20" s="11">
        <v>17</v>
      </c>
      <c r="B20" s="39" t="s">
        <v>56</v>
      </c>
      <c r="C20" s="56">
        <v>67.400000000000006</v>
      </c>
      <c r="D20" s="19">
        <v>5658.2999999999993</v>
      </c>
      <c r="E20" s="4"/>
      <c r="F20" s="4"/>
      <c r="G20" s="4"/>
      <c r="H20" s="4">
        <v>229.83</v>
      </c>
      <c r="I20" s="4">
        <v>3</v>
      </c>
      <c r="J20" s="4">
        <v>60.74</v>
      </c>
      <c r="K20" s="4">
        <v>116</v>
      </c>
      <c r="L20" s="4">
        <v>122</v>
      </c>
      <c r="M20" s="4"/>
      <c r="N20" s="4"/>
      <c r="O20" s="54">
        <v>3</v>
      </c>
      <c r="P20" s="57">
        <v>31.1</v>
      </c>
      <c r="Q20" s="13"/>
      <c r="R20" s="13"/>
      <c r="S20" s="12"/>
      <c r="T20" s="44">
        <v>79.791666666666671</v>
      </c>
      <c r="U20" s="13"/>
      <c r="V20" s="13"/>
      <c r="W20" s="13"/>
      <c r="X20" s="27">
        <v>3.4099406528189911</v>
      </c>
      <c r="Y20" s="27">
        <v>4.4510385756676554E-2</v>
      </c>
      <c r="Z20" s="27">
        <v>0.90118694362017804</v>
      </c>
      <c r="AA20" s="27">
        <v>1.7210682492581602</v>
      </c>
      <c r="AB20" s="27">
        <v>1.8100890207715132</v>
      </c>
      <c r="AC20" s="27"/>
      <c r="AD20" s="27"/>
      <c r="AE20" s="45">
        <v>4.4510385756676554E-2</v>
      </c>
      <c r="AF20" s="23"/>
      <c r="AG20" s="15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</row>
    <row r="21" spans="1:59" ht="15.95" customHeight="1">
      <c r="A21" s="11">
        <v>18</v>
      </c>
      <c r="B21" s="39" t="s">
        <v>57</v>
      </c>
      <c r="C21" s="56">
        <v>76</v>
      </c>
      <c r="D21" s="19">
        <v>6231.62</v>
      </c>
      <c r="E21" s="4"/>
      <c r="F21" s="4"/>
      <c r="G21" s="4"/>
      <c r="H21" s="4">
        <v>272.73</v>
      </c>
      <c r="I21" s="4">
        <v>5</v>
      </c>
      <c r="J21" s="4">
        <v>55.930000000000007</v>
      </c>
      <c r="K21" s="4">
        <v>120</v>
      </c>
      <c r="L21" s="4">
        <v>109</v>
      </c>
      <c r="M21" s="4"/>
      <c r="N21" s="4"/>
      <c r="O21" s="54">
        <v>0</v>
      </c>
      <c r="P21" s="57">
        <v>30.67</v>
      </c>
      <c r="Q21" s="13"/>
      <c r="R21" s="13"/>
      <c r="S21" s="12"/>
      <c r="T21" s="44">
        <v>76.723333333333343</v>
      </c>
      <c r="U21" s="13"/>
      <c r="V21" s="13"/>
      <c r="W21" s="13"/>
      <c r="X21" s="27">
        <v>3.5885526315789478</v>
      </c>
      <c r="Y21" s="27">
        <v>6.5789473684210523E-2</v>
      </c>
      <c r="Z21" s="27">
        <v>0.73592105263157903</v>
      </c>
      <c r="AA21" s="27">
        <v>1.5789473684210527</v>
      </c>
      <c r="AB21" s="27">
        <v>1.4342105263157894</v>
      </c>
      <c r="AC21" s="27"/>
      <c r="AD21" s="27"/>
      <c r="AE21" s="45">
        <v>0</v>
      </c>
      <c r="AF21" s="23"/>
      <c r="AG21" s="15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</row>
    <row r="22" spans="1:59" ht="15.95" customHeight="1">
      <c r="A22" s="11">
        <v>19</v>
      </c>
      <c r="B22" s="39" t="s">
        <v>58</v>
      </c>
      <c r="C22" s="56">
        <v>67.400000000000006</v>
      </c>
      <c r="D22" s="19">
        <v>6163.82</v>
      </c>
      <c r="E22" s="4"/>
      <c r="F22" s="4"/>
      <c r="G22" s="4"/>
      <c r="H22" s="4">
        <v>583.44000000000005</v>
      </c>
      <c r="I22" s="4">
        <v>8</v>
      </c>
      <c r="J22" s="4">
        <v>193.66</v>
      </c>
      <c r="K22" s="4">
        <v>161</v>
      </c>
      <c r="L22" s="4">
        <v>104</v>
      </c>
      <c r="M22" s="4"/>
      <c r="N22" s="4"/>
      <c r="O22" s="54">
        <v>2</v>
      </c>
      <c r="P22" s="57">
        <v>33.979999999999997</v>
      </c>
      <c r="Q22" s="13"/>
      <c r="R22" s="13"/>
      <c r="S22" s="12"/>
      <c r="T22" s="44">
        <v>85.161666666666676</v>
      </c>
      <c r="U22" s="13"/>
      <c r="V22" s="13"/>
      <c r="W22" s="13"/>
      <c r="X22" s="27">
        <v>8.6563798219584562</v>
      </c>
      <c r="Y22" s="27">
        <v>0.11869436201780414</v>
      </c>
      <c r="Z22" s="27">
        <v>2.8732937685459938</v>
      </c>
      <c r="AA22" s="27">
        <v>2.3887240356083086</v>
      </c>
      <c r="AB22" s="27">
        <v>1.5430267062314538</v>
      </c>
      <c r="AC22" s="27"/>
      <c r="AD22" s="27"/>
      <c r="AE22" s="45">
        <v>2.9673590504451036E-2</v>
      </c>
      <c r="AF22" s="23"/>
      <c r="AG22" s="15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</row>
    <row r="23" spans="1:59" ht="15.95" customHeight="1">
      <c r="A23" s="11">
        <v>20</v>
      </c>
      <c r="B23" s="39" t="s">
        <v>59</v>
      </c>
      <c r="C23" s="56">
        <v>67.400000000000006</v>
      </c>
      <c r="D23" s="19">
        <v>6282.66</v>
      </c>
      <c r="E23" s="4"/>
      <c r="F23" s="4"/>
      <c r="G23" s="4"/>
      <c r="H23" s="4">
        <v>255.39</v>
      </c>
      <c r="I23" s="4">
        <v>2</v>
      </c>
      <c r="J23" s="4">
        <v>29.479999999999997</v>
      </c>
      <c r="K23" s="4">
        <v>124</v>
      </c>
      <c r="L23" s="4">
        <v>118</v>
      </c>
      <c r="M23" s="4"/>
      <c r="N23" s="4"/>
      <c r="O23" s="54">
        <v>0</v>
      </c>
      <c r="P23" s="57">
        <v>27.25</v>
      </c>
      <c r="Q23" s="13"/>
      <c r="R23" s="13"/>
      <c r="S23" s="12"/>
      <c r="T23" s="44">
        <v>87.96833333333332</v>
      </c>
      <c r="U23" s="13"/>
      <c r="V23" s="13"/>
      <c r="W23" s="13"/>
      <c r="X23" s="27">
        <v>3.7891691394658746</v>
      </c>
      <c r="Y23" s="27">
        <v>2.9673590504451036E-2</v>
      </c>
      <c r="Z23" s="27">
        <v>0.43738872403560825</v>
      </c>
      <c r="AA23" s="27">
        <v>1.8397626112759642</v>
      </c>
      <c r="AB23" s="27">
        <v>1.7507418397626111</v>
      </c>
      <c r="AC23" s="27"/>
      <c r="AD23" s="27"/>
      <c r="AE23" s="45">
        <v>0</v>
      </c>
      <c r="AF23" s="23"/>
      <c r="AG23" s="15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</row>
    <row r="24" spans="1:59" ht="15.95" customHeight="1">
      <c r="A24" s="11">
        <v>21</v>
      </c>
      <c r="B24" s="39" t="s">
        <v>60</v>
      </c>
      <c r="C24" s="56">
        <v>30</v>
      </c>
      <c r="D24" s="19">
        <v>3393.22</v>
      </c>
      <c r="E24" s="4"/>
      <c r="F24" s="4"/>
      <c r="G24" s="4"/>
      <c r="H24" s="4">
        <v>0</v>
      </c>
      <c r="I24" s="4">
        <v>0</v>
      </c>
      <c r="J24" s="4">
        <v>0</v>
      </c>
      <c r="K24" s="4">
        <v>22</v>
      </c>
      <c r="L24" s="4">
        <v>21</v>
      </c>
      <c r="M24" s="4"/>
      <c r="N24" s="4"/>
      <c r="O24" s="54">
        <v>0</v>
      </c>
      <c r="P24" s="57">
        <v>16.920000000000002</v>
      </c>
      <c r="Q24" s="13"/>
      <c r="R24" s="13"/>
      <c r="S24" s="12"/>
      <c r="T24" s="44">
        <v>113.11</v>
      </c>
      <c r="U24" s="13"/>
      <c r="V24" s="13"/>
      <c r="W24" s="13"/>
      <c r="X24" s="27">
        <v>0</v>
      </c>
      <c r="Y24" s="27">
        <v>0</v>
      </c>
      <c r="Z24" s="27">
        <v>0</v>
      </c>
      <c r="AA24" s="27">
        <v>0.73333333333333328</v>
      </c>
      <c r="AB24" s="27">
        <v>0.7</v>
      </c>
      <c r="AC24" s="27"/>
      <c r="AD24" s="27"/>
      <c r="AE24" s="45">
        <v>0</v>
      </c>
      <c r="AF24" s="23"/>
      <c r="AG24" s="15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</row>
    <row r="25" spans="1:59" ht="15.95" customHeight="1">
      <c r="A25" s="11">
        <v>22</v>
      </c>
      <c r="B25" s="39" t="s">
        <v>117</v>
      </c>
      <c r="C25" s="56"/>
      <c r="D25" s="19"/>
      <c r="E25" s="4"/>
      <c r="F25" s="4"/>
      <c r="G25" s="4"/>
      <c r="H25" s="4"/>
      <c r="I25" s="4"/>
      <c r="J25" s="4"/>
      <c r="K25" s="4"/>
      <c r="L25" s="4"/>
      <c r="M25" s="4"/>
      <c r="N25" s="4"/>
      <c r="O25" s="54"/>
      <c r="P25" s="57"/>
      <c r="Q25" s="13"/>
      <c r="R25" s="13"/>
      <c r="S25" s="12"/>
      <c r="T25" s="44"/>
      <c r="U25" s="13"/>
      <c r="V25" s="13"/>
      <c r="W25" s="13"/>
      <c r="X25" s="27"/>
      <c r="Y25" s="27"/>
      <c r="Z25" s="27"/>
      <c r="AA25" s="27"/>
      <c r="AB25" s="27"/>
      <c r="AC25" s="27"/>
      <c r="AD25" s="27"/>
      <c r="AE25" s="45"/>
      <c r="AF25" s="23"/>
      <c r="AG25" s="15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</row>
    <row r="26" spans="1:59" ht="15.95" customHeight="1">
      <c r="A26" s="11">
        <v>23</v>
      </c>
      <c r="B26" s="39" t="s">
        <v>62</v>
      </c>
      <c r="C26" s="56">
        <v>67.400000000000006</v>
      </c>
      <c r="D26" s="19">
        <v>6449.4699999999993</v>
      </c>
      <c r="E26" s="4"/>
      <c r="F26" s="4"/>
      <c r="G26" s="4"/>
      <c r="H26" s="4">
        <v>482.52</v>
      </c>
      <c r="I26" s="4">
        <v>10</v>
      </c>
      <c r="J26" s="4">
        <v>220.36</v>
      </c>
      <c r="K26" s="4">
        <v>146</v>
      </c>
      <c r="L26" s="4">
        <v>137</v>
      </c>
      <c r="M26" s="4"/>
      <c r="N26" s="4"/>
      <c r="O26" s="54">
        <v>5</v>
      </c>
      <c r="P26" s="57">
        <v>31.75</v>
      </c>
      <c r="Q26" s="13"/>
      <c r="R26" s="13"/>
      <c r="S26" s="12"/>
      <c r="T26" s="44">
        <v>88.15333333333335</v>
      </c>
      <c r="U26" s="13"/>
      <c r="V26" s="13"/>
      <c r="W26" s="13"/>
      <c r="X26" s="27">
        <v>7.1590504451038566</v>
      </c>
      <c r="Y26" s="27">
        <v>0.14836795252225518</v>
      </c>
      <c r="Z26" s="27">
        <v>3.2694362017804153</v>
      </c>
      <c r="AA26" s="27">
        <v>2.1661721068249258</v>
      </c>
      <c r="AB26" s="27">
        <v>2.0326409495548958</v>
      </c>
      <c r="AC26" s="27"/>
      <c r="AD26" s="27"/>
      <c r="AE26" s="45">
        <v>7.418397626112759E-2</v>
      </c>
      <c r="AF26" s="23"/>
      <c r="AG26" s="15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</row>
    <row r="27" spans="1:59" ht="15.95" customHeight="1">
      <c r="A27" s="11">
        <v>24</v>
      </c>
      <c r="B27" s="39" t="s">
        <v>63</v>
      </c>
      <c r="C27" s="56">
        <v>67.400000000000006</v>
      </c>
      <c r="D27" s="19">
        <v>5189.76</v>
      </c>
      <c r="E27" s="4"/>
      <c r="F27" s="4"/>
      <c r="G27" s="4"/>
      <c r="H27" s="4">
        <v>268.46000000000004</v>
      </c>
      <c r="I27" s="4">
        <v>7</v>
      </c>
      <c r="J27" s="4">
        <v>108.88</v>
      </c>
      <c r="K27" s="4">
        <v>117</v>
      </c>
      <c r="L27" s="4">
        <v>109</v>
      </c>
      <c r="M27" s="4"/>
      <c r="N27" s="4"/>
      <c r="O27" s="54">
        <v>9</v>
      </c>
      <c r="P27" s="57">
        <v>31.21</v>
      </c>
      <c r="Q27" s="13"/>
      <c r="R27" s="13"/>
      <c r="S27" s="12"/>
      <c r="T27" s="44">
        <v>71.774999999999991</v>
      </c>
      <c r="U27" s="13"/>
      <c r="V27" s="13"/>
      <c r="W27" s="13"/>
      <c r="X27" s="27">
        <v>3.983086053412463</v>
      </c>
      <c r="Y27" s="27">
        <v>0.10385756676557863</v>
      </c>
      <c r="Z27" s="27">
        <v>1.6154302670623144</v>
      </c>
      <c r="AA27" s="27">
        <v>1.7359050445103856</v>
      </c>
      <c r="AB27" s="27">
        <v>1.6172106824925814</v>
      </c>
      <c r="AC27" s="27"/>
      <c r="AD27" s="27"/>
      <c r="AE27" s="45">
        <v>0.13353115727002965</v>
      </c>
      <c r="AF27" s="23"/>
      <c r="AG27" s="15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</row>
    <row r="28" spans="1:59" ht="15.95" customHeight="1" thickBot="1">
      <c r="A28" s="11">
        <v>25</v>
      </c>
      <c r="B28" s="39" t="s">
        <v>64</v>
      </c>
      <c r="C28" s="56">
        <v>67.400000000000006</v>
      </c>
      <c r="D28" s="19">
        <v>6135.52</v>
      </c>
      <c r="E28" s="4"/>
      <c r="F28" s="4"/>
      <c r="G28" s="4"/>
      <c r="H28" s="4">
        <v>189.01999999999998</v>
      </c>
      <c r="I28" s="4">
        <v>1</v>
      </c>
      <c r="J28" s="4">
        <v>25.23</v>
      </c>
      <c r="K28" s="4">
        <v>133</v>
      </c>
      <c r="L28" s="4">
        <v>132</v>
      </c>
      <c r="M28" s="4"/>
      <c r="N28" s="4"/>
      <c r="O28" s="54">
        <v>2</v>
      </c>
      <c r="P28" s="57">
        <v>26.21</v>
      </c>
      <c r="Q28" s="13"/>
      <c r="R28" s="13"/>
      <c r="S28" s="12"/>
      <c r="T28" s="44">
        <v>83.295000000000002</v>
      </c>
      <c r="U28" s="13"/>
      <c r="V28" s="13"/>
      <c r="W28" s="13"/>
      <c r="X28" s="27">
        <v>2.8044510385756674</v>
      </c>
      <c r="Y28" s="27">
        <v>1.4836795252225518E-2</v>
      </c>
      <c r="Z28" s="27">
        <v>0.3743323442136498</v>
      </c>
      <c r="AA28" s="27">
        <v>1.9732937685459939</v>
      </c>
      <c r="AB28" s="27">
        <v>1.9584569732937684</v>
      </c>
      <c r="AC28" s="27"/>
      <c r="AD28" s="27"/>
      <c r="AE28" s="45">
        <v>2.9673590504451036E-2</v>
      </c>
      <c r="AF28" s="23"/>
      <c r="AG28" s="15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</row>
    <row r="29" spans="1:59" ht="15.95" hidden="1" customHeight="1">
      <c r="A29" s="11">
        <v>26</v>
      </c>
      <c r="B29" s="40"/>
      <c r="C29" s="50"/>
      <c r="D29" s="26"/>
      <c r="E29" s="42"/>
      <c r="F29" s="42"/>
      <c r="G29" s="42"/>
      <c r="H29" s="27"/>
      <c r="I29" s="27"/>
      <c r="J29" s="27"/>
      <c r="K29" s="27"/>
      <c r="L29" s="27"/>
      <c r="M29" s="27"/>
      <c r="N29" s="27"/>
      <c r="O29" s="45"/>
      <c r="P29" s="58"/>
      <c r="Q29" s="13"/>
      <c r="R29" s="13"/>
      <c r="S29" s="12"/>
      <c r="T29" s="46"/>
      <c r="U29" s="13"/>
      <c r="V29" s="13"/>
      <c r="W29" s="13"/>
      <c r="X29" s="27" t="e">
        <v>#DIV/0!</v>
      </c>
      <c r="Y29" s="27" t="e">
        <v>#DIV/0!</v>
      </c>
      <c r="Z29" s="27" t="e">
        <v>#DIV/0!</v>
      </c>
      <c r="AA29" s="27" t="e">
        <v>#DIV/0!</v>
      </c>
      <c r="AB29" s="27" t="e">
        <v>#DIV/0!</v>
      </c>
      <c r="AC29" s="27"/>
      <c r="AD29" s="27"/>
      <c r="AE29" s="45" t="e">
        <v>#DIV/0!</v>
      </c>
      <c r="AF29" s="23"/>
      <c r="AG29" s="15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</row>
    <row r="30" spans="1:59" ht="15.95" hidden="1" customHeight="1">
      <c r="A30" s="11">
        <v>27</v>
      </c>
      <c r="B30" s="39"/>
      <c r="C30" s="50"/>
      <c r="D30" s="19"/>
      <c r="E30" s="4"/>
      <c r="F30" s="4"/>
      <c r="G30" s="4"/>
      <c r="H30" s="13"/>
      <c r="I30" s="13"/>
      <c r="J30" s="13"/>
      <c r="K30" s="13"/>
      <c r="L30" s="13"/>
      <c r="M30" s="13"/>
      <c r="N30" s="13"/>
      <c r="O30" s="12"/>
      <c r="P30" s="58"/>
      <c r="Q30" s="13"/>
      <c r="R30" s="13"/>
      <c r="S30" s="12"/>
      <c r="T30" s="46"/>
      <c r="U30" s="13"/>
      <c r="V30" s="13"/>
      <c r="W30" s="13"/>
      <c r="X30" s="27" t="e">
        <v>#DIV/0!</v>
      </c>
      <c r="Y30" s="27" t="e">
        <v>#DIV/0!</v>
      </c>
      <c r="Z30" s="27" t="e">
        <v>#DIV/0!</v>
      </c>
      <c r="AA30" s="27" t="e">
        <v>#DIV/0!</v>
      </c>
      <c r="AB30" s="27" t="e">
        <v>#DIV/0!</v>
      </c>
      <c r="AC30" s="27"/>
      <c r="AD30" s="27"/>
      <c r="AE30" s="45" t="e">
        <v>#DIV/0!</v>
      </c>
      <c r="AF30" s="23"/>
      <c r="AG30" s="15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</row>
    <row r="31" spans="1:59" ht="15.95" hidden="1" customHeight="1">
      <c r="A31" s="11">
        <v>28</v>
      </c>
      <c r="B31" s="39"/>
      <c r="C31" s="50"/>
      <c r="D31" s="19"/>
      <c r="E31" s="4"/>
      <c r="F31" s="4"/>
      <c r="G31" s="4"/>
      <c r="H31" s="13"/>
      <c r="I31" s="13"/>
      <c r="J31" s="13"/>
      <c r="K31" s="13"/>
      <c r="L31" s="13"/>
      <c r="M31" s="13"/>
      <c r="N31" s="13"/>
      <c r="O31" s="12"/>
      <c r="P31" s="58"/>
      <c r="Q31" s="13"/>
      <c r="R31" s="13"/>
      <c r="S31" s="12"/>
      <c r="T31" s="46"/>
      <c r="U31" s="13"/>
      <c r="V31" s="13"/>
      <c r="W31" s="13"/>
      <c r="X31" s="27" t="e">
        <v>#DIV/0!</v>
      </c>
      <c r="Y31" s="27" t="e">
        <v>#DIV/0!</v>
      </c>
      <c r="Z31" s="27" t="e">
        <v>#DIV/0!</v>
      </c>
      <c r="AA31" s="27" t="e">
        <v>#DIV/0!</v>
      </c>
      <c r="AB31" s="27" t="e">
        <v>#DIV/0!</v>
      </c>
      <c r="AC31" s="27"/>
      <c r="AD31" s="27"/>
      <c r="AE31" s="45" t="e">
        <v>#DIV/0!</v>
      </c>
      <c r="AF31" s="23"/>
      <c r="AG31" s="15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62"/>
    </row>
    <row r="32" spans="1:59" ht="15.95" hidden="1" customHeight="1">
      <c r="A32" s="11">
        <v>29</v>
      </c>
      <c r="B32" s="39"/>
      <c r="C32" s="50"/>
      <c r="D32" s="19"/>
      <c r="E32" s="4"/>
      <c r="F32" s="4"/>
      <c r="G32" s="4"/>
      <c r="H32" s="13"/>
      <c r="I32" s="13"/>
      <c r="J32" s="13"/>
      <c r="K32" s="13"/>
      <c r="L32" s="13"/>
      <c r="M32" s="13"/>
      <c r="N32" s="13"/>
      <c r="O32" s="12"/>
      <c r="P32" s="58"/>
      <c r="Q32" s="13"/>
      <c r="R32" s="13"/>
      <c r="S32" s="12"/>
      <c r="T32" s="46"/>
      <c r="U32" s="13"/>
      <c r="V32" s="13"/>
      <c r="W32" s="13"/>
      <c r="X32" s="27" t="e">
        <v>#DIV/0!</v>
      </c>
      <c r="Y32" s="27" t="e">
        <v>#DIV/0!</v>
      </c>
      <c r="Z32" s="27" t="e">
        <v>#DIV/0!</v>
      </c>
      <c r="AA32" s="27" t="e">
        <v>#DIV/0!</v>
      </c>
      <c r="AB32" s="27" t="e">
        <v>#DIV/0!</v>
      </c>
      <c r="AC32" s="27"/>
      <c r="AD32" s="27"/>
      <c r="AE32" s="45" t="e">
        <v>#DIV/0!</v>
      </c>
      <c r="AF32" s="23"/>
      <c r="AG32" s="15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</row>
    <row r="33" spans="1:59" ht="17.100000000000001" hidden="1" customHeight="1" thickBot="1">
      <c r="A33" s="35">
        <v>30</v>
      </c>
      <c r="B33" s="41"/>
      <c r="C33" s="51"/>
      <c r="D33" s="36"/>
      <c r="E33" s="43"/>
      <c r="F33" s="43"/>
      <c r="G33" s="43"/>
      <c r="H33" s="37"/>
      <c r="I33" s="37"/>
      <c r="J33" s="37"/>
      <c r="K33" s="37"/>
      <c r="L33" s="37"/>
      <c r="M33" s="37"/>
      <c r="N33" s="37"/>
      <c r="O33" s="48"/>
      <c r="P33" s="59"/>
      <c r="Q33" s="37"/>
      <c r="R33" s="37"/>
      <c r="S33" s="48"/>
      <c r="T33" s="47"/>
      <c r="U33" s="37"/>
      <c r="V33" s="37"/>
      <c r="W33" s="37"/>
      <c r="X33" s="27" t="e">
        <v>#DIV/0!</v>
      </c>
      <c r="Y33" s="27" t="e">
        <v>#DIV/0!</v>
      </c>
      <c r="Z33" s="27" t="e">
        <v>#DIV/0!</v>
      </c>
      <c r="AA33" s="27" t="e">
        <v>#DIV/0!</v>
      </c>
      <c r="AB33" s="27" t="e">
        <v>#DIV/0!</v>
      </c>
      <c r="AC33" s="27"/>
      <c r="AD33" s="27"/>
      <c r="AE33" s="45" t="e">
        <v>#DIV/0!</v>
      </c>
      <c r="AF33" s="24"/>
      <c r="AG33" s="18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2"/>
    </row>
    <row r="34" spans="1:59" ht="20.100000000000001" customHeight="1" thickBot="1">
      <c r="A34" s="356" t="s">
        <v>120</v>
      </c>
      <c r="B34" s="357"/>
      <c r="C34" s="61">
        <v>67</v>
      </c>
      <c r="D34" s="20">
        <v>5854.8685454545448</v>
      </c>
      <c r="E34" s="8"/>
      <c r="F34" s="8"/>
      <c r="G34" s="8"/>
      <c r="H34" s="21">
        <v>329.86227272727274</v>
      </c>
      <c r="I34" s="21">
        <v>5.6</v>
      </c>
      <c r="J34" s="21">
        <v>103.29500000000002</v>
      </c>
      <c r="K34" s="21">
        <v>127.16363636363637</v>
      </c>
      <c r="L34" s="21">
        <v>119.2090909090909</v>
      </c>
      <c r="M34" s="14"/>
      <c r="N34" s="14"/>
      <c r="O34" s="21">
        <v>4.3000000000000007</v>
      </c>
      <c r="P34" s="25">
        <v>29.324999999999996</v>
      </c>
      <c r="Q34" s="14"/>
      <c r="R34" s="14"/>
      <c r="S34" s="9"/>
      <c r="T34" s="21">
        <v>81.749636363636355</v>
      </c>
      <c r="U34" s="14"/>
      <c r="V34" s="14"/>
      <c r="W34" s="14"/>
      <c r="X34" s="14">
        <v>4.9233175033921306</v>
      </c>
      <c r="Y34" s="14">
        <v>8.3582089552238795E-2</v>
      </c>
      <c r="Z34" s="14">
        <v>1.5417164179104479</v>
      </c>
      <c r="AA34" s="14">
        <v>1.8979647218453191</v>
      </c>
      <c r="AB34" s="14">
        <v>1.7792401628222523</v>
      </c>
      <c r="AC34" s="14"/>
      <c r="AD34" s="14"/>
      <c r="AE34" s="9">
        <v>6.4179104477611951E-2</v>
      </c>
      <c r="AF34" s="25"/>
      <c r="AG34" s="9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  <c r="BA34" s="62"/>
      <c r="BB34" s="62"/>
      <c r="BC34" s="62"/>
      <c r="BD34" s="62"/>
      <c r="BE34" s="62"/>
      <c r="BF34" s="62"/>
      <c r="BG34" s="62"/>
    </row>
    <row r="35" spans="1:59" ht="29.1" customHeight="1">
      <c r="A35" s="3"/>
      <c r="B35" s="3"/>
      <c r="C35" s="3"/>
      <c r="D35" s="5"/>
      <c r="E35" s="6"/>
      <c r="F35" s="7"/>
      <c r="G35" s="5"/>
      <c r="H35" s="5"/>
      <c r="I35" s="5"/>
      <c r="J35" s="5"/>
      <c r="K35" s="5"/>
      <c r="L35" s="5"/>
      <c r="M35" s="6"/>
      <c r="N35" s="6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2"/>
      <c r="BA35" s="62"/>
      <c r="BB35" s="62"/>
      <c r="BC35" s="62"/>
      <c r="BD35" s="62"/>
      <c r="BE35" s="62"/>
      <c r="BF35" s="62"/>
      <c r="BG35" s="62"/>
    </row>
    <row r="36" spans="1:59" ht="20.100000000000001" customHeight="1">
      <c r="A36" s="353"/>
      <c r="B36" s="353"/>
      <c r="C36" s="353"/>
      <c r="D36" s="129"/>
      <c r="E36" s="130"/>
      <c r="F36" s="131"/>
      <c r="G36" s="129"/>
      <c r="H36" s="129"/>
      <c r="I36" s="129"/>
      <c r="J36" s="129"/>
      <c r="K36" s="129"/>
      <c r="L36" s="129"/>
      <c r="M36" s="130"/>
      <c r="N36" s="13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62"/>
      <c r="BE36" s="62"/>
      <c r="BF36" s="62"/>
      <c r="BG36" s="62"/>
    </row>
    <row r="37" spans="1:59" ht="20.100000000000001" customHeight="1">
      <c r="A37" s="353"/>
      <c r="B37" s="353"/>
      <c r="C37" s="353"/>
      <c r="D37" s="122"/>
      <c r="E37" s="132"/>
      <c r="F37" s="133"/>
      <c r="G37" s="122"/>
      <c r="H37" s="122"/>
      <c r="I37" s="122"/>
      <c r="J37" s="122"/>
      <c r="K37" s="122"/>
      <c r="L37" s="122"/>
      <c r="M37" s="132"/>
      <c r="N37" s="132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62"/>
      <c r="AI37" s="62"/>
      <c r="AJ37" s="62"/>
      <c r="AK37" s="62"/>
      <c r="AL37" s="62"/>
      <c r="AM37" s="62"/>
      <c r="AN37" s="62"/>
      <c r="AO37" s="62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62"/>
    </row>
    <row r="38" spans="1:59" ht="20.100000000000001" customHeight="1">
      <c r="B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</row>
    <row r="39" spans="1:59" ht="15.95">
      <c r="B39" s="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AH39" s="62" t="s">
        <v>113</v>
      </c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62"/>
    </row>
    <row r="40" spans="1:59" ht="15.95">
      <c r="B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AH40" s="62" t="s">
        <v>114</v>
      </c>
      <c r="AI40" s="62"/>
      <c r="AJ40" s="62"/>
      <c r="AK40" s="62"/>
      <c r="AL40" s="62"/>
      <c r="AM40" s="62"/>
      <c r="AN40" s="62"/>
      <c r="AO40" s="62"/>
      <c r="AP40" s="62"/>
      <c r="AQ40" s="62"/>
      <c r="AR40" s="62"/>
      <c r="AS40" s="62"/>
      <c r="AT40" s="62"/>
      <c r="AU40" s="62"/>
      <c r="AV40" s="62"/>
      <c r="AW40" s="62"/>
      <c r="AX40" s="62"/>
      <c r="AY40" s="62"/>
      <c r="AZ40" s="62"/>
      <c r="BA40" s="62"/>
      <c r="BB40" s="62"/>
      <c r="BC40" s="62"/>
      <c r="BD40" s="62"/>
      <c r="BE40" s="62"/>
      <c r="BF40" s="62"/>
      <c r="BG40" s="62"/>
    </row>
    <row r="41" spans="1:59" ht="15.95">
      <c r="B41" s="2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AH41" s="62" t="s">
        <v>115</v>
      </c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2"/>
    </row>
    <row r="42" spans="1:59" ht="15.95">
      <c r="B42" s="2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AH42" s="62" t="s">
        <v>116</v>
      </c>
      <c r="AI42" s="62"/>
      <c r="AJ42" s="62"/>
      <c r="AK42" s="62"/>
      <c r="AL42" s="62"/>
      <c r="AM42" s="62"/>
      <c r="AN42" s="62"/>
      <c r="AO42" s="62"/>
      <c r="AP42" s="62"/>
      <c r="AQ42" s="62"/>
      <c r="AR42" s="62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62"/>
    </row>
    <row r="43" spans="1:59" ht="15.95">
      <c r="B43" s="2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AH43" s="62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2"/>
    </row>
    <row r="44" spans="1:59" ht="15.95">
      <c r="B44" s="2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59" ht="15.95">
      <c r="B45" s="2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59" ht="15.95">
      <c r="B46" s="2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59" ht="15.95">
      <c r="B47" s="2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59" ht="15.95">
      <c r="B48" s="2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2:14" ht="15.95">
      <c r="B49" s="2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2:14" ht="15.95">
      <c r="B50" s="2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2:14" ht="15.95">
      <c r="B51" s="2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2:14" ht="15.95">
      <c r="B52" s="2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2:14" ht="15.95">
      <c r="B53" s="2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2:14" ht="15.95">
      <c r="B54" s="2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</sheetData>
  <mergeCells count="5">
    <mergeCell ref="K1:O1"/>
    <mergeCell ref="P1:X1"/>
    <mergeCell ref="A34:B34"/>
    <mergeCell ref="A36:C36"/>
    <mergeCell ref="A37:C37"/>
  </mergeCells>
  <printOptions horizontalCentered="1"/>
  <pageMargins left="0" right="0" top="0" bottom="0" header="0" footer="0"/>
  <pageSetup paperSize="9" scale="82" orientation="landscape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BFD93-4D24-0940-963D-123F28F811E9}">
  <dimension ref="A1:BG54"/>
  <sheetViews>
    <sheetView zoomScaleNormal="110" workbookViewId="0">
      <selection activeCell="B8" sqref="B8:AE8"/>
    </sheetView>
  </sheetViews>
  <sheetFormatPr defaultColWidth="11.42578125" defaultRowHeight="15"/>
  <cols>
    <col min="1" max="1" width="3.42578125" customWidth="1"/>
    <col min="2" max="2" width="16.42578125" customWidth="1"/>
    <col min="3" max="3" width="6.7109375" style="1" customWidth="1"/>
    <col min="4" max="4" width="8.7109375" style="1" customWidth="1"/>
    <col min="5" max="7" width="8.85546875" style="1" hidden="1" customWidth="1"/>
    <col min="8" max="8" width="9.28515625" style="1" customWidth="1"/>
    <col min="9" max="9" width="8" style="1" customWidth="1"/>
    <col min="10" max="10" width="8.42578125" style="1" customWidth="1"/>
    <col min="11" max="11" width="10" style="1" customWidth="1"/>
    <col min="12" max="12" width="9.42578125" style="1" customWidth="1"/>
    <col min="13" max="14" width="8.85546875" style="1" hidden="1" customWidth="1"/>
    <col min="15" max="15" width="8.85546875" customWidth="1"/>
    <col min="16" max="16" width="6.28515625" customWidth="1"/>
    <col min="17" max="19" width="8.85546875" hidden="1" customWidth="1"/>
    <col min="20" max="20" width="7.85546875" customWidth="1"/>
    <col min="21" max="23" width="8.85546875" hidden="1" customWidth="1"/>
    <col min="24" max="26" width="8.85546875" customWidth="1"/>
    <col min="27" max="27" width="9.7109375" customWidth="1"/>
    <col min="28" max="28" width="10.140625" customWidth="1"/>
    <col min="29" max="30" width="8.85546875" hidden="1" customWidth="1"/>
    <col min="31" max="31" width="8.85546875" customWidth="1"/>
    <col min="32" max="33" width="8.85546875" hidden="1" customWidth="1"/>
    <col min="34" max="34" width="8.85546875" customWidth="1"/>
  </cols>
  <sheetData>
    <row r="1" spans="1:59" ht="42" customHeight="1">
      <c r="A1" s="147"/>
      <c r="B1" s="147"/>
      <c r="C1" s="145"/>
      <c r="D1" s="145"/>
      <c r="E1" s="145"/>
      <c r="F1" s="145"/>
      <c r="G1" s="145"/>
      <c r="H1" s="145"/>
      <c r="I1" s="145"/>
      <c r="J1" s="145"/>
      <c r="K1" s="354" t="s">
        <v>118</v>
      </c>
      <c r="L1" s="354"/>
      <c r="M1" s="354"/>
      <c r="N1" s="354"/>
      <c r="O1" s="354"/>
      <c r="P1" s="355">
        <v>44563</v>
      </c>
      <c r="Q1" s="355"/>
      <c r="R1" s="355"/>
      <c r="S1" s="355"/>
      <c r="T1" s="355"/>
      <c r="U1" s="355"/>
      <c r="V1" s="355"/>
      <c r="W1" s="355"/>
      <c r="X1" s="355"/>
      <c r="Y1" s="277"/>
      <c r="Z1" s="145"/>
      <c r="AA1" s="145"/>
      <c r="AB1" s="146" t="s">
        <v>121</v>
      </c>
      <c r="AC1" s="146"/>
      <c r="AD1" s="146"/>
      <c r="AE1" s="146"/>
    </row>
    <row r="2" spans="1:59" ht="44.1" customHeight="1" thickBot="1">
      <c r="A2" s="126"/>
      <c r="B2" s="126"/>
      <c r="C2" s="124"/>
      <c r="D2" s="124"/>
      <c r="E2" s="124"/>
      <c r="F2" s="124"/>
      <c r="G2" s="124"/>
      <c r="H2" s="124"/>
      <c r="I2" s="124"/>
      <c r="J2" s="124"/>
      <c r="K2" s="124"/>
      <c r="L2" s="127"/>
      <c r="M2" s="127"/>
      <c r="N2" s="127"/>
      <c r="O2" s="127"/>
      <c r="P2" s="126"/>
      <c r="Q2" s="126"/>
      <c r="R2" s="126"/>
      <c r="S2" s="126"/>
      <c r="T2" s="126"/>
      <c r="U2" s="124"/>
      <c r="V2" s="124"/>
      <c r="W2" s="124"/>
      <c r="X2" s="124"/>
      <c r="Y2" s="124"/>
      <c r="Z2" s="124"/>
      <c r="AA2" s="124"/>
      <c r="AB2" s="128"/>
      <c r="AC2" s="128"/>
      <c r="AD2" s="128"/>
      <c r="AE2" s="128"/>
    </row>
    <row r="3" spans="1:59" ht="72" customHeight="1" thickBot="1">
      <c r="A3" s="33" t="s">
        <v>2</v>
      </c>
      <c r="B3" s="34" t="s">
        <v>3</v>
      </c>
      <c r="C3" s="49" t="s">
        <v>4</v>
      </c>
      <c r="D3" s="28" t="s">
        <v>89</v>
      </c>
      <c r="E3" s="30" t="s">
        <v>5</v>
      </c>
      <c r="F3" s="30" t="s">
        <v>6</v>
      </c>
      <c r="G3" s="30" t="s">
        <v>7</v>
      </c>
      <c r="H3" s="29" t="s">
        <v>108</v>
      </c>
      <c r="I3" s="29" t="s">
        <v>93</v>
      </c>
      <c r="J3" s="29" t="s">
        <v>109</v>
      </c>
      <c r="K3" s="29" t="s">
        <v>110</v>
      </c>
      <c r="L3" s="29" t="s">
        <v>111</v>
      </c>
      <c r="M3" s="30" t="s">
        <v>8</v>
      </c>
      <c r="N3" s="30" t="s">
        <v>9</v>
      </c>
      <c r="O3" s="31" t="s">
        <v>99</v>
      </c>
      <c r="P3" s="60" t="s">
        <v>10</v>
      </c>
      <c r="Q3" s="30" t="s">
        <v>11</v>
      </c>
      <c r="R3" s="30" t="s">
        <v>12</v>
      </c>
      <c r="S3" s="52" t="s">
        <v>13</v>
      </c>
      <c r="T3" s="28" t="s">
        <v>34</v>
      </c>
      <c r="U3" s="30" t="s">
        <v>14</v>
      </c>
      <c r="V3" s="30" t="s">
        <v>15</v>
      </c>
      <c r="W3" s="30" t="s">
        <v>16</v>
      </c>
      <c r="X3" s="29" t="s">
        <v>35</v>
      </c>
      <c r="Y3" s="29" t="s">
        <v>36</v>
      </c>
      <c r="Z3" s="29" t="s">
        <v>37</v>
      </c>
      <c r="AA3" s="29" t="s">
        <v>38</v>
      </c>
      <c r="AB3" s="29" t="s">
        <v>39</v>
      </c>
      <c r="AC3" s="30" t="s">
        <v>17</v>
      </c>
      <c r="AD3" s="30" t="s">
        <v>18</v>
      </c>
      <c r="AE3" s="31" t="s">
        <v>101</v>
      </c>
      <c r="AF3" s="22" t="s">
        <v>19</v>
      </c>
      <c r="AG3" s="16" t="s">
        <v>20</v>
      </c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</row>
    <row r="4" spans="1:59" ht="15.95" customHeight="1">
      <c r="A4" s="32">
        <v>1</v>
      </c>
      <c r="B4" s="38" t="s">
        <v>40</v>
      </c>
      <c r="C4" s="56"/>
      <c r="D4" s="63"/>
      <c r="E4" s="64"/>
      <c r="F4" s="64"/>
      <c r="G4" s="64"/>
      <c r="H4" s="64"/>
      <c r="I4" s="64"/>
      <c r="J4" s="64"/>
      <c r="K4" s="64"/>
      <c r="L4" s="64"/>
      <c r="M4" s="64"/>
      <c r="N4" s="64"/>
      <c r="O4" s="65"/>
      <c r="P4" s="57"/>
      <c r="Q4" s="42"/>
      <c r="R4" s="42"/>
      <c r="S4" s="53"/>
      <c r="T4" s="44"/>
      <c r="U4" s="27"/>
      <c r="V4" s="27"/>
      <c r="W4" s="27"/>
      <c r="X4" s="27"/>
      <c r="Y4" s="27"/>
      <c r="Z4" s="27"/>
      <c r="AA4" s="27"/>
      <c r="AB4" s="27"/>
      <c r="AC4" s="27"/>
      <c r="AD4" s="27"/>
      <c r="AE4" s="45"/>
      <c r="AF4" s="23"/>
      <c r="AG4" s="15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</row>
    <row r="5" spans="1:59" ht="15.95" customHeight="1">
      <c r="A5" s="11">
        <v>2</v>
      </c>
      <c r="B5" s="39" t="s">
        <v>41</v>
      </c>
      <c r="C5" s="56"/>
      <c r="D5" s="19"/>
      <c r="E5" s="4"/>
      <c r="F5" s="4"/>
      <c r="G5" s="4"/>
      <c r="H5" s="4"/>
      <c r="I5" s="4"/>
      <c r="J5" s="4"/>
      <c r="K5" s="4"/>
      <c r="L5" s="4"/>
      <c r="M5" s="4"/>
      <c r="N5" s="4"/>
      <c r="O5" s="54"/>
      <c r="P5" s="57"/>
      <c r="Q5" s="4"/>
      <c r="R5" s="4"/>
      <c r="S5" s="54"/>
      <c r="T5" s="44"/>
      <c r="U5" s="13"/>
      <c r="V5" s="13"/>
      <c r="W5" s="13"/>
      <c r="X5" s="27"/>
      <c r="Y5" s="27"/>
      <c r="Z5" s="27"/>
      <c r="AA5" s="27"/>
      <c r="AB5" s="27"/>
      <c r="AC5" s="27"/>
      <c r="AD5" s="27"/>
      <c r="AE5" s="45"/>
      <c r="AF5" s="23"/>
      <c r="AG5" s="15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2"/>
      <c r="BB5" s="62"/>
      <c r="BC5" s="62"/>
      <c r="BD5" s="62"/>
      <c r="BE5" s="62"/>
      <c r="BF5" s="62"/>
      <c r="BG5" s="62"/>
    </row>
    <row r="6" spans="1:59" ht="15.95" customHeight="1">
      <c r="A6" s="11">
        <v>3</v>
      </c>
      <c r="B6" s="39" t="s">
        <v>42</v>
      </c>
      <c r="C6" s="56"/>
      <c r="D6" s="19"/>
      <c r="E6" s="4"/>
      <c r="F6" s="4"/>
      <c r="G6" s="4"/>
      <c r="H6" s="4"/>
      <c r="I6" s="4"/>
      <c r="J6" s="4"/>
      <c r="K6" s="4"/>
      <c r="L6" s="4"/>
      <c r="M6" s="4"/>
      <c r="N6" s="4"/>
      <c r="O6" s="54"/>
      <c r="P6" s="57"/>
      <c r="Q6" s="4"/>
      <c r="R6" s="4"/>
      <c r="S6" s="54"/>
      <c r="T6" s="44"/>
      <c r="U6" s="13"/>
      <c r="V6" s="13"/>
      <c r="W6" s="13"/>
      <c r="X6" s="27"/>
      <c r="Y6" s="27"/>
      <c r="Z6" s="27"/>
      <c r="AA6" s="27"/>
      <c r="AB6" s="27"/>
      <c r="AC6" s="27"/>
      <c r="AD6" s="27"/>
      <c r="AE6" s="45"/>
      <c r="AF6" s="23"/>
      <c r="AG6" s="15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2"/>
      <c r="BG6" s="62"/>
    </row>
    <row r="7" spans="1:59" ht="15.95" customHeight="1">
      <c r="A7" s="11">
        <v>4</v>
      </c>
      <c r="B7" s="39" t="s">
        <v>43</v>
      </c>
      <c r="C7" s="56"/>
      <c r="D7" s="19"/>
      <c r="E7" s="4"/>
      <c r="F7" s="4"/>
      <c r="G7" s="4"/>
      <c r="H7" s="4"/>
      <c r="I7" s="4"/>
      <c r="J7" s="4"/>
      <c r="K7" s="4"/>
      <c r="L7" s="4"/>
      <c r="M7" s="4"/>
      <c r="N7" s="4"/>
      <c r="O7" s="54"/>
      <c r="P7" s="57"/>
      <c r="Q7" s="4"/>
      <c r="R7" s="4"/>
      <c r="S7" s="54"/>
      <c r="T7" s="44"/>
      <c r="U7" s="13"/>
      <c r="V7" s="13"/>
      <c r="W7" s="13"/>
      <c r="X7" s="27"/>
      <c r="Y7" s="27"/>
      <c r="Z7" s="27"/>
      <c r="AA7" s="27"/>
      <c r="AB7" s="27"/>
      <c r="AC7" s="27"/>
      <c r="AD7" s="27"/>
      <c r="AE7" s="45"/>
      <c r="AF7" s="23"/>
      <c r="AG7" s="15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2"/>
      <c r="BB7" s="62"/>
      <c r="BC7" s="62"/>
      <c r="BD7" s="62"/>
      <c r="BE7" s="62"/>
      <c r="BF7" s="62"/>
      <c r="BG7" s="62"/>
    </row>
    <row r="8" spans="1:59" ht="15.95" customHeight="1">
      <c r="A8" s="11">
        <v>5</v>
      </c>
      <c r="B8" s="39" t="s">
        <v>112</v>
      </c>
      <c r="C8" s="206"/>
      <c r="D8" s="19"/>
      <c r="E8" s="4"/>
      <c r="F8" s="4"/>
      <c r="G8" s="4"/>
      <c r="H8" s="4"/>
      <c r="I8" s="4"/>
      <c r="J8" s="4"/>
      <c r="K8" s="4"/>
      <c r="L8" s="4"/>
      <c r="M8" s="4"/>
      <c r="N8" s="4"/>
      <c r="O8" s="54"/>
      <c r="P8" s="151"/>
      <c r="Q8" s="58"/>
      <c r="R8" s="13"/>
      <c r="S8" s="12"/>
      <c r="T8" s="46"/>
      <c r="U8" s="13"/>
      <c r="V8" s="13"/>
      <c r="W8" s="13"/>
      <c r="X8" s="27"/>
      <c r="Y8" s="27"/>
      <c r="Z8" s="27"/>
      <c r="AA8" s="27"/>
      <c r="AB8" s="27"/>
      <c r="AC8" s="27"/>
      <c r="AD8" s="27"/>
      <c r="AE8" s="45"/>
      <c r="AF8" s="23"/>
      <c r="AG8" s="15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</row>
    <row r="9" spans="1:59" ht="15.95" customHeight="1">
      <c r="A9" s="11">
        <v>6</v>
      </c>
      <c r="B9" s="39" t="s">
        <v>45</v>
      </c>
      <c r="C9" s="56"/>
      <c r="D9" s="19"/>
      <c r="E9" s="4"/>
      <c r="F9" s="4"/>
      <c r="G9" s="4"/>
      <c r="H9" s="4"/>
      <c r="I9" s="4"/>
      <c r="J9" s="4"/>
      <c r="K9" s="4"/>
      <c r="L9" s="4"/>
      <c r="M9" s="4"/>
      <c r="N9" s="4"/>
      <c r="O9" s="54"/>
      <c r="P9" s="57"/>
      <c r="Q9" s="4"/>
      <c r="R9" s="4"/>
      <c r="S9" s="54"/>
      <c r="T9" s="44"/>
      <c r="U9" s="13"/>
      <c r="V9" s="13"/>
      <c r="W9" s="13"/>
      <c r="X9" s="27"/>
      <c r="Y9" s="27"/>
      <c r="Z9" s="27"/>
      <c r="AA9" s="27"/>
      <c r="AB9" s="27"/>
      <c r="AC9" s="27"/>
      <c r="AD9" s="27"/>
      <c r="AE9" s="45"/>
      <c r="AF9" s="23"/>
      <c r="AG9" s="15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</row>
    <row r="10" spans="1:59" ht="15.95" customHeight="1">
      <c r="A10" s="11">
        <v>7</v>
      </c>
      <c r="B10" s="39" t="s">
        <v>46</v>
      </c>
      <c r="C10" s="56"/>
      <c r="D10" s="19"/>
      <c r="E10" s="4"/>
      <c r="F10" s="4"/>
      <c r="G10" s="4"/>
      <c r="H10" s="4"/>
      <c r="I10" s="4"/>
      <c r="J10" s="4"/>
      <c r="K10" s="4"/>
      <c r="L10" s="4"/>
      <c r="M10" s="4"/>
      <c r="N10" s="4"/>
      <c r="O10" s="54"/>
      <c r="P10" s="57"/>
      <c r="Q10" s="4"/>
      <c r="R10" s="4"/>
      <c r="S10" s="54"/>
      <c r="T10" s="44"/>
      <c r="U10" s="13"/>
      <c r="V10" s="13"/>
      <c r="W10" s="13"/>
      <c r="X10" s="27"/>
      <c r="Y10" s="27"/>
      <c r="Z10" s="27"/>
      <c r="AA10" s="27"/>
      <c r="AB10" s="27"/>
      <c r="AC10" s="27"/>
      <c r="AD10" s="27"/>
      <c r="AE10" s="45"/>
      <c r="AF10" s="23"/>
      <c r="AG10" s="15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</row>
    <row r="11" spans="1:59" ht="15.95" customHeight="1">
      <c r="A11" s="11">
        <v>8</v>
      </c>
      <c r="B11" s="39" t="s">
        <v>47</v>
      </c>
      <c r="C11" s="56"/>
      <c r="D11" s="19"/>
      <c r="E11" s="4"/>
      <c r="F11" s="4"/>
      <c r="G11" s="4"/>
      <c r="H11" s="4"/>
      <c r="I11" s="4"/>
      <c r="J11" s="4"/>
      <c r="K11" s="4"/>
      <c r="L11" s="4"/>
      <c r="M11" s="4"/>
      <c r="N11" s="4"/>
      <c r="O11" s="54"/>
      <c r="P11" s="57"/>
      <c r="Q11" s="4"/>
      <c r="R11" s="4"/>
      <c r="S11" s="54"/>
      <c r="T11" s="44"/>
      <c r="U11" s="13"/>
      <c r="V11" s="13"/>
      <c r="W11" s="13"/>
      <c r="X11" s="27"/>
      <c r="Y11" s="27"/>
      <c r="Z11" s="27"/>
      <c r="AA11" s="27"/>
      <c r="AB11" s="27"/>
      <c r="AC11" s="27"/>
      <c r="AD11" s="27"/>
      <c r="AE11" s="45"/>
      <c r="AF11" s="23"/>
      <c r="AG11" s="15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</row>
    <row r="12" spans="1:59" ht="15.95" customHeight="1">
      <c r="A12" s="11">
        <v>9</v>
      </c>
      <c r="B12" s="39" t="s">
        <v>48</v>
      </c>
      <c r="C12" s="56"/>
      <c r="D12" s="19"/>
      <c r="E12" s="4"/>
      <c r="F12" s="4"/>
      <c r="G12" s="4"/>
      <c r="H12" s="4"/>
      <c r="I12" s="4"/>
      <c r="J12" s="4"/>
      <c r="K12" s="4"/>
      <c r="L12" s="4"/>
      <c r="M12" s="4"/>
      <c r="N12" s="4"/>
      <c r="O12" s="54"/>
      <c r="P12" s="57"/>
      <c r="Q12" s="4"/>
      <c r="R12" s="4"/>
      <c r="S12" s="54"/>
      <c r="T12" s="44"/>
      <c r="U12" s="13"/>
      <c r="V12" s="13"/>
      <c r="W12" s="13"/>
      <c r="X12" s="27"/>
      <c r="Y12" s="27"/>
      <c r="Z12" s="27"/>
      <c r="AA12" s="27"/>
      <c r="AB12" s="27"/>
      <c r="AC12" s="27"/>
      <c r="AD12" s="27"/>
      <c r="AE12" s="45"/>
      <c r="AF12" s="23"/>
      <c r="AG12" s="15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</row>
    <row r="13" spans="1:59" ht="15.95" customHeight="1">
      <c r="A13" s="11">
        <v>10</v>
      </c>
      <c r="B13" s="39" t="s">
        <v>49</v>
      </c>
      <c r="C13" s="56"/>
      <c r="D13" s="19"/>
      <c r="E13" s="4"/>
      <c r="F13" s="4"/>
      <c r="G13" s="4"/>
      <c r="H13" s="4"/>
      <c r="I13" s="4"/>
      <c r="J13" s="4"/>
      <c r="K13" s="4"/>
      <c r="L13" s="4"/>
      <c r="M13" s="4"/>
      <c r="N13" s="4"/>
      <c r="O13" s="54"/>
      <c r="P13" s="57"/>
      <c r="Q13" s="4"/>
      <c r="R13" s="4"/>
      <c r="S13" s="54"/>
      <c r="T13" s="44"/>
      <c r="U13" s="13"/>
      <c r="V13" s="13"/>
      <c r="W13" s="13"/>
      <c r="X13" s="27"/>
      <c r="Y13" s="27"/>
      <c r="Z13" s="27"/>
      <c r="AA13" s="27"/>
      <c r="AB13" s="27"/>
      <c r="AC13" s="27"/>
      <c r="AD13" s="27"/>
      <c r="AE13" s="45"/>
      <c r="AF13" s="23"/>
      <c r="AG13" s="15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</row>
    <row r="14" spans="1:59" ht="15.95" customHeight="1">
      <c r="A14" s="11">
        <v>11</v>
      </c>
      <c r="B14" s="39" t="s">
        <v>50</v>
      </c>
      <c r="C14" s="56"/>
      <c r="D14" s="19"/>
      <c r="E14" s="4"/>
      <c r="F14" s="4"/>
      <c r="G14" s="4"/>
      <c r="H14" s="4"/>
      <c r="I14" s="4"/>
      <c r="J14" s="4"/>
      <c r="K14" s="4"/>
      <c r="L14" s="4"/>
      <c r="M14" s="4"/>
      <c r="N14" s="4"/>
      <c r="O14" s="54"/>
      <c r="P14" s="57"/>
      <c r="Q14" s="4"/>
      <c r="R14" s="4"/>
      <c r="S14" s="54"/>
      <c r="T14" s="44"/>
      <c r="U14" s="13"/>
      <c r="V14" s="13"/>
      <c r="W14" s="13"/>
      <c r="X14" s="27"/>
      <c r="Y14" s="27"/>
      <c r="Z14" s="27"/>
      <c r="AA14" s="27"/>
      <c r="AB14" s="27"/>
      <c r="AC14" s="27"/>
      <c r="AD14" s="27"/>
      <c r="AE14" s="45"/>
      <c r="AF14" s="23"/>
      <c r="AG14" s="15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</row>
    <row r="15" spans="1:59" ht="15.95" customHeight="1">
      <c r="A15" s="11">
        <v>12</v>
      </c>
      <c r="B15" s="39" t="s">
        <v>51</v>
      </c>
      <c r="C15" s="56"/>
      <c r="D15" s="19"/>
      <c r="E15" s="4"/>
      <c r="F15" s="4"/>
      <c r="G15" s="4"/>
      <c r="H15" s="4"/>
      <c r="I15" s="4"/>
      <c r="J15" s="4"/>
      <c r="K15" s="4"/>
      <c r="L15" s="4"/>
      <c r="M15" s="4"/>
      <c r="N15" s="4"/>
      <c r="O15" s="54"/>
      <c r="P15" s="57"/>
      <c r="Q15" s="4"/>
      <c r="R15" s="4"/>
      <c r="S15" s="54"/>
      <c r="T15" s="44"/>
      <c r="U15" s="13"/>
      <c r="V15" s="13"/>
      <c r="W15" s="13"/>
      <c r="X15" s="27"/>
      <c r="Y15" s="27"/>
      <c r="Z15" s="27"/>
      <c r="AA15" s="27"/>
      <c r="AB15" s="27"/>
      <c r="AC15" s="27"/>
      <c r="AD15" s="27"/>
      <c r="AE15" s="45"/>
      <c r="AF15" s="23"/>
      <c r="AG15" s="15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</row>
    <row r="16" spans="1:59" ht="15.95" customHeight="1">
      <c r="A16" s="11">
        <v>13</v>
      </c>
      <c r="B16" s="39" t="s">
        <v>52</v>
      </c>
      <c r="C16" s="56"/>
      <c r="D16" s="19"/>
      <c r="E16" s="4"/>
      <c r="F16" s="4"/>
      <c r="G16" s="4"/>
      <c r="H16" s="4"/>
      <c r="I16" s="4"/>
      <c r="J16" s="4"/>
      <c r="K16" s="4"/>
      <c r="L16" s="4"/>
      <c r="M16" s="4"/>
      <c r="N16" s="4"/>
      <c r="O16" s="54"/>
      <c r="P16" s="57"/>
      <c r="Q16" s="4"/>
      <c r="R16" s="4"/>
      <c r="S16" s="54"/>
      <c r="T16" s="44"/>
      <c r="U16" s="13"/>
      <c r="V16" s="13"/>
      <c r="W16" s="13"/>
      <c r="X16" s="27"/>
      <c r="Y16" s="27"/>
      <c r="Z16" s="27"/>
      <c r="AA16" s="27"/>
      <c r="AB16" s="27"/>
      <c r="AC16" s="27"/>
      <c r="AD16" s="27"/>
      <c r="AE16" s="45"/>
      <c r="AF16" s="23"/>
      <c r="AG16" s="15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</row>
    <row r="17" spans="1:59" ht="15.95" customHeight="1">
      <c r="A17" s="11">
        <v>14</v>
      </c>
      <c r="B17" s="39" t="s">
        <v>53</v>
      </c>
      <c r="C17" s="56">
        <v>59</v>
      </c>
      <c r="D17" s="19">
        <v>5199.3</v>
      </c>
      <c r="E17" s="4">
        <v>316.68</v>
      </c>
      <c r="F17" s="4">
        <v>138.06</v>
      </c>
      <c r="G17" s="4">
        <v>87.6</v>
      </c>
      <c r="H17" s="4">
        <v>225.66000000000003</v>
      </c>
      <c r="I17" s="4">
        <v>3</v>
      </c>
      <c r="J17" s="4">
        <v>19.559999999999999</v>
      </c>
      <c r="K17" s="4">
        <v>126</v>
      </c>
      <c r="L17" s="4">
        <v>119</v>
      </c>
      <c r="M17" s="4">
        <v>126</v>
      </c>
      <c r="N17" s="4">
        <v>119</v>
      </c>
      <c r="O17" s="54">
        <v>7</v>
      </c>
      <c r="P17" s="57">
        <v>26.78</v>
      </c>
      <c r="Q17" s="4"/>
      <c r="R17" s="4"/>
      <c r="S17" s="54"/>
      <c r="T17" s="44">
        <v>83.314999999999998</v>
      </c>
      <c r="U17" s="13"/>
      <c r="V17" s="13"/>
      <c r="W17" s="13"/>
      <c r="X17" s="27">
        <v>2.3089473684210531</v>
      </c>
      <c r="Y17" s="27">
        <v>2.6315789473684209E-2</v>
      </c>
      <c r="Z17" s="27">
        <v>0.49907894736842107</v>
      </c>
      <c r="AA17" s="27">
        <v>1.986842105263158</v>
      </c>
      <c r="AB17" s="27">
        <v>1.868421052631579</v>
      </c>
      <c r="AC17" s="27"/>
      <c r="AD17" s="27"/>
      <c r="AE17" s="45">
        <v>2.6315789473684209E-2</v>
      </c>
      <c r="AF17" s="23"/>
      <c r="AG17" s="15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</row>
    <row r="18" spans="1:59" ht="15.95" customHeight="1">
      <c r="A18" s="11">
        <v>15</v>
      </c>
      <c r="B18" s="39" t="s">
        <v>54</v>
      </c>
      <c r="C18" s="56"/>
      <c r="D18" s="19"/>
      <c r="E18" s="4"/>
      <c r="F18" s="4"/>
      <c r="G18" s="4"/>
      <c r="H18" s="4"/>
      <c r="I18" s="4"/>
      <c r="J18" s="4"/>
      <c r="K18" s="4"/>
      <c r="L18" s="4"/>
      <c r="M18" s="4"/>
      <c r="N18" s="4"/>
      <c r="O18" s="54"/>
      <c r="P18" s="57"/>
      <c r="Q18" s="4"/>
      <c r="R18" s="4"/>
      <c r="S18" s="54"/>
      <c r="T18" s="44"/>
      <c r="U18" s="13"/>
      <c r="V18" s="13"/>
      <c r="W18" s="13"/>
      <c r="X18" s="27"/>
      <c r="Y18" s="27"/>
      <c r="Z18" s="27"/>
      <c r="AA18" s="27"/>
      <c r="AB18" s="27"/>
      <c r="AC18" s="27"/>
      <c r="AD18" s="27"/>
      <c r="AE18" s="45"/>
      <c r="AF18" s="23"/>
      <c r="AG18" s="15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</row>
    <row r="19" spans="1:59" ht="15.95" customHeight="1">
      <c r="A19" s="11">
        <v>16</v>
      </c>
      <c r="B19" s="39" t="s">
        <v>55</v>
      </c>
      <c r="C19" s="56"/>
      <c r="D19" s="19"/>
      <c r="E19" s="4"/>
      <c r="F19" s="4"/>
      <c r="G19" s="4"/>
      <c r="H19" s="4"/>
      <c r="I19" s="4"/>
      <c r="J19" s="4"/>
      <c r="K19" s="4"/>
      <c r="L19" s="4"/>
      <c r="M19" s="4"/>
      <c r="N19" s="4"/>
      <c r="O19" s="54"/>
      <c r="P19" s="57"/>
      <c r="Q19" s="4"/>
      <c r="R19" s="4"/>
      <c r="S19" s="54"/>
      <c r="T19" s="44"/>
      <c r="U19" s="13"/>
      <c r="V19" s="13"/>
      <c r="W19" s="13"/>
      <c r="X19" s="27"/>
      <c r="Y19" s="27"/>
      <c r="Z19" s="27"/>
      <c r="AA19" s="27"/>
      <c r="AB19" s="27"/>
      <c r="AC19" s="27"/>
      <c r="AD19" s="27"/>
      <c r="AE19" s="45"/>
      <c r="AF19" s="23"/>
      <c r="AG19" s="15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</row>
    <row r="20" spans="1:59" ht="15.95" customHeight="1">
      <c r="A20" s="11">
        <v>17</v>
      </c>
      <c r="B20" s="39" t="s">
        <v>56</v>
      </c>
      <c r="C20" s="56"/>
      <c r="D20" s="19"/>
      <c r="E20" s="4"/>
      <c r="F20" s="4"/>
      <c r="G20" s="4"/>
      <c r="H20" s="4"/>
      <c r="I20" s="4"/>
      <c r="J20" s="4"/>
      <c r="K20" s="4"/>
      <c r="L20" s="4"/>
      <c r="M20" s="4"/>
      <c r="N20" s="4"/>
      <c r="O20" s="54"/>
      <c r="P20" s="57"/>
      <c r="Q20" s="4"/>
      <c r="R20" s="4"/>
      <c r="S20" s="54"/>
      <c r="T20" s="44"/>
      <c r="U20" s="13"/>
      <c r="V20" s="13"/>
      <c r="W20" s="13"/>
      <c r="X20" s="27"/>
      <c r="Y20" s="27"/>
      <c r="Z20" s="27"/>
      <c r="AA20" s="27"/>
      <c r="AB20" s="27"/>
      <c r="AC20" s="27"/>
      <c r="AD20" s="27"/>
      <c r="AE20" s="45"/>
      <c r="AF20" s="23"/>
      <c r="AG20" s="15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</row>
    <row r="21" spans="1:59" ht="15.95" customHeight="1">
      <c r="A21" s="11">
        <v>18</v>
      </c>
      <c r="B21" s="39" t="s">
        <v>57</v>
      </c>
      <c r="C21" s="56"/>
      <c r="D21" s="19"/>
      <c r="E21" s="4"/>
      <c r="F21" s="4"/>
      <c r="G21" s="4"/>
      <c r="H21" s="4"/>
      <c r="I21" s="4"/>
      <c r="J21" s="4"/>
      <c r="K21" s="4"/>
      <c r="L21" s="4"/>
      <c r="M21" s="4"/>
      <c r="N21" s="4"/>
      <c r="O21" s="54"/>
      <c r="P21" s="57"/>
      <c r="Q21" s="4"/>
      <c r="R21" s="4"/>
      <c r="S21" s="54"/>
      <c r="T21" s="44"/>
      <c r="U21" s="13"/>
      <c r="V21" s="13"/>
      <c r="W21" s="13"/>
      <c r="X21" s="27"/>
      <c r="Y21" s="27"/>
      <c r="Z21" s="27"/>
      <c r="AA21" s="27"/>
      <c r="AB21" s="27"/>
      <c r="AC21" s="27"/>
      <c r="AD21" s="27"/>
      <c r="AE21" s="45"/>
      <c r="AF21" s="23"/>
      <c r="AG21" s="15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</row>
    <row r="22" spans="1:59" ht="15.95" customHeight="1">
      <c r="A22" s="11">
        <v>19</v>
      </c>
      <c r="B22" s="39" t="s">
        <v>58</v>
      </c>
      <c r="C22" s="56"/>
      <c r="D22" s="19"/>
      <c r="E22" s="4"/>
      <c r="F22" s="4"/>
      <c r="G22" s="4"/>
      <c r="H22" s="4"/>
      <c r="I22" s="4"/>
      <c r="J22" s="4"/>
      <c r="K22" s="4"/>
      <c r="L22" s="4"/>
      <c r="M22" s="4"/>
      <c r="N22" s="4"/>
      <c r="O22" s="54"/>
      <c r="P22" s="57"/>
      <c r="Q22" s="4"/>
      <c r="R22" s="4"/>
      <c r="S22" s="54"/>
      <c r="T22" s="44"/>
      <c r="U22" s="13"/>
      <c r="V22" s="13"/>
      <c r="W22" s="13"/>
      <c r="X22" s="27"/>
      <c r="Y22" s="27"/>
      <c r="Z22" s="27"/>
      <c r="AA22" s="27"/>
      <c r="AB22" s="27"/>
      <c r="AC22" s="27"/>
      <c r="AD22" s="27"/>
      <c r="AE22" s="45"/>
      <c r="AF22" s="23"/>
      <c r="AG22" s="15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</row>
    <row r="23" spans="1:59" ht="15.95" customHeight="1">
      <c r="A23" s="11">
        <v>20</v>
      </c>
      <c r="B23" s="39" t="s">
        <v>59</v>
      </c>
      <c r="C23" s="56"/>
      <c r="D23" s="19"/>
      <c r="E23" s="4"/>
      <c r="F23" s="4"/>
      <c r="G23" s="4"/>
      <c r="H23" s="4"/>
      <c r="I23" s="4"/>
      <c r="J23" s="4"/>
      <c r="K23" s="4"/>
      <c r="L23" s="4"/>
      <c r="M23" s="4"/>
      <c r="N23" s="4"/>
      <c r="O23" s="54"/>
      <c r="P23" s="57"/>
      <c r="Q23" s="4"/>
      <c r="R23" s="4"/>
      <c r="S23" s="54"/>
      <c r="T23" s="44"/>
      <c r="U23" s="13"/>
      <c r="V23" s="13"/>
      <c r="W23" s="13"/>
      <c r="X23" s="27"/>
      <c r="Y23" s="27"/>
      <c r="Z23" s="27"/>
      <c r="AA23" s="27"/>
      <c r="AB23" s="27"/>
      <c r="AC23" s="27"/>
      <c r="AD23" s="27"/>
      <c r="AE23" s="45"/>
      <c r="AF23" s="23"/>
      <c r="AG23" s="15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</row>
    <row r="24" spans="1:59" ht="15.95" customHeight="1">
      <c r="A24" s="11">
        <v>21</v>
      </c>
      <c r="B24" s="39" t="s">
        <v>60</v>
      </c>
      <c r="C24" s="56">
        <v>59</v>
      </c>
      <c r="D24" s="19">
        <v>5332.63</v>
      </c>
      <c r="E24" s="4">
        <v>281.95999999999998</v>
      </c>
      <c r="F24" s="4">
        <v>80.849999999999994</v>
      </c>
      <c r="G24" s="4">
        <v>26.57</v>
      </c>
      <c r="H24" s="4">
        <v>107.41999999999999</v>
      </c>
      <c r="I24" s="4">
        <v>1</v>
      </c>
      <c r="J24" s="4">
        <v>11.78</v>
      </c>
      <c r="K24" s="4">
        <v>103</v>
      </c>
      <c r="L24" s="4">
        <v>86</v>
      </c>
      <c r="M24" s="4">
        <v>103</v>
      </c>
      <c r="N24" s="4">
        <v>86</v>
      </c>
      <c r="O24" s="54">
        <v>2</v>
      </c>
      <c r="P24" s="57">
        <v>25.92</v>
      </c>
      <c r="Q24" s="4"/>
      <c r="R24" s="4"/>
      <c r="S24" s="54"/>
      <c r="T24" s="44">
        <v>83.944999999999993</v>
      </c>
      <c r="U24" s="13"/>
      <c r="V24" s="13"/>
      <c r="W24" s="13"/>
      <c r="X24" s="27">
        <v>2.3089473684210531</v>
      </c>
      <c r="Y24" s="27">
        <v>2.6315789473684209E-2</v>
      </c>
      <c r="Z24" s="27">
        <v>0.49907894736842107</v>
      </c>
      <c r="AA24" s="27">
        <v>1.986842105263158</v>
      </c>
      <c r="AB24" s="27">
        <v>1.868421052631579</v>
      </c>
      <c r="AC24" s="27"/>
      <c r="AD24" s="27"/>
      <c r="AE24" s="45">
        <v>2.6315789473684209E-2</v>
      </c>
      <c r="AF24" s="23"/>
      <c r="AG24" s="15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</row>
    <row r="25" spans="1:59" ht="15.95" customHeight="1">
      <c r="A25" s="11">
        <v>22</v>
      </c>
      <c r="B25" s="39" t="s">
        <v>117</v>
      </c>
      <c r="C25" s="56"/>
      <c r="D25" s="19"/>
      <c r="E25" s="4"/>
      <c r="F25" s="4"/>
      <c r="G25" s="4"/>
      <c r="H25" s="4"/>
      <c r="I25" s="4"/>
      <c r="J25" s="4"/>
      <c r="K25" s="4"/>
      <c r="L25" s="4"/>
      <c r="M25" s="4"/>
      <c r="N25" s="4"/>
      <c r="O25" s="54"/>
      <c r="P25" s="57"/>
      <c r="Q25" s="4"/>
      <c r="R25" s="4"/>
      <c r="S25" s="54"/>
      <c r="T25" s="44"/>
      <c r="U25" s="13"/>
      <c r="V25" s="13"/>
      <c r="W25" s="13"/>
      <c r="X25" s="27"/>
      <c r="Y25" s="27"/>
      <c r="Z25" s="27"/>
      <c r="AA25" s="27"/>
      <c r="AB25" s="27"/>
      <c r="AC25" s="27"/>
      <c r="AD25" s="27"/>
      <c r="AE25" s="45"/>
      <c r="AF25" s="23"/>
      <c r="AG25" s="15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</row>
    <row r="26" spans="1:59" ht="15.95" customHeight="1">
      <c r="A26" s="11">
        <v>23</v>
      </c>
      <c r="B26" s="39" t="s">
        <v>62</v>
      </c>
      <c r="C26" s="56"/>
      <c r="D26" s="19"/>
      <c r="E26" s="4"/>
      <c r="F26" s="4"/>
      <c r="G26" s="4"/>
      <c r="H26" s="4"/>
      <c r="I26" s="4"/>
      <c r="J26" s="4"/>
      <c r="K26" s="4"/>
      <c r="L26" s="4"/>
      <c r="M26" s="4"/>
      <c r="N26" s="4"/>
      <c r="O26" s="54"/>
      <c r="P26" s="57"/>
      <c r="Q26" s="4"/>
      <c r="R26" s="4"/>
      <c r="S26" s="54"/>
      <c r="T26" s="44"/>
      <c r="U26" s="13"/>
      <c r="V26" s="13"/>
      <c r="W26" s="13"/>
      <c r="X26" s="27"/>
      <c r="Y26" s="27"/>
      <c r="Z26" s="27"/>
      <c r="AA26" s="27"/>
      <c r="AB26" s="27"/>
      <c r="AC26" s="27"/>
      <c r="AD26" s="27"/>
      <c r="AE26" s="45"/>
      <c r="AF26" s="23"/>
      <c r="AG26" s="15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</row>
    <row r="27" spans="1:59" ht="15.95" customHeight="1">
      <c r="A27" s="11">
        <v>24</v>
      </c>
      <c r="B27" s="39" t="s">
        <v>63</v>
      </c>
      <c r="C27" s="56"/>
      <c r="D27" s="19"/>
      <c r="E27" s="4"/>
      <c r="F27" s="4"/>
      <c r="G27" s="4"/>
      <c r="H27" s="4"/>
      <c r="I27" s="4"/>
      <c r="J27" s="4"/>
      <c r="K27" s="4"/>
      <c r="L27" s="4"/>
      <c r="M27" s="4"/>
      <c r="N27" s="4"/>
      <c r="O27" s="54"/>
      <c r="P27" s="57"/>
      <c r="Q27" s="4"/>
      <c r="R27" s="4"/>
      <c r="S27" s="54"/>
      <c r="T27" s="44"/>
      <c r="U27" s="13"/>
      <c r="V27" s="13"/>
      <c r="W27" s="13"/>
      <c r="X27" s="27"/>
      <c r="Y27" s="27"/>
      <c r="Z27" s="27"/>
      <c r="AA27" s="27"/>
      <c r="AB27" s="27"/>
      <c r="AC27" s="27"/>
      <c r="AD27" s="27"/>
      <c r="AE27" s="45"/>
      <c r="AF27" s="23"/>
      <c r="AG27" s="15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</row>
    <row r="28" spans="1:59" ht="15.95" customHeight="1" thickBot="1">
      <c r="A28" s="11">
        <v>25</v>
      </c>
      <c r="B28" s="39" t="s">
        <v>64</v>
      </c>
      <c r="C28" s="56"/>
      <c r="D28" s="36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55"/>
      <c r="P28" s="57"/>
      <c r="Q28" s="4"/>
      <c r="R28" s="4"/>
      <c r="S28" s="54"/>
      <c r="T28" s="44"/>
      <c r="U28" s="13"/>
      <c r="V28" s="13"/>
      <c r="W28" s="13"/>
      <c r="X28" s="27"/>
      <c r="Y28" s="27"/>
      <c r="Z28" s="27"/>
      <c r="AA28" s="27"/>
      <c r="AB28" s="27"/>
      <c r="AC28" s="27"/>
      <c r="AD28" s="27"/>
      <c r="AE28" s="45"/>
      <c r="AF28" s="23"/>
      <c r="AG28" s="15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</row>
    <row r="29" spans="1:59" ht="15.95" hidden="1" customHeight="1">
      <c r="A29" s="11">
        <v>26</v>
      </c>
      <c r="B29" s="40"/>
      <c r="C29" s="50"/>
      <c r="D29" s="26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53"/>
      <c r="P29" s="58"/>
      <c r="Q29" s="4"/>
      <c r="R29" s="4"/>
      <c r="S29" s="54"/>
      <c r="T29" s="46"/>
      <c r="U29" s="13"/>
      <c r="V29" s="13"/>
      <c r="W29" s="13"/>
      <c r="X29" s="27"/>
      <c r="Y29" s="27"/>
      <c r="Z29" s="27"/>
      <c r="AA29" s="27"/>
      <c r="AB29" s="27"/>
      <c r="AC29" s="27"/>
      <c r="AD29" s="27"/>
      <c r="AE29" s="45"/>
      <c r="AF29" s="23"/>
      <c r="AG29" s="15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</row>
    <row r="30" spans="1:59" ht="15.95" hidden="1" customHeight="1">
      <c r="A30" s="11">
        <v>27</v>
      </c>
      <c r="B30" s="39"/>
      <c r="C30" s="50"/>
      <c r="D30" s="19"/>
      <c r="E30" s="4"/>
      <c r="F30" s="4"/>
      <c r="G30" s="4"/>
      <c r="H30" s="4"/>
      <c r="I30" s="4"/>
      <c r="J30" s="4"/>
      <c r="K30" s="4"/>
      <c r="L30" s="4"/>
      <c r="M30" s="4"/>
      <c r="N30" s="4"/>
      <c r="O30" s="54"/>
      <c r="P30" s="58"/>
      <c r="Q30" s="4"/>
      <c r="R30" s="4"/>
      <c r="S30" s="54"/>
      <c r="T30" s="46"/>
      <c r="U30" s="13"/>
      <c r="V30" s="13"/>
      <c r="W30" s="13"/>
      <c r="X30" s="27"/>
      <c r="Y30" s="27"/>
      <c r="Z30" s="27"/>
      <c r="AA30" s="27"/>
      <c r="AB30" s="27"/>
      <c r="AC30" s="27"/>
      <c r="AD30" s="27"/>
      <c r="AE30" s="45"/>
      <c r="AF30" s="23"/>
      <c r="AG30" s="15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</row>
    <row r="31" spans="1:59" ht="15.95" hidden="1" customHeight="1">
      <c r="A31" s="11">
        <v>28</v>
      </c>
      <c r="B31" s="39"/>
      <c r="C31" s="50"/>
      <c r="D31" s="19"/>
      <c r="E31" s="4"/>
      <c r="F31" s="4"/>
      <c r="G31" s="4"/>
      <c r="H31" s="4"/>
      <c r="I31" s="4"/>
      <c r="J31" s="4"/>
      <c r="K31" s="4"/>
      <c r="L31" s="4"/>
      <c r="M31" s="4"/>
      <c r="N31" s="4"/>
      <c r="O31" s="54"/>
      <c r="P31" s="58"/>
      <c r="Q31" s="4"/>
      <c r="R31" s="4"/>
      <c r="S31" s="54"/>
      <c r="T31" s="46"/>
      <c r="U31" s="13"/>
      <c r="V31" s="13"/>
      <c r="W31" s="13"/>
      <c r="X31" s="27"/>
      <c r="Y31" s="27"/>
      <c r="Z31" s="27"/>
      <c r="AA31" s="27"/>
      <c r="AB31" s="27"/>
      <c r="AC31" s="27"/>
      <c r="AD31" s="27"/>
      <c r="AE31" s="45"/>
      <c r="AF31" s="23"/>
      <c r="AG31" s="15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62"/>
    </row>
    <row r="32" spans="1:59" ht="15.95" hidden="1" customHeight="1">
      <c r="A32" s="11">
        <v>29</v>
      </c>
      <c r="B32" s="39"/>
      <c r="C32" s="50"/>
      <c r="D32" s="19"/>
      <c r="E32" s="4"/>
      <c r="F32" s="4"/>
      <c r="G32" s="4"/>
      <c r="H32" s="4"/>
      <c r="I32" s="4"/>
      <c r="J32" s="4"/>
      <c r="K32" s="4"/>
      <c r="L32" s="4"/>
      <c r="M32" s="4"/>
      <c r="N32" s="4"/>
      <c r="O32" s="54"/>
      <c r="P32" s="58"/>
      <c r="Q32" s="4"/>
      <c r="R32" s="4"/>
      <c r="S32" s="54"/>
      <c r="T32" s="46"/>
      <c r="U32" s="13"/>
      <c r="V32" s="13"/>
      <c r="W32" s="13"/>
      <c r="X32" s="27"/>
      <c r="Y32" s="27"/>
      <c r="Z32" s="27"/>
      <c r="AA32" s="27"/>
      <c r="AB32" s="27"/>
      <c r="AC32" s="27"/>
      <c r="AD32" s="27"/>
      <c r="AE32" s="45"/>
      <c r="AF32" s="23"/>
      <c r="AG32" s="15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</row>
    <row r="33" spans="1:59" ht="17.100000000000001" hidden="1" customHeight="1" thickBot="1">
      <c r="A33" s="35">
        <v>30</v>
      </c>
      <c r="B33" s="41"/>
      <c r="C33" s="51"/>
      <c r="D33" s="36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55"/>
      <c r="P33" s="59"/>
      <c r="Q33" s="43"/>
      <c r="R33" s="43"/>
      <c r="S33" s="55"/>
      <c r="T33" s="47"/>
      <c r="U33" s="37"/>
      <c r="V33" s="37"/>
      <c r="W33" s="37"/>
      <c r="X33" s="27"/>
      <c r="Y33" s="27"/>
      <c r="Z33" s="27"/>
      <c r="AA33" s="27"/>
      <c r="AB33" s="27"/>
      <c r="AC33" s="27"/>
      <c r="AD33" s="27"/>
      <c r="AE33" s="45"/>
      <c r="AF33" s="24"/>
      <c r="AG33" s="18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2"/>
    </row>
    <row r="34" spans="1:59" ht="20.100000000000001" customHeight="1" thickBot="1">
      <c r="A34" s="351" t="s">
        <v>65</v>
      </c>
      <c r="B34" s="352"/>
      <c r="C34" s="61"/>
      <c r="D34" s="20"/>
      <c r="E34" s="8"/>
      <c r="F34" s="8"/>
      <c r="G34" s="8"/>
      <c r="H34" s="21"/>
      <c r="I34" s="21"/>
      <c r="J34" s="21"/>
      <c r="K34" s="21"/>
      <c r="L34" s="21"/>
      <c r="M34" s="14"/>
      <c r="N34" s="14"/>
      <c r="O34" s="279"/>
      <c r="P34" s="279"/>
      <c r="Q34" s="25"/>
      <c r="R34" s="14"/>
      <c r="S34" s="9"/>
      <c r="T34" s="279"/>
      <c r="U34" s="14"/>
      <c r="V34" s="14"/>
      <c r="W34" s="14"/>
      <c r="X34" s="279"/>
      <c r="Y34" s="279"/>
      <c r="Z34" s="279"/>
      <c r="AA34" s="279"/>
      <c r="AB34" s="279"/>
      <c r="AC34" s="14"/>
      <c r="AD34" s="14"/>
      <c r="AE34" s="84"/>
      <c r="AF34" s="25"/>
      <c r="AG34" s="9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  <c r="BA34" s="62"/>
      <c r="BB34" s="62"/>
      <c r="BC34" s="62"/>
      <c r="BD34" s="62"/>
      <c r="BE34" s="62"/>
      <c r="BF34" s="62"/>
      <c r="BG34" s="62"/>
    </row>
    <row r="35" spans="1:59" ht="29.1" customHeight="1">
      <c r="A35" s="3"/>
      <c r="B35" s="3"/>
      <c r="C35" s="3"/>
      <c r="D35" s="5"/>
      <c r="E35" s="6"/>
      <c r="F35" s="7"/>
      <c r="G35" s="5"/>
      <c r="H35" s="5"/>
      <c r="I35" s="5"/>
      <c r="J35" s="5"/>
      <c r="K35" s="5"/>
      <c r="L35" s="5"/>
      <c r="M35" s="6"/>
      <c r="N35" s="6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2"/>
      <c r="BA35" s="62"/>
      <c r="BB35" s="62"/>
      <c r="BC35" s="62"/>
      <c r="BD35" s="62"/>
      <c r="BE35" s="62"/>
      <c r="BF35" s="62"/>
      <c r="BG35" s="62"/>
    </row>
    <row r="36" spans="1:59" ht="20.100000000000001" customHeight="1">
      <c r="A36" s="353"/>
      <c r="B36" s="353"/>
      <c r="C36" s="353"/>
      <c r="D36" s="129"/>
      <c r="E36" s="130"/>
      <c r="F36" s="131"/>
      <c r="G36" s="129"/>
      <c r="H36" s="129"/>
      <c r="I36" s="129"/>
      <c r="J36" s="129"/>
      <c r="K36" s="129"/>
      <c r="L36" s="129"/>
      <c r="M36" s="130"/>
      <c r="N36" s="13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62"/>
      <c r="BE36" s="62"/>
      <c r="BF36" s="62"/>
      <c r="BG36" s="62"/>
    </row>
    <row r="37" spans="1:59" ht="20.100000000000001" customHeight="1">
      <c r="A37" s="353"/>
      <c r="B37" s="353"/>
      <c r="C37" s="353"/>
      <c r="D37" s="122"/>
      <c r="E37" s="132"/>
      <c r="F37" s="133"/>
      <c r="G37" s="122"/>
      <c r="H37" s="122"/>
      <c r="I37" s="122"/>
      <c r="J37" s="122"/>
      <c r="K37" s="122"/>
      <c r="L37" s="122"/>
      <c r="M37" s="132"/>
      <c r="N37" s="132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62"/>
      <c r="AI37" s="62"/>
      <c r="AJ37" s="62"/>
      <c r="AK37" s="62"/>
      <c r="AL37" s="62"/>
      <c r="AM37" s="62"/>
      <c r="AN37" s="62"/>
      <c r="AO37" s="62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62"/>
    </row>
    <row r="38" spans="1:59" ht="20.100000000000001" customHeight="1">
      <c r="B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</row>
    <row r="39" spans="1:59" ht="15.95">
      <c r="B39" s="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AH39" s="62" t="s">
        <v>113</v>
      </c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62"/>
    </row>
    <row r="40" spans="1:59" ht="15.95">
      <c r="B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AH40" s="62" t="s">
        <v>114</v>
      </c>
      <c r="AI40" s="62"/>
      <c r="AJ40" s="62"/>
      <c r="AK40" s="62"/>
      <c r="AL40" s="62"/>
      <c r="AM40" s="62"/>
      <c r="AN40" s="62"/>
      <c r="AO40" s="62"/>
      <c r="AP40" s="62"/>
      <c r="AQ40" s="62"/>
      <c r="AR40" s="62"/>
      <c r="AS40" s="62"/>
      <c r="AT40" s="62"/>
      <c r="AU40" s="62"/>
      <c r="AV40" s="62"/>
      <c r="AW40" s="62"/>
      <c r="AX40" s="62"/>
      <c r="AY40" s="62"/>
      <c r="AZ40" s="62"/>
      <c r="BA40" s="62"/>
      <c r="BB40" s="62"/>
      <c r="BC40" s="62"/>
      <c r="BD40" s="62"/>
      <c r="BE40" s="62"/>
      <c r="BF40" s="62"/>
      <c r="BG40" s="62"/>
    </row>
    <row r="41" spans="1:59" ht="15.95">
      <c r="B41" s="2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AH41" s="62" t="s">
        <v>115</v>
      </c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2"/>
    </row>
    <row r="42" spans="1:59" ht="15.95">
      <c r="B42" s="2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AH42" s="62" t="s">
        <v>116</v>
      </c>
      <c r="AI42" s="62"/>
      <c r="AJ42" s="62"/>
      <c r="AK42" s="62"/>
      <c r="AL42" s="62"/>
      <c r="AM42" s="62"/>
      <c r="AN42" s="62"/>
      <c r="AO42" s="62"/>
      <c r="AP42" s="62"/>
      <c r="AQ42" s="62"/>
      <c r="AR42" s="62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62"/>
    </row>
    <row r="43" spans="1:59" ht="15.95">
      <c r="B43" s="2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AH43" s="62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2"/>
    </row>
    <row r="44" spans="1:59" ht="15.95">
      <c r="B44" s="2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59" ht="15.95">
      <c r="B45" s="2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59" ht="15.95">
      <c r="B46" s="2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59" ht="15.95">
      <c r="B47" s="2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59" ht="15.95">
      <c r="B48" s="2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2:14" ht="15.95">
      <c r="B49" s="2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2:14" ht="15.95">
      <c r="B50" s="2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2:14" ht="15.95">
      <c r="B51" s="2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2:14" ht="15.95">
      <c r="B52" s="2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2:14" ht="15.95">
      <c r="B53" s="2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2:14" ht="15.95">
      <c r="B54" s="2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</sheetData>
  <mergeCells count="5">
    <mergeCell ref="A37:C37"/>
    <mergeCell ref="P1:X1"/>
    <mergeCell ref="A34:B34"/>
    <mergeCell ref="A36:C36"/>
    <mergeCell ref="K1:O1"/>
  </mergeCells>
  <printOptions horizontalCentered="1"/>
  <pageMargins left="0" right="0" top="0" bottom="0" header="0" footer="0"/>
  <pageSetup paperSize="9" scale="82" orientation="landscape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4BA4-8CC0-E548-9DF6-59AEFB1D5992}">
  <dimension ref="A1:BG54"/>
  <sheetViews>
    <sheetView zoomScaleNormal="110" workbookViewId="0">
      <selection activeCell="B8" sqref="B8:AE8"/>
    </sheetView>
  </sheetViews>
  <sheetFormatPr defaultColWidth="11.42578125" defaultRowHeight="15"/>
  <cols>
    <col min="1" max="1" width="3.42578125" customWidth="1"/>
    <col min="2" max="2" width="16.42578125" customWidth="1"/>
    <col min="3" max="3" width="6.7109375" style="1" customWidth="1"/>
    <col min="4" max="4" width="8.7109375" style="1" customWidth="1"/>
    <col min="5" max="7" width="8.85546875" style="1" hidden="1" customWidth="1"/>
    <col min="8" max="8" width="9.28515625" style="1" customWidth="1"/>
    <col min="9" max="9" width="8" style="1" customWidth="1"/>
    <col min="10" max="10" width="8.42578125" style="1" customWidth="1"/>
    <col min="11" max="11" width="10" style="1" customWidth="1"/>
    <col min="12" max="12" width="9.42578125" style="1" customWidth="1"/>
    <col min="13" max="14" width="8.85546875" style="1" hidden="1" customWidth="1"/>
    <col min="15" max="15" width="8.85546875" customWidth="1"/>
    <col min="16" max="16" width="6.28515625" customWidth="1"/>
    <col min="17" max="19" width="8.85546875" hidden="1" customWidth="1"/>
    <col min="20" max="20" width="7.85546875" customWidth="1"/>
    <col min="21" max="23" width="8.85546875" hidden="1" customWidth="1"/>
    <col min="24" max="26" width="8.85546875" customWidth="1"/>
    <col min="27" max="27" width="9.7109375" customWidth="1"/>
    <col min="28" max="28" width="10.140625" customWidth="1"/>
    <col min="29" max="30" width="8.85546875" hidden="1" customWidth="1"/>
    <col min="31" max="31" width="8.85546875" customWidth="1"/>
    <col min="32" max="33" width="8.85546875" hidden="1" customWidth="1"/>
    <col min="34" max="34" width="8.85546875" customWidth="1"/>
  </cols>
  <sheetData>
    <row r="1" spans="1:59" ht="42" customHeight="1">
      <c r="A1" s="147"/>
      <c r="B1" s="147"/>
      <c r="C1" s="145"/>
      <c r="D1" s="145"/>
      <c r="E1" s="145"/>
      <c r="F1" s="145"/>
      <c r="G1" s="145"/>
      <c r="H1" s="145"/>
      <c r="I1" s="145"/>
      <c r="J1" s="145"/>
      <c r="K1" s="354" t="s">
        <v>122</v>
      </c>
      <c r="L1" s="354"/>
      <c r="M1" s="354"/>
      <c r="N1" s="354"/>
      <c r="O1" s="354"/>
      <c r="P1" s="355">
        <v>44584</v>
      </c>
      <c r="Q1" s="355"/>
      <c r="R1" s="355"/>
      <c r="S1" s="355"/>
      <c r="T1" s="355"/>
      <c r="U1" s="355"/>
      <c r="V1" s="355"/>
      <c r="W1" s="355"/>
      <c r="X1" s="355"/>
      <c r="Y1" s="277"/>
      <c r="Z1" s="358" t="s">
        <v>123</v>
      </c>
      <c r="AA1" s="358"/>
      <c r="AB1" s="358"/>
      <c r="AC1" s="358"/>
      <c r="AD1" s="358"/>
      <c r="AE1" s="358"/>
    </row>
    <row r="2" spans="1:59" ht="44.1" customHeight="1" thickBot="1">
      <c r="A2" s="126"/>
      <c r="B2" s="126"/>
      <c r="C2" s="124"/>
      <c r="D2" s="124"/>
      <c r="E2" s="124"/>
      <c r="F2" s="124"/>
      <c r="G2" s="124"/>
      <c r="H2" s="124"/>
      <c r="I2" s="124"/>
      <c r="J2" s="124"/>
      <c r="K2" s="124"/>
      <c r="L2" s="127"/>
      <c r="M2" s="127"/>
      <c r="N2" s="127"/>
      <c r="O2" s="127"/>
      <c r="P2" s="126"/>
      <c r="Q2" s="126"/>
      <c r="R2" s="126"/>
      <c r="S2" s="126"/>
      <c r="T2" s="126"/>
      <c r="U2" s="124"/>
      <c r="V2" s="124"/>
      <c r="W2" s="124"/>
      <c r="X2" s="124"/>
      <c r="Y2" s="124"/>
      <c r="Z2" s="124"/>
      <c r="AA2" s="124"/>
      <c r="AB2" s="128"/>
      <c r="AC2" s="128"/>
      <c r="AD2" s="128"/>
      <c r="AE2" s="128"/>
    </row>
    <row r="3" spans="1:59" ht="72" customHeight="1" thickBot="1">
      <c r="A3" s="33" t="s">
        <v>2</v>
      </c>
      <c r="B3" s="34" t="s">
        <v>3</v>
      </c>
      <c r="C3" s="49" t="s">
        <v>4</v>
      </c>
      <c r="D3" s="28" t="s">
        <v>89</v>
      </c>
      <c r="E3" s="30" t="s">
        <v>5</v>
      </c>
      <c r="F3" s="30" t="s">
        <v>6</v>
      </c>
      <c r="G3" s="30" t="s">
        <v>7</v>
      </c>
      <c r="H3" s="29" t="s">
        <v>108</v>
      </c>
      <c r="I3" s="29" t="s">
        <v>93</v>
      </c>
      <c r="J3" s="29" t="s">
        <v>109</v>
      </c>
      <c r="K3" s="29" t="s">
        <v>110</v>
      </c>
      <c r="L3" s="29" t="s">
        <v>111</v>
      </c>
      <c r="M3" s="30" t="s">
        <v>8</v>
      </c>
      <c r="N3" s="30" t="s">
        <v>9</v>
      </c>
      <c r="O3" s="31" t="s">
        <v>99</v>
      </c>
      <c r="P3" s="60" t="s">
        <v>10</v>
      </c>
      <c r="Q3" s="30" t="s">
        <v>11</v>
      </c>
      <c r="R3" s="30" t="s">
        <v>12</v>
      </c>
      <c r="S3" s="52" t="s">
        <v>13</v>
      </c>
      <c r="T3" s="28" t="s">
        <v>34</v>
      </c>
      <c r="U3" s="30" t="s">
        <v>14</v>
      </c>
      <c r="V3" s="30" t="s">
        <v>15</v>
      </c>
      <c r="W3" s="30" t="s">
        <v>16</v>
      </c>
      <c r="X3" s="29" t="s">
        <v>35</v>
      </c>
      <c r="Y3" s="29" t="s">
        <v>36</v>
      </c>
      <c r="Z3" s="29" t="s">
        <v>37</v>
      </c>
      <c r="AA3" s="29" t="s">
        <v>38</v>
      </c>
      <c r="AB3" s="29" t="s">
        <v>39</v>
      </c>
      <c r="AC3" s="30" t="s">
        <v>17</v>
      </c>
      <c r="AD3" s="30" t="s">
        <v>18</v>
      </c>
      <c r="AE3" s="31" t="s">
        <v>101</v>
      </c>
      <c r="AF3" s="22" t="s">
        <v>19</v>
      </c>
      <c r="AG3" s="16" t="s">
        <v>20</v>
      </c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</row>
    <row r="4" spans="1:59" ht="15.95" customHeight="1">
      <c r="A4" s="32">
        <v>1</v>
      </c>
      <c r="B4" s="38" t="s">
        <v>124</v>
      </c>
      <c r="C4" s="56"/>
      <c r="D4" s="63"/>
      <c r="E4" s="64"/>
      <c r="F4" s="64"/>
      <c r="G4" s="64"/>
      <c r="H4" s="64"/>
      <c r="I4" s="64"/>
      <c r="J4" s="64"/>
      <c r="K4" s="64"/>
      <c r="L4" s="64"/>
      <c r="M4" s="64"/>
      <c r="N4" s="64"/>
      <c r="O4" s="65"/>
      <c r="P4" s="57"/>
      <c r="Q4" s="42"/>
      <c r="R4" s="42"/>
      <c r="S4" s="53"/>
      <c r="T4" s="44"/>
      <c r="U4" s="27"/>
      <c r="V4" s="27"/>
      <c r="W4" s="27"/>
      <c r="X4" s="27"/>
      <c r="Y4" s="27"/>
      <c r="Z4" s="27"/>
      <c r="AA4" s="27"/>
      <c r="AB4" s="27"/>
      <c r="AC4" s="27"/>
      <c r="AD4" s="27"/>
      <c r="AE4" s="45"/>
      <c r="AF4" s="23"/>
      <c r="AG4" s="15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</row>
    <row r="5" spans="1:59" ht="15.95" customHeight="1">
      <c r="A5" s="11">
        <v>2</v>
      </c>
      <c r="B5" s="39" t="s">
        <v>41</v>
      </c>
      <c r="C5" s="56"/>
      <c r="D5" s="19"/>
      <c r="E5" s="4"/>
      <c r="F5" s="4"/>
      <c r="G5" s="4"/>
      <c r="H5" s="4"/>
      <c r="I5" s="4"/>
      <c r="J5" s="4"/>
      <c r="K5" s="4"/>
      <c r="L5" s="4"/>
      <c r="M5" s="4"/>
      <c r="N5" s="4"/>
      <c r="O5" s="54"/>
      <c r="P5" s="57"/>
      <c r="Q5" s="4"/>
      <c r="R5" s="4"/>
      <c r="S5" s="54"/>
      <c r="T5" s="44"/>
      <c r="U5" s="13"/>
      <c r="V5" s="13"/>
      <c r="W5" s="13"/>
      <c r="X5" s="27"/>
      <c r="Y5" s="27"/>
      <c r="Z5" s="27"/>
      <c r="AA5" s="27"/>
      <c r="AB5" s="27"/>
      <c r="AC5" s="27"/>
      <c r="AD5" s="27"/>
      <c r="AE5" s="45"/>
      <c r="AF5" s="23"/>
      <c r="AG5" s="15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2"/>
      <c r="BB5" s="62"/>
      <c r="BC5" s="62"/>
      <c r="BD5" s="62"/>
      <c r="BE5" s="62"/>
      <c r="BF5" s="62"/>
      <c r="BG5" s="62"/>
    </row>
    <row r="6" spans="1:59" ht="15.95" customHeight="1">
      <c r="A6" s="11">
        <v>3</v>
      </c>
      <c r="B6" s="39" t="s">
        <v>42</v>
      </c>
      <c r="C6" s="56"/>
      <c r="D6" s="19"/>
      <c r="E6" s="4"/>
      <c r="F6" s="4"/>
      <c r="G6" s="4"/>
      <c r="H6" s="4"/>
      <c r="I6" s="4"/>
      <c r="J6" s="4"/>
      <c r="K6" s="4"/>
      <c r="L6" s="4"/>
      <c r="M6" s="4"/>
      <c r="N6" s="4"/>
      <c r="O6" s="54"/>
      <c r="P6" s="57"/>
      <c r="Q6" s="4"/>
      <c r="R6" s="4"/>
      <c r="S6" s="54"/>
      <c r="T6" s="44"/>
      <c r="U6" s="13"/>
      <c r="V6" s="13"/>
      <c r="W6" s="13"/>
      <c r="X6" s="27"/>
      <c r="Y6" s="27"/>
      <c r="Z6" s="27"/>
      <c r="AA6" s="27"/>
      <c r="AB6" s="27"/>
      <c r="AC6" s="27"/>
      <c r="AD6" s="27"/>
      <c r="AE6" s="45"/>
      <c r="AF6" s="23"/>
      <c r="AG6" s="15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2"/>
      <c r="BG6" s="62"/>
    </row>
    <row r="7" spans="1:59" ht="15.95" customHeight="1">
      <c r="A7" s="11">
        <v>4</v>
      </c>
      <c r="B7" s="39" t="s">
        <v>125</v>
      </c>
      <c r="C7" s="56"/>
      <c r="D7" s="19"/>
      <c r="E7" s="4"/>
      <c r="F7" s="4"/>
      <c r="G7" s="4"/>
      <c r="H7" s="4"/>
      <c r="I7" s="4"/>
      <c r="J7" s="4"/>
      <c r="K7" s="4"/>
      <c r="L7" s="4"/>
      <c r="M7" s="4"/>
      <c r="N7" s="4"/>
      <c r="O7" s="54"/>
      <c r="P7" s="57"/>
      <c r="Q7" s="4"/>
      <c r="R7" s="4"/>
      <c r="S7" s="54"/>
      <c r="T7" s="44"/>
      <c r="U7" s="13"/>
      <c r="V7" s="13"/>
      <c r="W7" s="13"/>
      <c r="X7" s="27"/>
      <c r="Y7" s="27"/>
      <c r="Z7" s="27"/>
      <c r="AA7" s="27"/>
      <c r="AB7" s="27"/>
      <c r="AC7" s="27"/>
      <c r="AD7" s="27"/>
      <c r="AE7" s="45"/>
      <c r="AF7" s="23"/>
      <c r="AG7" s="15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2"/>
      <c r="BB7" s="62"/>
      <c r="BC7" s="62"/>
      <c r="BD7" s="62"/>
      <c r="BE7" s="62"/>
      <c r="BF7" s="62"/>
      <c r="BG7" s="62"/>
    </row>
    <row r="8" spans="1:59" ht="15.95" customHeight="1">
      <c r="A8" s="11">
        <v>5</v>
      </c>
      <c r="B8" s="39" t="s">
        <v>112</v>
      </c>
      <c r="C8" s="206"/>
      <c r="D8" s="19"/>
      <c r="E8" s="4"/>
      <c r="F8" s="4"/>
      <c r="G8" s="4"/>
      <c r="H8" s="4"/>
      <c r="I8" s="4"/>
      <c r="J8" s="4"/>
      <c r="K8" s="4"/>
      <c r="L8" s="4"/>
      <c r="M8" s="4"/>
      <c r="N8" s="4"/>
      <c r="O8" s="54"/>
      <c r="P8" s="151"/>
      <c r="Q8" s="58"/>
      <c r="R8" s="13"/>
      <c r="S8" s="12"/>
      <c r="T8" s="46"/>
      <c r="U8" s="13"/>
      <c r="V8" s="13"/>
      <c r="W8" s="13"/>
      <c r="X8" s="27"/>
      <c r="Y8" s="27"/>
      <c r="Z8" s="27"/>
      <c r="AA8" s="27"/>
      <c r="AB8" s="27"/>
      <c r="AC8" s="27"/>
      <c r="AD8" s="27"/>
      <c r="AE8" s="45"/>
      <c r="AF8" s="23"/>
      <c r="AG8" s="15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</row>
    <row r="9" spans="1:59" ht="15.95" customHeight="1">
      <c r="A9" s="11">
        <v>6</v>
      </c>
      <c r="B9" s="39" t="s">
        <v>45</v>
      </c>
      <c r="C9" s="56"/>
      <c r="D9" s="19"/>
      <c r="E9" s="4"/>
      <c r="F9" s="4"/>
      <c r="G9" s="4"/>
      <c r="H9" s="4"/>
      <c r="I9" s="4"/>
      <c r="J9" s="4"/>
      <c r="K9" s="4"/>
      <c r="L9" s="4"/>
      <c r="M9" s="4"/>
      <c r="N9" s="4"/>
      <c r="O9" s="54"/>
      <c r="P9" s="57"/>
      <c r="Q9" s="4"/>
      <c r="R9" s="4"/>
      <c r="S9" s="54"/>
      <c r="T9" s="44"/>
      <c r="U9" s="13"/>
      <c r="V9" s="13"/>
      <c r="W9" s="13"/>
      <c r="X9" s="27"/>
      <c r="Y9" s="27"/>
      <c r="Z9" s="27"/>
      <c r="AA9" s="27"/>
      <c r="AB9" s="27"/>
      <c r="AC9" s="27"/>
      <c r="AD9" s="27"/>
      <c r="AE9" s="45"/>
      <c r="AF9" s="23"/>
      <c r="AG9" s="15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</row>
    <row r="10" spans="1:59" ht="15.95" customHeight="1">
      <c r="A10" s="11">
        <v>7</v>
      </c>
      <c r="B10" s="39" t="s">
        <v>46</v>
      </c>
      <c r="C10" s="56"/>
      <c r="D10" s="19"/>
      <c r="E10" s="4"/>
      <c r="F10" s="4"/>
      <c r="G10" s="4"/>
      <c r="H10" s="4"/>
      <c r="I10" s="4"/>
      <c r="J10" s="4"/>
      <c r="K10" s="4"/>
      <c r="L10" s="4"/>
      <c r="M10" s="4"/>
      <c r="N10" s="4"/>
      <c r="O10" s="54"/>
      <c r="P10" s="57"/>
      <c r="Q10" s="4"/>
      <c r="R10" s="4"/>
      <c r="S10" s="54"/>
      <c r="T10" s="44"/>
      <c r="U10" s="13"/>
      <c r="V10" s="13"/>
      <c r="W10" s="13"/>
      <c r="X10" s="27"/>
      <c r="Y10" s="27"/>
      <c r="Z10" s="27"/>
      <c r="AA10" s="27"/>
      <c r="AB10" s="27"/>
      <c r="AC10" s="27"/>
      <c r="AD10" s="27"/>
      <c r="AE10" s="45"/>
      <c r="AF10" s="23"/>
      <c r="AG10" s="15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</row>
    <row r="11" spans="1:59" ht="15.95" customHeight="1">
      <c r="A11" s="11">
        <v>8</v>
      </c>
      <c r="B11" s="39" t="s">
        <v>47</v>
      </c>
      <c r="C11" s="56"/>
      <c r="D11" s="19"/>
      <c r="E11" s="4"/>
      <c r="F11" s="4"/>
      <c r="G11" s="4"/>
      <c r="H11" s="4"/>
      <c r="I11" s="4"/>
      <c r="J11" s="4"/>
      <c r="K11" s="4"/>
      <c r="L11" s="4"/>
      <c r="M11" s="4"/>
      <c r="N11" s="4"/>
      <c r="O11" s="54"/>
      <c r="P11" s="57"/>
      <c r="Q11" s="4"/>
      <c r="R11" s="4"/>
      <c r="S11" s="54"/>
      <c r="T11" s="44"/>
      <c r="U11" s="13"/>
      <c r="V11" s="13"/>
      <c r="W11" s="13"/>
      <c r="X11" s="27"/>
      <c r="Y11" s="27"/>
      <c r="Z11" s="27"/>
      <c r="AA11" s="27"/>
      <c r="AB11" s="27"/>
      <c r="AC11" s="27"/>
      <c r="AD11" s="27"/>
      <c r="AE11" s="45"/>
      <c r="AF11" s="23"/>
      <c r="AG11" s="15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</row>
    <row r="12" spans="1:59" ht="15.95" customHeight="1">
      <c r="A12" s="11">
        <v>9</v>
      </c>
      <c r="B12" s="39" t="s">
        <v>48</v>
      </c>
      <c r="C12" s="56"/>
      <c r="D12" s="19"/>
      <c r="E12" s="4"/>
      <c r="F12" s="4"/>
      <c r="G12" s="4"/>
      <c r="H12" s="4"/>
      <c r="I12" s="4"/>
      <c r="J12" s="4"/>
      <c r="K12" s="4"/>
      <c r="L12" s="4"/>
      <c r="M12" s="4"/>
      <c r="N12" s="4"/>
      <c r="O12" s="54"/>
      <c r="P12" s="57"/>
      <c r="Q12" s="4"/>
      <c r="R12" s="4"/>
      <c r="S12" s="54"/>
      <c r="T12" s="44"/>
      <c r="U12" s="13"/>
      <c r="V12" s="13"/>
      <c r="W12" s="13"/>
      <c r="X12" s="27"/>
      <c r="Y12" s="27"/>
      <c r="Z12" s="27"/>
      <c r="AA12" s="27"/>
      <c r="AB12" s="27"/>
      <c r="AC12" s="27"/>
      <c r="AD12" s="27"/>
      <c r="AE12" s="45"/>
      <c r="AF12" s="23"/>
      <c r="AG12" s="15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</row>
    <row r="13" spans="1:59" ht="15.95" customHeight="1">
      <c r="A13" s="11">
        <v>10</v>
      </c>
      <c r="B13" s="39" t="s">
        <v>126</v>
      </c>
      <c r="C13" s="56"/>
      <c r="D13" s="19"/>
      <c r="E13" s="4"/>
      <c r="F13" s="4"/>
      <c r="G13" s="4"/>
      <c r="H13" s="4"/>
      <c r="I13" s="4"/>
      <c r="J13" s="4"/>
      <c r="K13" s="4"/>
      <c r="L13" s="4"/>
      <c r="M13" s="4"/>
      <c r="N13" s="4"/>
      <c r="O13" s="54"/>
      <c r="P13" s="57"/>
      <c r="Q13" s="4"/>
      <c r="R13" s="4"/>
      <c r="S13" s="54"/>
      <c r="T13" s="44"/>
      <c r="U13" s="13"/>
      <c r="V13" s="13"/>
      <c r="W13" s="13"/>
      <c r="X13" s="27"/>
      <c r="Y13" s="27"/>
      <c r="Z13" s="27"/>
      <c r="AA13" s="27"/>
      <c r="AB13" s="27"/>
      <c r="AC13" s="27"/>
      <c r="AD13" s="27"/>
      <c r="AE13" s="45"/>
      <c r="AF13" s="23"/>
      <c r="AG13" s="15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</row>
    <row r="14" spans="1:59" ht="15.95" customHeight="1">
      <c r="A14" s="11">
        <v>11</v>
      </c>
      <c r="B14" s="39" t="s">
        <v>127</v>
      </c>
      <c r="C14" s="56"/>
      <c r="D14" s="19"/>
      <c r="E14" s="4"/>
      <c r="F14" s="4"/>
      <c r="G14" s="4"/>
      <c r="H14" s="4"/>
      <c r="I14" s="4"/>
      <c r="J14" s="4"/>
      <c r="K14" s="4"/>
      <c r="L14" s="4"/>
      <c r="M14" s="4"/>
      <c r="N14" s="4"/>
      <c r="O14" s="54"/>
      <c r="P14" s="57"/>
      <c r="Q14" s="4"/>
      <c r="R14" s="4"/>
      <c r="S14" s="54"/>
      <c r="T14" s="44"/>
      <c r="U14" s="13"/>
      <c r="V14" s="13"/>
      <c r="W14" s="13"/>
      <c r="X14" s="27"/>
      <c r="Y14" s="27"/>
      <c r="Z14" s="27"/>
      <c r="AA14" s="27"/>
      <c r="AB14" s="27"/>
      <c r="AC14" s="27"/>
      <c r="AD14" s="27"/>
      <c r="AE14" s="45"/>
      <c r="AF14" s="23"/>
      <c r="AG14" s="15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</row>
    <row r="15" spans="1:59" ht="15.95" customHeight="1">
      <c r="A15" s="11">
        <v>12</v>
      </c>
      <c r="B15" s="39" t="s">
        <v>128</v>
      </c>
      <c r="C15" s="56"/>
      <c r="D15" s="19"/>
      <c r="E15" s="4"/>
      <c r="F15" s="4"/>
      <c r="G15" s="4"/>
      <c r="H15" s="4"/>
      <c r="I15" s="4"/>
      <c r="J15" s="4"/>
      <c r="K15" s="4"/>
      <c r="L15" s="4"/>
      <c r="M15" s="4"/>
      <c r="N15" s="4"/>
      <c r="O15" s="54"/>
      <c r="P15" s="57"/>
      <c r="Q15" s="4"/>
      <c r="R15" s="4"/>
      <c r="S15" s="54"/>
      <c r="T15" s="44"/>
      <c r="U15" s="13"/>
      <c r="V15" s="13"/>
      <c r="W15" s="13"/>
      <c r="X15" s="27"/>
      <c r="Y15" s="27"/>
      <c r="Z15" s="27"/>
      <c r="AA15" s="27"/>
      <c r="AB15" s="27"/>
      <c r="AC15" s="27"/>
      <c r="AD15" s="27"/>
      <c r="AE15" s="45"/>
      <c r="AF15" s="23"/>
      <c r="AG15" s="15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</row>
    <row r="16" spans="1:59" ht="15.95" customHeight="1">
      <c r="A16" s="11">
        <v>13</v>
      </c>
      <c r="B16" s="39" t="s">
        <v>129</v>
      </c>
      <c r="C16" s="56"/>
      <c r="D16" s="19"/>
      <c r="E16" s="4"/>
      <c r="F16" s="4"/>
      <c r="G16" s="4"/>
      <c r="H16" s="4"/>
      <c r="I16" s="4"/>
      <c r="J16" s="4"/>
      <c r="K16" s="4"/>
      <c r="L16" s="4"/>
      <c r="M16" s="4"/>
      <c r="N16" s="4"/>
      <c r="O16" s="54"/>
      <c r="P16" s="57"/>
      <c r="Q16" s="4"/>
      <c r="R16" s="4"/>
      <c r="S16" s="54"/>
      <c r="T16" s="44"/>
      <c r="U16" s="13"/>
      <c r="V16" s="13"/>
      <c r="W16" s="13"/>
      <c r="X16" s="27"/>
      <c r="Y16" s="27"/>
      <c r="Z16" s="27"/>
      <c r="AA16" s="27"/>
      <c r="AB16" s="27"/>
      <c r="AC16" s="27"/>
      <c r="AD16" s="27"/>
      <c r="AE16" s="45"/>
      <c r="AF16" s="23"/>
      <c r="AG16" s="15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</row>
    <row r="17" spans="1:59" ht="15.95" customHeight="1">
      <c r="A17" s="11">
        <v>14</v>
      </c>
      <c r="B17" s="39" t="s">
        <v>130</v>
      </c>
      <c r="C17" s="56">
        <v>54</v>
      </c>
      <c r="D17" s="19">
        <v>5315.5499999999993</v>
      </c>
      <c r="E17" s="4"/>
      <c r="F17" s="4"/>
      <c r="G17" s="4"/>
      <c r="H17" s="4">
        <v>202.93</v>
      </c>
      <c r="I17" s="4">
        <v>1</v>
      </c>
      <c r="J17" s="4">
        <v>5.59</v>
      </c>
      <c r="K17" s="4">
        <v>101</v>
      </c>
      <c r="L17" s="4">
        <v>111</v>
      </c>
      <c r="M17" s="4"/>
      <c r="N17" s="4"/>
      <c r="O17" s="54">
        <v>3</v>
      </c>
      <c r="P17" s="57">
        <v>24.8</v>
      </c>
      <c r="Q17" s="4"/>
      <c r="R17" s="4"/>
      <c r="S17" s="54"/>
      <c r="T17" s="44">
        <v>97.577500000000001</v>
      </c>
      <c r="U17" s="13"/>
      <c r="V17" s="13"/>
      <c r="W17" s="13"/>
      <c r="X17" s="27">
        <v>3.7579629629629632</v>
      </c>
      <c r="Y17" s="27">
        <v>1.8518518518518517E-2</v>
      </c>
      <c r="Z17" s="27">
        <v>0.10351851851851851</v>
      </c>
      <c r="AA17" s="27">
        <v>1.8703703703703705</v>
      </c>
      <c r="AB17" s="27">
        <v>2.0555555555555554</v>
      </c>
      <c r="AC17" s="27"/>
      <c r="AD17" s="27"/>
      <c r="AE17" s="45">
        <v>5.5555555555555552E-2</v>
      </c>
      <c r="AF17" s="23"/>
      <c r="AG17" s="15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</row>
    <row r="18" spans="1:59" ht="15.95" customHeight="1">
      <c r="A18" s="11">
        <v>15</v>
      </c>
      <c r="B18" s="39" t="s">
        <v>131</v>
      </c>
      <c r="C18" s="56"/>
      <c r="D18" s="19"/>
      <c r="E18" s="4"/>
      <c r="F18" s="4"/>
      <c r="G18" s="4"/>
      <c r="H18" s="4"/>
      <c r="I18" s="4"/>
      <c r="J18" s="4"/>
      <c r="K18" s="4"/>
      <c r="L18" s="4"/>
      <c r="M18" s="4"/>
      <c r="N18" s="4"/>
      <c r="O18" s="54"/>
      <c r="P18" s="57"/>
      <c r="Q18" s="4"/>
      <c r="R18" s="4"/>
      <c r="S18" s="54"/>
      <c r="T18" s="44"/>
      <c r="U18" s="13"/>
      <c r="V18" s="13"/>
      <c r="W18" s="13"/>
      <c r="X18" s="27"/>
      <c r="Y18" s="27"/>
      <c r="Z18" s="27"/>
      <c r="AA18" s="27"/>
      <c r="AB18" s="27"/>
      <c r="AC18" s="27"/>
      <c r="AD18" s="27"/>
      <c r="AE18" s="45"/>
      <c r="AF18" s="23"/>
      <c r="AG18" s="15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</row>
    <row r="19" spans="1:59" ht="15.95" customHeight="1">
      <c r="A19" s="11">
        <v>16</v>
      </c>
      <c r="B19" s="39" t="s">
        <v>132</v>
      </c>
      <c r="C19" s="56"/>
      <c r="D19" s="19"/>
      <c r="E19" s="4"/>
      <c r="F19" s="4"/>
      <c r="G19" s="4"/>
      <c r="H19" s="4"/>
      <c r="I19" s="4"/>
      <c r="J19" s="4"/>
      <c r="K19" s="4"/>
      <c r="L19" s="4"/>
      <c r="M19" s="4"/>
      <c r="N19" s="4"/>
      <c r="O19" s="54"/>
      <c r="P19" s="57"/>
      <c r="Q19" s="4"/>
      <c r="R19" s="4"/>
      <c r="S19" s="54"/>
      <c r="T19" s="44"/>
      <c r="U19" s="13"/>
      <c r="V19" s="13"/>
      <c r="W19" s="13"/>
      <c r="X19" s="27"/>
      <c r="Y19" s="27"/>
      <c r="Z19" s="27"/>
      <c r="AA19" s="27"/>
      <c r="AB19" s="27"/>
      <c r="AC19" s="27"/>
      <c r="AD19" s="27"/>
      <c r="AE19" s="45"/>
      <c r="AF19" s="23"/>
      <c r="AG19" s="15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</row>
    <row r="20" spans="1:59" ht="15.95" customHeight="1">
      <c r="A20" s="11">
        <v>17</v>
      </c>
      <c r="B20" s="39" t="s">
        <v>133</v>
      </c>
      <c r="C20" s="56"/>
      <c r="D20" s="19"/>
      <c r="E20" s="4"/>
      <c r="F20" s="4"/>
      <c r="G20" s="4"/>
      <c r="H20" s="4"/>
      <c r="I20" s="4"/>
      <c r="J20" s="4"/>
      <c r="K20" s="4"/>
      <c r="L20" s="4"/>
      <c r="M20" s="4"/>
      <c r="N20" s="4"/>
      <c r="O20" s="54"/>
      <c r="P20" s="57"/>
      <c r="Q20" s="4"/>
      <c r="R20" s="4"/>
      <c r="S20" s="54"/>
      <c r="T20" s="44"/>
      <c r="U20" s="13"/>
      <c r="V20" s="13"/>
      <c r="W20" s="13"/>
      <c r="X20" s="27"/>
      <c r="Y20" s="27"/>
      <c r="Z20" s="27"/>
      <c r="AA20" s="27"/>
      <c r="AB20" s="27"/>
      <c r="AC20" s="27"/>
      <c r="AD20" s="27"/>
      <c r="AE20" s="45"/>
      <c r="AF20" s="23"/>
      <c r="AG20" s="15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</row>
    <row r="21" spans="1:59" ht="15.95" customHeight="1">
      <c r="A21" s="11">
        <v>18</v>
      </c>
      <c r="B21" s="39" t="s">
        <v>134</v>
      </c>
      <c r="C21" s="56">
        <v>54</v>
      </c>
      <c r="D21" s="19">
        <v>5519.85</v>
      </c>
      <c r="E21" s="4"/>
      <c r="F21" s="4"/>
      <c r="G21" s="4"/>
      <c r="H21" s="4">
        <v>119.78</v>
      </c>
      <c r="I21" s="4">
        <v>0</v>
      </c>
      <c r="J21" s="4">
        <v>0</v>
      </c>
      <c r="K21" s="4">
        <v>80</v>
      </c>
      <c r="L21" s="4">
        <v>82</v>
      </c>
      <c r="M21" s="4"/>
      <c r="N21" s="4"/>
      <c r="O21" s="54">
        <v>0</v>
      </c>
      <c r="P21" s="57">
        <v>24.16</v>
      </c>
      <c r="Q21" s="4"/>
      <c r="R21" s="4"/>
      <c r="S21" s="54"/>
      <c r="T21" s="44">
        <v>98.8</v>
      </c>
      <c r="U21" s="13"/>
      <c r="V21" s="13"/>
      <c r="W21" s="13"/>
      <c r="X21" s="27">
        <v>2.2181481481481482</v>
      </c>
      <c r="Y21" s="27">
        <v>0</v>
      </c>
      <c r="Z21" s="27">
        <v>0</v>
      </c>
      <c r="AA21" s="27">
        <v>1.4814814814814814</v>
      </c>
      <c r="AB21" s="27">
        <v>1.5185185185185186</v>
      </c>
      <c r="AC21" s="27"/>
      <c r="AD21" s="27"/>
      <c r="AE21" s="45">
        <v>0</v>
      </c>
      <c r="AF21" s="23"/>
      <c r="AG21" s="15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</row>
    <row r="22" spans="1:59" ht="15.95" customHeight="1">
      <c r="A22" s="11">
        <v>19</v>
      </c>
      <c r="B22" s="39" t="s">
        <v>135</v>
      </c>
      <c r="C22" s="56"/>
      <c r="D22" s="19"/>
      <c r="E22" s="4"/>
      <c r="F22" s="4"/>
      <c r="G22" s="4"/>
      <c r="H22" s="4"/>
      <c r="I22" s="4"/>
      <c r="J22" s="4"/>
      <c r="K22" s="4"/>
      <c r="L22" s="4"/>
      <c r="M22" s="4"/>
      <c r="N22" s="4"/>
      <c r="O22" s="54"/>
      <c r="P22" s="57"/>
      <c r="Q22" s="4"/>
      <c r="R22" s="4"/>
      <c r="S22" s="54"/>
      <c r="T22" s="44"/>
      <c r="U22" s="13"/>
      <c r="V22" s="13"/>
      <c r="W22" s="13"/>
      <c r="X22" s="27"/>
      <c r="Y22" s="27"/>
      <c r="Z22" s="27"/>
      <c r="AA22" s="27"/>
      <c r="AB22" s="27"/>
      <c r="AC22" s="27"/>
      <c r="AD22" s="27"/>
      <c r="AE22" s="45"/>
      <c r="AF22" s="23"/>
      <c r="AG22" s="15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</row>
    <row r="23" spans="1:59" ht="15.95" customHeight="1">
      <c r="A23" s="11">
        <v>20</v>
      </c>
      <c r="B23" s="39" t="s">
        <v>59</v>
      </c>
      <c r="C23" s="56"/>
      <c r="D23" s="19"/>
      <c r="E23" s="4"/>
      <c r="F23" s="4"/>
      <c r="G23" s="4"/>
      <c r="H23" s="4"/>
      <c r="I23" s="4"/>
      <c r="J23" s="4"/>
      <c r="K23" s="4"/>
      <c r="L23" s="4"/>
      <c r="M23" s="4"/>
      <c r="N23" s="4"/>
      <c r="O23" s="54"/>
      <c r="P23" s="57"/>
      <c r="Q23" s="4"/>
      <c r="R23" s="4"/>
      <c r="S23" s="54"/>
      <c r="T23" s="44"/>
      <c r="U23" s="13"/>
      <c r="V23" s="13"/>
      <c r="W23" s="13"/>
      <c r="X23" s="27"/>
      <c r="Y23" s="27"/>
      <c r="Z23" s="27"/>
      <c r="AA23" s="27"/>
      <c r="AB23" s="27"/>
      <c r="AC23" s="27"/>
      <c r="AD23" s="27"/>
      <c r="AE23" s="45"/>
      <c r="AF23" s="23"/>
      <c r="AG23" s="15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</row>
    <row r="24" spans="1:59" ht="15.95" customHeight="1">
      <c r="A24" s="11">
        <v>21</v>
      </c>
      <c r="B24" s="39" t="s">
        <v>60</v>
      </c>
      <c r="C24" s="56">
        <v>54</v>
      </c>
      <c r="D24" s="19">
        <v>4853.42</v>
      </c>
      <c r="E24" s="4"/>
      <c r="F24" s="4"/>
      <c r="G24" s="4"/>
      <c r="H24" s="4">
        <v>133.57</v>
      </c>
      <c r="I24" s="4">
        <v>2</v>
      </c>
      <c r="J24" s="4">
        <v>27.38</v>
      </c>
      <c r="K24" s="4">
        <v>84</v>
      </c>
      <c r="L24" s="4">
        <v>91</v>
      </c>
      <c r="M24" s="4"/>
      <c r="N24" s="4"/>
      <c r="O24" s="54">
        <v>1</v>
      </c>
      <c r="P24" s="57">
        <v>27.83</v>
      </c>
      <c r="Q24" s="4"/>
      <c r="R24" s="4"/>
      <c r="S24" s="54"/>
      <c r="T24" s="44">
        <v>86.912499999999994</v>
      </c>
      <c r="U24" s="13"/>
      <c r="V24" s="13"/>
      <c r="W24" s="13"/>
      <c r="X24" s="27">
        <v>2.4735185185185182</v>
      </c>
      <c r="Y24" s="27">
        <v>3.7037037037037035E-2</v>
      </c>
      <c r="Z24" s="27">
        <v>0.50703703703703706</v>
      </c>
      <c r="AA24" s="27">
        <v>1.5555555555555556</v>
      </c>
      <c r="AB24" s="27">
        <v>1.6851851851851851</v>
      </c>
      <c r="AC24" s="27"/>
      <c r="AD24" s="27"/>
      <c r="AE24" s="45">
        <v>1.8518518518518517E-2</v>
      </c>
      <c r="AF24" s="23"/>
      <c r="AG24" s="15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</row>
    <row r="25" spans="1:59" ht="15.95" customHeight="1">
      <c r="A25" s="11">
        <v>22</v>
      </c>
      <c r="B25" s="39" t="s">
        <v>136</v>
      </c>
      <c r="C25" s="56"/>
      <c r="D25" s="19"/>
      <c r="E25" s="4"/>
      <c r="F25" s="4"/>
      <c r="G25" s="4"/>
      <c r="H25" s="4"/>
      <c r="I25" s="4"/>
      <c r="J25" s="4"/>
      <c r="K25" s="4"/>
      <c r="L25" s="4"/>
      <c r="M25" s="4"/>
      <c r="N25" s="4"/>
      <c r="O25" s="54"/>
      <c r="P25" s="57"/>
      <c r="Q25" s="4"/>
      <c r="R25" s="4"/>
      <c r="S25" s="54"/>
      <c r="T25" s="44"/>
      <c r="U25" s="13"/>
      <c r="V25" s="13"/>
      <c r="W25" s="13"/>
      <c r="X25" s="27"/>
      <c r="Y25" s="27"/>
      <c r="Z25" s="27"/>
      <c r="AA25" s="27"/>
      <c r="AB25" s="27"/>
      <c r="AC25" s="27"/>
      <c r="AD25" s="27"/>
      <c r="AE25" s="45"/>
      <c r="AF25" s="23"/>
      <c r="AG25" s="15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</row>
    <row r="26" spans="1:59" ht="15.95" customHeight="1">
      <c r="A26" s="11">
        <v>23</v>
      </c>
      <c r="B26" s="39" t="s">
        <v>137</v>
      </c>
      <c r="C26" s="56"/>
      <c r="D26" s="19"/>
      <c r="E26" s="4"/>
      <c r="F26" s="4"/>
      <c r="G26" s="4"/>
      <c r="H26" s="4"/>
      <c r="I26" s="4"/>
      <c r="J26" s="4"/>
      <c r="K26" s="4"/>
      <c r="L26" s="4"/>
      <c r="M26" s="4"/>
      <c r="N26" s="4"/>
      <c r="O26" s="54"/>
      <c r="P26" s="57"/>
      <c r="Q26" s="4"/>
      <c r="R26" s="4"/>
      <c r="S26" s="54"/>
      <c r="T26" s="44"/>
      <c r="U26" s="13"/>
      <c r="V26" s="13"/>
      <c r="W26" s="13"/>
      <c r="X26" s="27"/>
      <c r="Y26" s="27"/>
      <c r="Z26" s="27"/>
      <c r="AA26" s="27"/>
      <c r="AB26" s="27"/>
      <c r="AC26" s="27"/>
      <c r="AD26" s="27"/>
      <c r="AE26" s="45"/>
      <c r="AF26" s="23"/>
      <c r="AG26" s="15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</row>
    <row r="27" spans="1:59" ht="15.95" customHeight="1">
      <c r="A27" s="11">
        <v>24</v>
      </c>
      <c r="B27" s="39" t="s">
        <v>50</v>
      </c>
      <c r="C27" s="56"/>
      <c r="D27" s="19"/>
      <c r="E27" s="4"/>
      <c r="F27" s="4"/>
      <c r="G27" s="4"/>
      <c r="H27" s="4"/>
      <c r="I27" s="4"/>
      <c r="J27" s="4"/>
      <c r="K27" s="4"/>
      <c r="L27" s="4"/>
      <c r="M27" s="4"/>
      <c r="N27" s="4"/>
      <c r="O27" s="54"/>
      <c r="P27" s="57"/>
      <c r="Q27" s="4"/>
      <c r="R27" s="4"/>
      <c r="S27" s="54"/>
      <c r="T27" s="44"/>
      <c r="U27" s="13"/>
      <c r="V27" s="13"/>
      <c r="W27" s="13"/>
      <c r="X27" s="27"/>
      <c r="Y27" s="27"/>
      <c r="Z27" s="27"/>
      <c r="AA27" s="27"/>
      <c r="AB27" s="27"/>
      <c r="AC27" s="27"/>
      <c r="AD27" s="27"/>
      <c r="AE27" s="45"/>
      <c r="AF27" s="23"/>
      <c r="AG27" s="15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</row>
    <row r="28" spans="1:59" ht="15.95" customHeight="1" thickBot="1">
      <c r="A28" s="11">
        <v>25</v>
      </c>
      <c r="B28" s="39" t="s">
        <v>138</v>
      </c>
      <c r="C28" s="56"/>
      <c r="D28" s="36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55"/>
      <c r="P28" s="57"/>
      <c r="Q28" s="4"/>
      <c r="R28" s="4"/>
      <c r="S28" s="54"/>
      <c r="T28" s="44"/>
      <c r="U28" s="13"/>
      <c r="V28" s="13"/>
      <c r="W28" s="13"/>
      <c r="X28" s="27"/>
      <c r="Y28" s="27"/>
      <c r="Z28" s="27"/>
      <c r="AA28" s="27"/>
      <c r="AB28" s="27"/>
      <c r="AC28" s="27"/>
      <c r="AD28" s="27"/>
      <c r="AE28" s="45"/>
      <c r="AF28" s="23"/>
      <c r="AG28" s="15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</row>
    <row r="29" spans="1:59" ht="15.95" hidden="1" customHeight="1">
      <c r="A29" s="11">
        <v>26</v>
      </c>
      <c r="B29" s="40"/>
      <c r="C29" s="50"/>
      <c r="D29" s="26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53"/>
      <c r="P29" s="58"/>
      <c r="Q29" s="4"/>
      <c r="R29" s="4"/>
      <c r="S29" s="54"/>
      <c r="T29" s="46"/>
      <c r="U29" s="13"/>
      <c r="V29" s="13"/>
      <c r="W29" s="13"/>
      <c r="X29" s="27"/>
      <c r="Y29" s="27"/>
      <c r="Z29" s="27"/>
      <c r="AA29" s="27"/>
      <c r="AB29" s="27"/>
      <c r="AC29" s="27"/>
      <c r="AD29" s="27"/>
      <c r="AE29" s="45"/>
      <c r="AF29" s="23"/>
      <c r="AG29" s="15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</row>
    <row r="30" spans="1:59" ht="15.95" hidden="1" customHeight="1">
      <c r="A30" s="11">
        <v>27</v>
      </c>
      <c r="B30" s="39"/>
      <c r="C30" s="50"/>
      <c r="D30" s="19"/>
      <c r="E30" s="4"/>
      <c r="F30" s="4"/>
      <c r="G30" s="4"/>
      <c r="H30" s="4"/>
      <c r="I30" s="4"/>
      <c r="J30" s="4"/>
      <c r="K30" s="4"/>
      <c r="L30" s="4"/>
      <c r="M30" s="4"/>
      <c r="N30" s="4"/>
      <c r="O30" s="54"/>
      <c r="P30" s="58"/>
      <c r="Q30" s="4"/>
      <c r="R30" s="4"/>
      <c r="S30" s="54"/>
      <c r="T30" s="46"/>
      <c r="U30" s="13"/>
      <c r="V30" s="13"/>
      <c r="W30" s="13"/>
      <c r="X30" s="27"/>
      <c r="Y30" s="27"/>
      <c r="Z30" s="27"/>
      <c r="AA30" s="27"/>
      <c r="AB30" s="27"/>
      <c r="AC30" s="27"/>
      <c r="AD30" s="27"/>
      <c r="AE30" s="45"/>
      <c r="AF30" s="23"/>
      <c r="AG30" s="15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</row>
    <row r="31" spans="1:59" ht="15.95" hidden="1" customHeight="1">
      <c r="A31" s="11">
        <v>28</v>
      </c>
      <c r="B31" s="39"/>
      <c r="C31" s="50"/>
      <c r="D31" s="19"/>
      <c r="E31" s="4"/>
      <c r="F31" s="4"/>
      <c r="G31" s="4"/>
      <c r="H31" s="4"/>
      <c r="I31" s="4"/>
      <c r="J31" s="4"/>
      <c r="K31" s="4"/>
      <c r="L31" s="4"/>
      <c r="M31" s="4"/>
      <c r="N31" s="4"/>
      <c r="O31" s="54"/>
      <c r="P31" s="58"/>
      <c r="Q31" s="4"/>
      <c r="R31" s="4"/>
      <c r="S31" s="54"/>
      <c r="T31" s="46"/>
      <c r="U31" s="13"/>
      <c r="V31" s="13"/>
      <c r="W31" s="13"/>
      <c r="X31" s="27"/>
      <c r="Y31" s="27"/>
      <c r="Z31" s="27"/>
      <c r="AA31" s="27"/>
      <c r="AB31" s="27"/>
      <c r="AC31" s="27"/>
      <c r="AD31" s="27"/>
      <c r="AE31" s="45"/>
      <c r="AF31" s="23"/>
      <c r="AG31" s="15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62"/>
    </row>
    <row r="32" spans="1:59" ht="15.95" hidden="1" customHeight="1">
      <c r="A32" s="11">
        <v>29</v>
      </c>
      <c r="B32" s="39"/>
      <c r="C32" s="50"/>
      <c r="D32" s="19"/>
      <c r="E32" s="4"/>
      <c r="F32" s="4"/>
      <c r="G32" s="4"/>
      <c r="H32" s="4"/>
      <c r="I32" s="4"/>
      <c r="J32" s="4"/>
      <c r="K32" s="4"/>
      <c r="L32" s="4"/>
      <c r="M32" s="4"/>
      <c r="N32" s="4"/>
      <c r="O32" s="54"/>
      <c r="P32" s="58"/>
      <c r="Q32" s="4"/>
      <c r="R32" s="4"/>
      <c r="S32" s="54"/>
      <c r="T32" s="46"/>
      <c r="U32" s="13"/>
      <c r="V32" s="13"/>
      <c r="W32" s="13"/>
      <c r="X32" s="27"/>
      <c r="Y32" s="27"/>
      <c r="Z32" s="27"/>
      <c r="AA32" s="27"/>
      <c r="AB32" s="27"/>
      <c r="AC32" s="27"/>
      <c r="AD32" s="27"/>
      <c r="AE32" s="45"/>
      <c r="AF32" s="23"/>
      <c r="AG32" s="15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</row>
    <row r="33" spans="1:59" ht="17.100000000000001" hidden="1" customHeight="1" thickBot="1">
      <c r="A33" s="35">
        <v>30</v>
      </c>
      <c r="B33" s="41"/>
      <c r="C33" s="51"/>
      <c r="D33" s="36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55"/>
      <c r="P33" s="59"/>
      <c r="Q33" s="43"/>
      <c r="R33" s="43"/>
      <c r="S33" s="55"/>
      <c r="T33" s="47"/>
      <c r="U33" s="37"/>
      <c r="V33" s="37"/>
      <c r="W33" s="37"/>
      <c r="X33" s="27"/>
      <c r="Y33" s="27"/>
      <c r="Z33" s="27"/>
      <c r="AA33" s="27"/>
      <c r="AB33" s="27"/>
      <c r="AC33" s="27"/>
      <c r="AD33" s="27"/>
      <c r="AE33" s="45"/>
      <c r="AF33" s="24"/>
      <c r="AG33" s="18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2"/>
    </row>
    <row r="34" spans="1:59" ht="20.100000000000001" customHeight="1" thickBot="1">
      <c r="A34" s="351" t="s">
        <v>65</v>
      </c>
      <c r="B34" s="352"/>
      <c r="C34" s="61"/>
      <c r="D34" s="20"/>
      <c r="E34" s="8"/>
      <c r="F34" s="8"/>
      <c r="G34" s="8"/>
      <c r="H34" s="21"/>
      <c r="I34" s="21"/>
      <c r="J34" s="21"/>
      <c r="K34" s="21"/>
      <c r="L34" s="21"/>
      <c r="M34" s="14"/>
      <c r="N34" s="14"/>
      <c r="O34" s="279"/>
      <c r="P34" s="279"/>
      <c r="Q34" s="25"/>
      <c r="R34" s="14"/>
      <c r="S34" s="9"/>
      <c r="T34" s="279"/>
      <c r="U34" s="14"/>
      <c r="V34" s="14"/>
      <c r="W34" s="14"/>
      <c r="X34" s="279"/>
      <c r="Y34" s="279"/>
      <c r="Z34" s="279"/>
      <c r="AA34" s="279"/>
      <c r="AB34" s="279"/>
      <c r="AC34" s="14"/>
      <c r="AD34" s="14"/>
      <c r="AE34" s="84"/>
      <c r="AF34" s="25"/>
      <c r="AG34" s="9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  <c r="BA34" s="62"/>
      <c r="BB34" s="62"/>
      <c r="BC34" s="62"/>
      <c r="BD34" s="62"/>
      <c r="BE34" s="62"/>
      <c r="BF34" s="62"/>
      <c r="BG34" s="62"/>
    </row>
    <row r="35" spans="1:59" ht="29.1" customHeight="1">
      <c r="A35" s="3"/>
      <c r="B35" s="3"/>
      <c r="C35" s="3"/>
      <c r="D35" s="5"/>
      <c r="E35" s="6"/>
      <c r="F35" s="7"/>
      <c r="G35" s="5"/>
      <c r="H35" s="5"/>
      <c r="I35" s="5"/>
      <c r="J35" s="5"/>
      <c r="K35" s="5"/>
      <c r="L35" s="5"/>
      <c r="M35" s="6"/>
      <c r="N35" s="6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2"/>
      <c r="BA35" s="62"/>
      <c r="BB35" s="62"/>
      <c r="BC35" s="62"/>
      <c r="BD35" s="62"/>
      <c r="BE35" s="62"/>
      <c r="BF35" s="62"/>
      <c r="BG35" s="62"/>
    </row>
    <row r="36" spans="1:59" ht="20.100000000000001" customHeight="1">
      <c r="A36" s="353"/>
      <c r="B36" s="353"/>
      <c r="C36" s="353"/>
      <c r="D36" s="129"/>
      <c r="E36" s="130"/>
      <c r="F36" s="131"/>
      <c r="G36" s="129"/>
      <c r="H36" s="129"/>
      <c r="I36" s="129"/>
      <c r="J36" s="129"/>
      <c r="K36" s="129"/>
      <c r="L36" s="129"/>
      <c r="M36" s="130"/>
      <c r="N36" s="13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62"/>
      <c r="BE36" s="62"/>
      <c r="BF36" s="62"/>
      <c r="BG36" s="62"/>
    </row>
    <row r="37" spans="1:59" ht="20.100000000000001" customHeight="1">
      <c r="A37" s="353"/>
      <c r="B37" s="353"/>
      <c r="C37" s="353"/>
      <c r="D37" s="122"/>
      <c r="E37" s="132"/>
      <c r="F37" s="133"/>
      <c r="G37" s="122"/>
      <c r="H37" s="122"/>
      <c r="I37" s="122"/>
      <c r="J37" s="122"/>
      <c r="K37" s="122"/>
      <c r="L37" s="122"/>
      <c r="M37" s="132"/>
      <c r="N37" s="132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62"/>
      <c r="AI37" s="62"/>
      <c r="AJ37" s="62"/>
      <c r="AK37" s="62"/>
      <c r="AL37" s="62"/>
      <c r="AM37" s="62"/>
      <c r="AN37" s="62"/>
      <c r="AO37" s="62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62"/>
    </row>
    <row r="38" spans="1:59" ht="20.100000000000001" customHeight="1">
      <c r="B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</row>
    <row r="39" spans="1:59" ht="15.95">
      <c r="B39" s="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AH39" s="62" t="s">
        <v>113</v>
      </c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62"/>
    </row>
    <row r="40" spans="1:59" ht="15.95">
      <c r="B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AH40" s="62" t="s">
        <v>114</v>
      </c>
      <c r="AI40" s="62"/>
      <c r="AJ40" s="62"/>
      <c r="AK40" s="62"/>
      <c r="AL40" s="62"/>
      <c r="AM40" s="62"/>
      <c r="AN40" s="62"/>
      <c r="AO40" s="62"/>
      <c r="AP40" s="62"/>
      <c r="AQ40" s="62"/>
      <c r="AR40" s="62"/>
      <c r="AS40" s="62"/>
      <c r="AT40" s="62"/>
      <c r="AU40" s="62"/>
      <c r="AV40" s="62"/>
      <c r="AW40" s="62"/>
      <c r="AX40" s="62"/>
      <c r="AY40" s="62"/>
      <c r="AZ40" s="62"/>
      <c r="BA40" s="62"/>
      <c r="BB40" s="62"/>
      <c r="BC40" s="62"/>
      <c r="BD40" s="62"/>
      <c r="BE40" s="62"/>
      <c r="BF40" s="62"/>
      <c r="BG40" s="62"/>
    </row>
    <row r="41" spans="1:59" ht="15.95">
      <c r="B41" s="2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AH41" s="62" t="s">
        <v>115</v>
      </c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2"/>
    </row>
    <row r="42" spans="1:59" ht="15.95">
      <c r="B42" s="2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AH42" s="62" t="s">
        <v>116</v>
      </c>
      <c r="AI42" s="62"/>
      <c r="AJ42" s="62"/>
      <c r="AK42" s="62"/>
      <c r="AL42" s="62"/>
      <c r="AM42" s="62"/>
      <c r="AN42" s="62"/>
      <c r="AO42" s="62"/>
      <c r="AP42" s="62"/>
      <c r="AQ42" s="62"/>
      <c r="AR42" s="62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62"/>
    </row>
    <row r="43" spans="1:59" ht="15.95">
      <c r="B43" s="2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AH43" s="62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2"/>
    </row>
    <row r="44" spans="1:59" ht="15.95">
      <c r="B44" s="2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59" ht="15.95">
      <c r="B45" s="2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59" ht="15.95">
      <c r="B46" s="2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59" ht="15.95">
      <c r="B47" s="2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59" ht="15.95">
      <c r="B48" s="2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2:14" ht="15.95">
      <c r="B49" s="2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2:14" ht="15.95">
      <c r="B50" s="2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2:14" ht="15.95">
      <c r="B51" s="2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2:14" ht="15.95">
      <c r="B52" s="2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2:14" ht="15.95">
      <c r="B53" s="2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2:14" ht="15.95">
      <c r="B54" s="2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</sheetData>
  <mergeCells count="6">
    <mergeCell ref="A37:C37"/>
    <mergeCell ref="Z1:AE1"/>
    <mergeCell ref="K1:O1"/>
    <mergeCell ref="P1:X1"/>
    <mergeCell ref="A34:B34"/>
    <mergeCell ref="A36:C36"/>
  </mergeCells>
  <printOptions horizontalCentered="1"/>
  <pageMargins left="0" right="0" top="0" bottom="0" header="0" footer="0"/>
  <pageSetup paperSize="9" scale="82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1341E-DB96-5D4F-A76C-BCD499ECE5EB}">
  <sheetPr>
    <tabColor theme="0" tint="-0.499984740745262"/>
  </sheetPr>
  <dimension ref="A1:AB50"/>
  <sheetViews>
    <sheetView zoomScaleNormal="150" workbookViewId="0">
      <selection activeCell="H2" sqref="H2:J2"/>
    </sheetView>
  </sheetViews>
  <sheetFormatPr defaultColWidth="11.42578125" defaultRowHeight="15"/>
  <cols>
    <col min="1" max="1" width="38.42578125" customWidth="1"/>
    <col min="2" max="2" width="8.85546875" customWidth="1"/>
    <col min="3" max="3" width="6.42578125" customWidth="1"/>
    <col min="4" max="4" width="9.7109375" customWidth="1"/>
    <col min="5" max="5" width="8.85546875" customWidth="1"/>
    <col min="6" max="6" width="6.42578125" customWidth="1"/>
    <col min="7" max="7" width="9.7109375" customWidth="1"/>
    <col min="8" max="8" width="8.85546875" customWidth="1"/>
    <col min="9" max="9" width="6.42578125" customWidth="1"/>
    <col min="10" max="10" width="9.7109375" customWidth="1"/>
    <col min="11" max="11" width="8.85546875" customWidth="1"/>
    <col min="12" max="12" width="6.42578125" customWidth="1"/>
    <col min="13" max="13" width="9.7109375" customWidth="1"/>
    <col min="14" max="14" width="8.85546875" customWidth="1"/>
    <col min="15" max="15" width="6.42578125" customWidth="1"/>
    <col min="16" max="16" width="9.7109375" customWidth="1"/>
    <col min="17" max="17" width="8.85546875" customWidth="1"/>
    <col min="18" max="18" width="6.42578125" customWidth="1"/>
    <col min="19" max="19" width="9.7109375" customWidth="1"/>
    <col min="20" max="20" width="1.7109375" customWidth="1"/>
    <col min="21" max="21" width="8.85546875" customWidth="1"/>
    <col min="22" max="22" width="6.42578125" customWidth="1"/>
    <col min="23" max="23" width="9.7109375" customWidth="1"/>
    <col min="24" max="24" width="9.140625" customWidth="1"/>
    <col min="25" max="25" width="12.140625" customWidth="1"/>
    <col min="26" max="26" width="11.85546875" customWidth="1"/>
  </cols>
  <sheetData>
    <row r="1" spans="1:28" ht="26.1" customHeight="1" thickBot="1">
      <c r="A1" s="153"/>
      <c r="B1" s="153"/>
      <c r="C1" s="153"/>
      <c r="D1" s="153"/>
      <c r="E1" s="157"/>
      <c r="F1" s="153"/>
      <c r="G1" s="156" t="s">
        <v>66</v>
      </c>
      <c r="H1" s="157"/>
      <c r="I1" s="156">
        <v>2</v>
      </c>
      <c r="J1" s="153"/>
      <c r="K1" s="153"/>
      <c r="L1" s="153"/>
      <c r="M1" s="153"/>
      <c r="N1" s="153"/>
      <c r="O1" s="153"/>
      <c r="P1" s="158"/>
      <c r="Q1" s="153"/>
      <c r="R1" s="153"/>
      <c r="S1" s="158"/>
      <c r="T1" s="2"/>
      <c r="Y1" s="331" t="s">
        <v>67</v>
      </c>
      <c r="Z1" s="332"/>
      <c r="AA1" s="332"/>
      <c r="AB1" s="333"/>
    </row>
    <row r="2" spans="1:28" ht="15.95">
      <c r="A2" s="144"/>
      <c r="B2" s="325" t="s">
        <v>68</v>
      </c>
      <c r="C2" s="326"/>
      <c r="D2" s="327"/>
      <c r="E2" s="325" t="s">
        <v>69</v>
      </c>
      <c r="F2" s="326"/>
      <c r="G2" s="327"/>
      <c r="H2" s="325" t="s">
        <v>70</v>
      </c>
      <c r="I2" s="326"/>
      <c r="J2" s="327"/>
      <c r="K2" s="325" t="s">
        <v>71</v>
      </c>
      <c r="L2" s="326"/>
      <c r="M2" s="327"/>
      <c r="N2" s="325" t="s">
        <v>72</v>
      </c>
      <c r="O2" s="326"/>
      <c r="P2" s="327"/>
      <c r="Q2" s="325" t="s">
        <v>73</v>
      </c>
      <c r="R2" s="326"/>
      <c r="S2" s="327"/>
      <c r="U2" s="325" t="s">
        <v>74</v>
      </c>
      <c r="V2" s="326"/>
      <c r="W2" s="327"/>
      <c r="Y2" s="334"/>
      <c r="Z2" s="335"/>
      <c r="AA2" s="335"/>
      <c r="AB2" s="336"/>
    </row>
    <row r="3" spans="1:28" ht="15.95">
      <c r="A3" s="144"/>
      <c r="B3" s="328">
        <v>44197</v>
      </c>
      <c r="C3" s="346"/>
      <c r="D3" s="347"/>
      <c r="E3" s="328">
        <f>B3+1</f>
        <v>44198</v>
      </c>
      <c r="F3" s="329"/>
      <c r="G3" s="330"/>
      <c r="H3" s="328">
        <f>E3+1</f>
        <v>44199</v>
      </c>
      <c r="I3" s="329"/>
      <c r="J3" s="330"/>
      <c r="K3" s="328">
        <f>H3+1</f>
        <v>44200</v>
      </c>
      <c r="L3" s="329"/>
      <c r="M3" s="330"/>
      <c r="N3" s="328">
        <f>K3+1</f>
        <v>44201</v>
      </c>
      <c r="O3" s="329"/>
      <c r="P3" s="330"/>
      <c r="Q3" s="328">
        <f>N3+1</f>
        <v>44202</v>
      </c>
      <c r="R3" s="329"/>
      <c r="S3" s="330"/>
      <c r="U3" s="328" t="s">
        <v>75</v>
      </c>
      <c r="V3" s="329"/>
      <c r="W3" s="330"/>
      <c r="Y3" s="337" t="s">
        <v>76</v>
      </c>
      <c r="Z3" s="338"/>
      <c r="AA3" s="338"/>
      <c r="AB3" s="339"/>
    </row>
    <row r="4" spans="1:28" ht="15.95">
      <c r="A4" s="144"/>
      <c r="B4" s="323" t="s">
        <v>77</v>
      </c>
      <c r="C4" s="324"/>
      <c r="D4" s="159">
        <v>1</v>
      </c>
      <c r="E4" s="323" t="s">
        <v>77</v>
      </c>
      <c r="F4" s="324"/>
      <c r="G4" s="159">
        <f>D4+1</f>
        <v>2</v>
      </c>
      <c r="H4" s="323" t="s">
        <v>77</v>
      </c>
      <c r="I4" s="324"/>
      <c r="J4" s="159">
        <f>G4+1</f>
        <v>3</v>
      </c>
      <c r="K4" s="323" t="s">
        <v>77</v>
      </c>
      <c r="L4" s="324"/>
      <c r="M4" s="159">
        <f>J4+1</f>
        <v>4</v>
      </c>
      <c r="N4" s="323" t="s">
        <v>77</v>
      </c>
      <c r="O4" s="324"/>
      <c r="P4" s="159">
        <f>M4+1</f>
        <v>5</v>
      </c>
      <c r="Q4" s="323" t="s">
        <v>77</v>
      </c>
      <c r="R4" s="324"/>
      <c r="S4" s="159">
        <f>P4+1</f>
        <v>6</v>
      </c>
      <c r="U4" s="323"/>
      <c r="V4" s="324"/>
      <c r="W4" s="159"/>
      <c r="Y4" s="337"/>
      <c r="Z4" s="338"/>
      <c r="AA4" s="338"/>
      <c r="AB4" s="339"/>
    </row>
    <row r="5" spans="1:28" ht="17.100000000000001" thickBot="1">
      <c r="A5" s="144"/>
      <c r="B5" s="320" t="s">
        <v>78</v>
      </c>
      <c r="C5" s="321"/>
      <c r="D5" s="322"/>
      <c r="E5" s="320" t="s">
        <v>79</v>
      </c>
      <c r="F5" s="321"/>
      <c r="G5" s="322"/>
      <c r="H5" s="320" t="s">
        <v>80</v>
      </c>
      <c r="I5" s="321"/>
      <c r="J5" s="322"/>
      <c r="K5" s="320" t="s">
        <v>81</v>
      </c>
      <c r="L5" s="321"/>
      <c r="M5" s="322"/>
      <c r="N5" s="320" t="s">
        <v>82</v>
      </c>
      <c r="O5" s="321"/>
      <c r="P5" s="322"/>
      <c r="Q5" s="320" t="s">
        <v>83</v>
      </c>
      <c r="R5" s="321"/>
      <c r="S5" s="322"/>
      <c r="U5" s="320"/>
      <c r="V5" s="321"/>
      <c r="W5" s="322"/>
      <c r="Y5" s="340"/>
      <c r="Z5" s="341"/>
      <c r="AA5" s="341"/>
      <c r="AB5" s="342"/>
    </row>
    <row r="6" spans="1:28" ht="17.100000000000001" thickBot="1">
      <c r="A6" s="148" t="s">
        <v>84</v>
      </c>
      <c r="B6" s="161" t="s">
        <v>85</v>
      </c>
      <c r="C6" s="173" t="s">
        <v>86</v>
      </c>
      <c r="D6" s="172" t="s">
        <v>87</v>
      </c>
      <c r="E6" s="167" t="s">
        <v>85</v>
      </c>
      <c r="F6" s="173" t="s">
        <v>86</v>
      </c>
      <c r="G6" s="172" t="s">
        <v>87</v>
      </c>
      <c r="H6" s="167" t="s">
        <v>85</v>
      </c>
      <c r="I6" s="173" t="s">
        <v>86</v>
      </c>
      <c r="J6" s="172" t="s">
        <v>87</v>
      </c>
      <c r="K6" s="167" t="s">
        <v>85</v>
      </c>
      <c r="L6" s="173" t="s">
        <v>86</v>
      </c>
      <c r="M6" s="172" t="s">
        <v>87</v>
      </c>
      <c r="N6" s="167" t="s">
        <v>85</v>
      </c>
      <c r="O6" s="173" t="s">
        <v>86</v>
      </c>
      <c r="P6" s="172" t="s">
        <v>87</v>
      </c>
      <c r="Q6" s="167" t="s">
        <v>85</v>
      </c>
      <c r="R6" s="173" t="s">
        <v>86</v>
      </c>
      <c r="S6" s="172" t="s">
        <v>87</v>
      </c>
      <c r="U6" s="176" t="s">
        <v>85</v>
      </c>
      <c r="V6" s="173" t="s">
        <v>86</v>
      </c>
      <c r="W6" s="172" t="s">
        <v>87</v>
      </c>
      <c r="Y6" s="179" t="s">
        <v>85</v>
      </c>
      <c r="Z6" s="186" t="s">
        <v>86</v>
      </c>
      <c r="AA6" s="184" t="s">
        <v>87</v>
      </c>
      <c r="AB6" s="178" t="s">
        <v>88</v>
      </c>
    </row>
    <row r="7" spans="1:28" s="67" customFormat="1" ht="15.95" customHeight="1">
      <c r="A7" s="75" t="s">
        <v>89</v>
      </c>
      <c r="B7" s="162"/>
      <c r="C7" s="174" t="e">
        <f>B7/D7</f>
        <v>#DIV/0!</v>
      </c>
      <c r="D7" s="201">
        <f>'Microciclo 02'!D37</f>
        <v>0</v>
      </c>
      <c r="E7" s="162"/>
      <c r="F7" s="174" t="e">
        <f>E7/G7</f>
        <v>#DIV/0!</v>
      </c>
      <c r="G7" s="201">
        <f>D7</f>
        <v>0</v>
      </c>
      <c r="H7" s="162"/>
      <c r="I7" s="174" t="e">
        <f>H7/J7</f>
        <v>#DIV/0!</v>
      </c>
      <c r="J7" s="201">
        <f>G7</f>
        <v>0</v>
      </c>
      <c r="K7" s="162"/>
      <c r="L7" s="174" t="e">
        <f>K7/M7</f>
        <v>#DIV/0!</v>
      </c>
      <c r="M7" s="201">
        <f>J7</f>
        <v>0</v>
      </c>
      <c r="N7" s="162"/>
      <c r="O7" s="174" t="e">
        <f>N7/P7</f>
        <v>#DIV/0!</v>
      </c>
      <c r="P7" s="201">
        <f>M7</f>
        <v>0</v>
      </c>
      <c r="Q7" s="162"/>
      <c r="R7" s="174" t="e">
        <f>Q7/S7</f>
        <v>#DIV/0!</v>
      </c>
      <c r="S7" s="201">
        <f>P7</f>
        <v>0</v>
      </c>
      <c r="U7" s="98">
        <f>B7+E7+H7+K7+N7+Q7</f>
        <v>0</v>
      </c>
      <c r="V7" s="174" t="e">
        <f>U7/W7</f>
        <v>#DIV/0!</v>
      </c>
      <c r="W7" s="201">
        <f>S7</f>
        <v>0</v>
      </c>
      <c r="Y7" s="180">
        <v>24795</v>
      </c>
      <c r="Z7" s="150">
        <v>2.5499999999999998</v>
      </c>
      <c r="AA7" s="81">
        <v>9742</v>
      </c>
      <c r="AB7" s="76" t="s">
        <v>90</v>
      </c>
    </row>
    <row r="8" spans="1:28" s="67" customFormat="1" ht="15.95" hidden="1" customHeight="1">
      <c r="A8" s="71" t="s">
        <v>5</v>
      </c>
      <c r="B8" s="163"/>
      <c r="C8" s="151"/>
      <c r="D8" s="191"/>
      <c r="E8" s="163"/>
      <c r="F8" s="151"/>
      <c r="G8" s="191"/>
      <c r="H8" s="163"/>
      <c r="I8" s="151"/>
      <c r="J8" s="191"/>
      <c r="K8" s="163"/>
      <c r="L8" s="151"/>
      <c r="M8" s="191"/>
      <c r="N8" s="163"/>
      <c r="O8" s="151"/>
      <c r="P8" s="191"/>
      <c r="Q8" s="163"/>
      <c r="R8" s="151"/>
      <c r="S8" s="191"/>
      <c r="U8" s="181"/>
      <c r="V8" s="151"/>
      <c r="W8" s="191"/>
      <c r="Y8" s="181"/>
      <c r="Z8" s="150"/>
      <c r="AA8" s="81"/>
      <c r="AB8" s="76"/>
    </row>
    <row r="9" spans="1:28" s="67" customFormat="1" ht="15.95" hidden="1" customHeight="1">
      <c r="A9" s="71" t="s">
        <v>6</v>
      </c>
      <c r="B9" s="163"/>
      <c r="C9" s="151"/>
      <c r="D9" s="191"/>
      <c r="E9" s="163"/>
      <c r="F9" s="151"/>
      <c r="G9" s="191"/>
      <c r="H9" s="163"/>
      <c r="I9" s="151"/>
      <c r="J9" s="191"/>
      <c r="K9" s="163"/>
      <c r="L9" s="151"/>
      <c r="M9" s="191"/>
      <c r="N9" s="163"/>
      <c r="O9" s="151"/>
      <c r="P9" s="191"/>
      <c r="Q9" s="163"/>
      <c r="R9" s="151"/>
      <c r="S9" s="191"/>
      <c r="U9" s="181"/>
      <c r="V9" s="151"/>
      <c r="W9" s="191"/>
      <c r="Y9" s="181"/>
      <c r="Z9" s="150"/>
      <c r="AA9" s="81"/>
      <c r="AB9" s="76"/>
    </row>
    <row r="10" spans="1:28" s="67" customFormat="1" ht="15.95" hidden="1" customHeight="1">
      <c r="A10" s="71" t="s">
        <v>7</v>
      </c>
      <c r="B10" s="163"/>
      <c r="C10" s="151"/>
      <c r="D10" s="191"/>
      <c r="E10" s="163"/>
      <c r="F10" s="151"/>
      <c r="G10" s="191"/>
      <c r="H10" s="163"/>
      <c r="I10" s="151"/>
      <c r="J10" s="191"/>
      <c r="K10" s="163"/>
      <c r="L10" s="151"/>
      <c r="M10" s="191"/>
      <c r="N10" s="163"/>
      <c r="O10" s="151"/>
      <c r="P10" s="191"/>
      <c r="Q10" s="163"/>
      <c r="R10" s="151"/>
      <c r="S10" s="191"/>
      <c r="U10" s="181"/>
      <c r="V10" s="151"/>
      <c r="W10" s="191"/>
      <c r="Y10" s="181"/>
      <c r="Z10" s="150"/>
      <c r="AA10" s="81"/>
      <c r="AB10" s="76"/>
    </row>
    <row r="11" spans="1:28" s="67" customFormat="1" ht="15.95" customHeight="1">
      <c r="A11" s="70" t="s">
        <v>91</v>
      </c>
      <c r="B11" s="164"/>
      <c r="C11" s="174" t="e">
        <f>B11/D11</f>
        <v>#DIV/0!</v>
      </c>
      <c r="D11" s="192">
        <f>'Microciclo 02'!H37</f>
        <v>0</v>
      </c>
      <c r="E11" s="164"/>
      <c r="F11" s="174" t="e">
        <f>E11/G11</f>
        <v>#DIV/0!</v>
      </c>
      <c r="G11" s="192">
        <f>D11</f>
        <v>0</v>
      </c>
      <c r="H11" s="164"/>
      <c r="I11" s="174" t="e">
        <f>H11/J11</f>
        <v>#DIV/0!</v>
      </c>
      <c r="J11" s="192">
        <f>G11</f>
        <v>0</v>
      </c>
      <c r="K11" s="164"/>
      <c r="L11" s="174" t="e">
        <f>K11/M11</f>
        <v>#DIV/0!</v>
      </c>
      <c r="M11" s="192">
        <f>J11</f>
        <v>0</v>
      </c>
      <c r="N11" s="164"/>
      <c r="O11" s="174" t="e">
        <f>N11/P11</f>
        <v>#DIV/0!</v>
      </c>
      <c r="P11" s="192">
        <f>M11</f>
        <v>0</v>
      </c>
      <c r="Q11" s="164"/>
      <c r="R11" s="174" t="e">
        <f>Q11/S11</f>
        <v>#DIV/0!</v>
      </c>
      <c r="S11" s="192">
        <f>P11</f>
        <v>0</v>
      </c>
      <c r="U11" s="56">
        <f>B11+E11+H11+K11+N11+Q11</f>
        <v>0</v>
      </c>
      <c r="V11" s="174" t="e">
        <f>U11/W11</f>
        <v>#DIV/0!</v>
      </c>
      <c r="W11" s="192">
        <f>S11</f>
        <v>0</v>
      </c>
      <c r="Y11" s="182">
        <v>2630.4</v>
      </c>
      <c r="Z11" s="150">
        <v>1.99</v>
      </c>
      <c r="AA11" s="81">
        <v>1323</v>
      </c>
      <c r="AB11" s="177" t="s">
        <v>92</v>
      </c>
    </row>
    <row r="12" spans="1:28" s="67" customFormat="1" ht="15.95" customHeight="1">
      <c r="A12" s="70" t="s">
        <v>93</v>
      </c>
      <c r="B12" s="164"/>
      <c r="C12" s="174" t="e">
        <f>B12/D12</f>
        <v>#DIV/0!</v>
      </c>
      <c r="D12" s="192">
        <f>'Microciclo 02'!I37</f>
        <v>0</v>
      </c>
      <c r="E12" s="164"/>
      <c r="F12" s="174" t="e">
        <f>E12/G12</f>
        <v>#DIV/0!</v>
      </c>
      <c r="G12" s="192">
        <f>D12</f>
        <v>0</v>
      </c>
      <c r="H12" s="164"/>
      <c r="I12" s="174" t="e">
        <f>H12/J12</f>
        <v>#DIV/0!</v>
      </c>
      <c r="J12" s="192">
        <f>G12</f>
        <v>0</v>
      </c>
      <c r="K12" s="164"/>
      <c r="L12" s="174" t="e">
        <f>K12/M12</f>
        <v>#DIV/0!</v>
      </c>
      <c r="M12" s="192">
        <f>J12</f>
        <v>0</v>
      </c>
      <c r="N12" s="164"/>
      <c r="O12" s="174" t="e">
        <f>N12/P12</f>
        <v>#DIV/0!</v>
      </c>
      <c r="P12" s="192">
        <f>M12</f>
        <v>0</v>
      </c>
      <c r="Q12" s="164"/>
      <c r="R12" s="174" t="e">
        <f>Q12/S12</f>
        <v>#DIV/0!</v>
      </c>
      <c r="S12" s="192">
        <f>P12</f>
        <v>0</v>
      </c>
      <c r="U12" s="56">
        <f>B12+E12+H12+K12+N12+Q12</f>
        <v>0</v>
      </c>
      <c r="V12" s="174" t="e">
        <f>U12/W12</f>
        <v>#DIV/0!</v>
      </c>
      <c r="W12" s="192">
        <f>S12</f>
        <v>0</v>
      </c>
      <c r="Y12" s="182"/>
      <c r="Z12" s="150"/>
      <c r="AA12" s="81"/>
      <c r="AB12" s="76"/>
    </row>
    <row r="13" spans="1:28" s="67" customFormat="1" ht="15.95" customHeight="1">
      <c r="A13" s="190" t="s">
        <v>94</v>
      </c>
      <c r="B13" s="164"/>
      <c r="C13" s="174" t="e">
        <f>B13/D13</f>
        <v>#DIV/0!</v>
      </c>
      <c r="D13" s="192">
        <f>'Microciclo 02'!J37</f>
        <v>0</v>
      </c>
      <c r="E13" s="164"/>
      <c r="F13" s="174" t="e">
        <f>E13/G13</f>
        <v>#DIV/0!</v>
      </c>
      <c r="G13" s="192">
        <f>D13</f>
        <v>0</v>
      </c>
      <c r="H13" s="164"/>
      <c r="I13" s="174" t="e">
        <f>H13/J13</f>
        <v>#DIV/0!</v>
      </c>
      <c r="J13" s="192">
        <f>G13</f>
        <v>0</v>
      </c>
      <c r="K13" s="164"/>
      <c r="L13" s="174" t="e">
        <f>K13/M13</f>
        <v>#DIV/0!</v>
      </c>
      <c r="M13" s="192">
        <f>J13</f>
        <v>0</v>
      </c>
      <c r="N13" s="164"/>
      <c r="O13" s="174" t="e">
        <f>N13/P13</f>
        <v>#DIV/0!</v>
      </c>
      <c r="P13" s="192">
        <f>M13</f>
        <v>0</v>
      </c>
      <c r="Q13" s="164"/>
      <c r="R13" s="174" t="e">
        <f>Q13/S13</f>
        <v>#DIV/0!</v>
      </c>
      <c r="S13" s="192">
        <f>P13</f>
        <v>0</v>
      </c>
      <c r="U13" s="56">
        <f>B13+E13+H13+K13+N13+Q13</f>
        <v>0</v>
      </c>
      <c r="V13" s="174" t="e">
        <f>U13/W13</f>
        <v>#DIV/0!</v>
      </c>
      <c r="W13" s="192">
        <f>S13</f>
        <v>0</v>
      </c>
      <c r="Y13" s="182">
        <v>267.5</v>
      </c>
      <c r="Z13" s="150">
        <v>1.35</v>
      </c>
      <c r="AA13" s="81">
        <v>198</v>
      </c>
      <c r="AB13" s="76" t="s">
        <v>95</v>
      </c>
    </row>
    <row r="14" spans="1:28" s="67" customFormat="1" ht="15.95" customHeight="1">
      <c r="A14" s="70" t="s">
        <v>96</v>
      </c>
      <c r="B14" s="164"/>
      <c r="C14" s="174" t="e">
        <f>B14/D14</f>
        <v>#DIV/0!</v>
      </c>
      <c r="D14" s="192">
        <f>'Microciclo 02'!K37</f>
        <v>0</v>
      </c>
      <c r="E14" s="164"/>
      <c r="F14" s="174" t="e">
        <f>E14/G14</f>
        <v>#DIV/0!</v>
      </c>
      <c r="G14" s="192">
        <f>D14</f>
        <v>0</v>
      </c>
      <c r="H14" s="164"/>
      <c r="I14" s="174" t="e">
        <f>H14/J14</f>
        <v>#DIV/0!</v>
      </c>
      <c r="J14" s="192">
        <f>G14</f>
        <v>0</v>
      </c>
      <c r="K14" s="164"/>
      <c r="L14" s="174" t="e">
        <f>K14/M14</f>
        <v>#DIV/0!</v>
      </c>
      <c r="M14" s="192">
        <f>J14</f>
        <v>0</v>
      </c>
      <c r="N14" s="164"/>
      <c r="O14" s="174" t="e">
        <f>N14/P14</f>
        <v>#DIV/0!</v>
      </c>
      <c r="P14" s="192">
        <f>M14</f>
        <v>0</v>
      </c>
      <c r="Q14" s="164"/>
      <c r="R14" s="174" t="e">
        <f>Q14/S14</f>
        <v>#DIV/0!</v>
      </c>
      <c r="S14" s="192">
        <f>P14</f>
        <v>0</v>
      </c>
      <c r="U14" s="56">
        <f>B14+E14+H14+K14+N14+Q14</f>
        <v>0</v>
      </c>
      <c r="V14" s="174" t="e">
        <f>U14/W14</f>
        <v>#DIV/0!</v>
      </c>
      <c r="W14" s="192">
        <f>S14</f>
        <v>0</v>
      </c>
      <c r="Y14" s="182">
        <v>79.8</v>
      </c>
      <c r="Z14" s="150">
        <v>3.73</v>
      </c>
      <c r="AA14" s="81">
        <v>21.4</v>
      </c>
      <c r="AB14" s="76" t="s">
        <v>97</v>
      </c>
    </row>
    <row r="15" spans="1:28" s="67" customFormat="1" ht="15.95" hidden="1" customHeight="1">
      <c r="A15" s="72" t="s">
        <v>98</v>
      </c>
      <c r="B15" s="164"/>
      <c r="C15" s="151"/>
      <c r="D15" s="192"/>
      <c r="E15" s="164"/>
      <c r="F15" s="151"/>
      <c r="G15" s="192"/>
      <c r="H15" s="164"/>
      <c r="I15" s="151"/>
      <c r="J15" s="192"/>
      <c r="K15" s="164"/>
      <c r="L15" s="151"/>
      <c r="M15" s="192"/>
      <c r="N15" s="164"/>
      <c r="O15" s="151"/>
      <c r="P15" s="192"/>
      <c r="Q15" s="164"/>
      <c r="R15" s="151"/>
      <c r="S15" s="192"/>
      <c r="U15" s="182"/>
      <c r="V15" s="151"/>
      <c r="W15" s="192"/>
      <c r="Y15" s="182"/>
      <c r="Z15" s="150"/>
      <c r="AA15" s="81"/>
      <c r="AB15" s="76"/>
    </row>
    <row r="16" spans="1:28" s="67" customFormat="1" ht="15.95" hidden="1" customHeight="1">
      <c r="A16" s="71" t="s">
        <v>8</v>
      </c>
      <c r="B16" s="164"/>
      <c r="C16" s="151"/>
      <c r="D16" s="192"/>
      <c r="E16" s="164"/>
      <c r="F16" s="151"/>
      <c r="G16" s="192"/>
      <c r="H16" s="164"/>
      <c r="I16" s="151"/>
      <c r="J16" s="192"/>
      <c r="K16" s="164"/>
      <c r="L16" s="151"/>
      <c r="M16" s="192"/>
      <c r="N16" s="164"/>
      <c r="O16" s="151"/>
      <c r="P16" s="192"/>
      <c r="Q16" s="164"/>
      <c r="R16" s="151"/>
      <c r="S16" s="192"/>
      <c r="U16" s="182"/>
      <c r="V16" s="151"/>
      <c r="W16" s="192"/>
      <c r="Y16" s="182"/>
      <c r="Z16" s="150"/>
      <c r="AA16" s="81"/>
      <c r="AB16" s="76"/>
    </row>
    <row r="17" spans="1:28" s="67" customFormat="1" ht="15.95" hidden="1" customHeight="1">
      <c r="A17" s="71" t="s">
        <v>9</v>
      </c>
      <c r="B17" s="164"/>
      <c r="C17" s="151"/>
      <c r="D17" s="192"/>
      <c r="E17" s="164"/>
      <c r="F17" s="151"/>
      <c r="G17" s="192"/>
      <c r="H17" s="164"/>
      <c r="I17" s="151"/>
      <c r="J17" s="192"/>
      <c r="K17" s="164"/>
      <c r="L17" s="151"/>
      <c r="M17" s="192"/>
      <c r="N17" s="164"/>
      <c r="O17" s="151"/>
      <c r="P17" s="192"/>
      <c r="Q17" s="164"/>
      <c r="R17" s="151"/>
      <c r="S17" s="192"/>
      <c r="U17" s="182"/>
      <c r="V17" s="151"/>
      <c r="W17" s="192"/>
      <c r="Y17" s="182"/>
      <c r="Z17" s="150"/>
      <c r="AA17" s="81"/>
      <c r="AB17" s="76"/>
    </row>
    <row r="18" spans="1:28" s="67" customFormat="1" ht="15.95" customHeight="1" thickBot="1">
      <c r="A18" s="73" t="s">
        <v>99</v>
      </c>
      <c r="B18" s="165"/>
      <c r="C18" s="174" t="e">
        <f>B18/D18</f>
        <v>#DIV/0!</v>
      </c>
      <c r="D18" s="193">
        <f>'Microciclo 02'!O37</f>
        <v>0</v>
      </c>
      <c r="E18" s="165"/>
      <c r="F18" s="174" t="e">
        <f>E18/G18</f>
        <v>#DIV/0!</v>
      </c>
      <c r="G18" s="193">
        <f>D18</f>
        <v>0</v>
      </c>
      <c r="H18" s="165"/>
      <c r="I18" s="174" t="e">
        <f>H18/J18</f>
        <v>#DIV/0!</v>
      </c>
      <c r="J18" s="193">
        <f>G18</f>
        <v>0</v>
      </c>
      <c r="K18" s="165"/>
      <c r="L18" s="174" t="e">
        <f>K18/M18</f>
        <v>#DIV/0!</v>
      </c>
      <c r="M18" s="193">
        <f>J18</f>
        <v>0</v>
      </c>
      <c r="N18" s="165"/>
      <c r="O18" s="174" t="e">
        <f>N18/P18</f>
        <v>#DIV/0!</v>
      </c>
      <c r="P18" s="193">
        <f>M18</f>
        <v>0</v>
      </c>
      <c r="Q18" s="165"/>
      <c r="R18" s="174" t="e">
        <f>Q18/S18</f>
        <v>#DIV/0!</v>
      </c>
      <c r="S18" s="193">
        <f>P18</f>
        <v>0</v>
      </c>
      <c r="U18" s="100">
        <f>B18+E18+H18+K18+N18+Q18</f>
        <v>0</v>
      </c>
      <c r="V18" s="174" t="e">
        <f>U18/W18</f>
        <v>#DIV/0!</v>
      </c>
      <c r="W18" s="193">
        <f>S18</f>
        <v>0</v>
      </c>
      <c r="Y18" s="183">
        <v>88.2</v>
      </c>
      <c r="Z18" s="187">
        <v>2.21</v>
      </c>
      <c r="AA18" s="185">
        <v>40</v>
      </c>
      <c r="AB18" s="77" t="s">
        <v>100</v>
      </c>
    </row>
    <row r="19" spans="1:28" s="67" customFormat="1" ht="15.95" hidden="1" customHeight="1">
      <c r="A19" s="69" t="s">
        <v>11</v>
      </c>
      <c r="B19" s="166"/>
      <c r="C19" s="174"/>
      <c r="D19" s="82"/>
      <c r="E19" s="166"/>
      <c r="F19" s="174"/>
      <c r="G19" s="82"/>
      <c r="H19" s="166"/>
      <c r="I19" s="174"/>
      <c r="J19" s="194"/>
      <c r="K19" s="166"/>
      <c r="L19" s="174"/>
      <c r="M19" s="82"/>
      <c r="N19" s="166"/>
      <c r="O19" s="174"/>
      <c r="P19" s="82"/>
      <c r="Q19" s="166"/>
      <c r="R19" s="174"/>
      <c r="S19" s="82"/>
      <c r="U19" s="166"/>
      <c r="V19" s="174"/>
      <c r="W19" s="82"/>
      <c r="X19" s="66"/>
      <c r="Z19" s="188"/>
    </row>
    <row r="20" spans="1:28" s="67" customFormat="1" ht="15.95" hidden="1" customHeight="1">
      <c r="A20" s="68" t="s">
        <v>12</v>
      </c>
      <c r="B20" s="163"/>
      <c r="C20" s="151"/>
      <c r="D20" s="81"/>
      <c r="E20" s="163"/>
      <c r="F20" s="151"/>
      <c r="G20" s="81"/>
      <c r="H20" s="163"/>
      <c r="I20" s="151"/>
      <c r="J20" s="195"/>
      <c r="K20" s="163"/>
      <c r="L20" s="151"/>
      <c r="M20" s="81"/>
      <c r="N20" s="163"/>
      <c r="O20" s="151"/>
      <c r="P20" s="81"/>
      <c r="Q20" s="163"/>
      <c r="R20" s="151"/>
      <c r="S20" s="81"/>
      <c r="U20" s="163"/>
      <c r="V20" s="151"/>
      <c r="W20" s="81"/>
      <c r="X20" s="66"/>
      <c r="Z20" s="188"/>
    </row>
    <row r="21" spans="1:28" s="67" customFormat="1" ht="15.95" hidden="1" customHeight="1" thickBot="1">
      <c r="A21" s="68" t="s">
        <v>13</v>
      </c>
      <c r="B21" s="163"/>
      <c r="C21" s="175"/>
      <c r="D21" s="81"/>
      <c r="E21" s="163"/>
      <c r="F21" s="175"/>
      <c r="G21" s="81"/>
      <c r="H21" s="163"/>
      <c r="I21" s="175"/>
      <c r="J21" s="195"/>
      <c r="K21" s="163"/>
      <c r="L21" s="175"/>
      <c r="M21" s="81"/>
      <c r="N21" s="163"/>
      <c r="O21" s="175"/>
      <c r="P21" s="81"/>
      <c r="Q21" s="163"/>
      <c r="R21" s="175"/>
      <c r="S21" s="81"/>
      <c r="U21" s="163"/>
      <c r="V21" s="175"/>
      <c r="W21" s="81"/>
      <c r="X21" s="66"/>
      <c r="Z21" s="188"/>
    </row>
    <row r="22" spans="1:28" ht="21" thickBot="1">
      <c r="A22" s="2"/>
      <c r="B22" s="3"/>
      <c r="C22" s="79" t="e">
        <f>AVERAGE(C7,C11,C13,C14,C18)</f>
        <v>#DIV/0!</v>
      </c>
      <c r="D22" s="3"/>
      <c r="E22" s="3"/>
      <c r="F22" s="79" t="e">
        <f>AVERAGE(F7,F11,F13,F14,F18)</f>
        <v>#DIV/0!</v>
      </c>
      <c r="G22" s="3"/>
      <c r="H22" s="3"/>
      <c r="I22" s="79" t="e">
        <f>AVERAGE(I7,I11,I13,I14,I18)</f>
        <v>#DIV/0!</v>
      </c>
      <c r="J22" s="3"/>
      <c r="K22" s="3"/>
      <c r="L22" s="79" t="e">
        <f>AVERAGE(L7,L11,L13,L14,L18)</f>
        <v>#DIV/0!</v>
      </c>
      <c r="M22" s="3"/>
      <c r="N22" s="3"/>
      <c r="O22" s="79" t="e">
        <f>AVERAGE(O7,O11,O13,O14,O18)</f>
        <v>#DIV/0!</v>
      </c>
      <c r="P22" s="3"/>
      <c r="Q22" s="3"/>
      <c r="R22" s="79" t="e">
        <f>AVERAGE(R7,R11,R13,R14,R18)</f>
        <v>#DIV/0!</v>
      </c>
      <c r="S22" s="3"/>
      <c r="U22" s="3"/>
      <c r="V22" s="79" t="e">
        <f>AVERAGE(V7,V11,V13,V14,V18)</f>
        <v>#DIV/0!</v>
      </c>
      <c r="W22" s="3"/>
      <c r="X22" s="2"/>
      <c r="Z22" s="204">
        <v>2.36</v>
      </c>
    </row>
    <row r="23" spans="1:28" ht="17.100000000000001" thickBot="1">
      <c r="A23" s="2"/>
      <c r="B23" s="152"/>
      <c r="C23" s="152"/>
      <c r="D23" s="152"/>
      <c r="E23" s="152"/>
      <c r="F23" s="152"/>
      <c r="G23" s="152"/>
      <c r="H23" s="152"/>
      <c r="I23" s="152"/>
      <c r="J23" s="152"/>
      <c r="K23" s="152"/>
      <c r="L23" s="152"/>
      <c r="M23" s="152"/>
      <c r="N23" s="152"/>
      <c r="O23" s="152"/>
      <c r="P23" s="152"/>
      <c r="Q23" s="152"/>
      <c r="R23" s="152"/>
      <c r="S23" s="152"/>
      <c r="U23" s="152"/>
      <c r="V23" s="2"/>
      <c r="W23" s="2"/>
      <c r="X23" s="2"/>
    </row>
    <row r="24" spans="1:28" ht="17.100000000000001" thickBot="1">
      <c r="A24" s="149" t="s">
        <v>33</v>
      </c>
      <c r="B24" s="161" t="s">
        <v>85</v>
      </c>
      <c r="C24" s="173" t="s">
        <v>86</v>
      </c>
      <c r="D24" s="172" t="s">
        <v>87</v>
      </c>
      <c r="E24" s="167" t="s">
        <v>85</v>
      </c>
      <c r="F24" s="173" t="s">
        <v>86</v>
      </c>
      <c r="G24" s="172" t="s">
        <v>87</v>
      </c>
      <c r="H24" s="167" t="s">
        <v>85</v>
      </c>
      <c r="I24" s="173" t="s">
        <v>86</v>
      </c>
      <c r="J24" s="172" t="s">
        <v>87</v>
      </c>
      <c r="K24" s="167" t="s">
        <v>85</v>
      </c>
      <c r="L24" s="173" t="s">
        <v>86</v>
      </c>
      <c r="M24" s="172" t="s">
        <v>87</v>
      </c>
      <c r="N24" s="167" t="s">
        <v>85</v>
      </c>
      <c r="O24" s="173" t="s">
        <v>86</v>
      </c>
      <c r="P24" s="172" t="s">
        <v>87</v>
      </c>
      <c r="Q24" s="167" t="s">
        <v>85</v>
      </c>
      <c r="R24" s="173" t="s">
        <v>86</v>
      </c>
      <c r="S24" s="172" t="s">
        <v>87</v>
      </c>
      <c r="U24" s="160"/>
      <c r="V24" s="2"/>
      <c r="W24" s="2"/>
      <c r="X24" s="2"/>
    </row>
    <row r="25" spans="1:28" ht="15.95" customHeight="1">
      <c r="A25" s="74" t="s">
        <v>34</v>
      </c>
      <c r="B25" s="202"/>
      <c r="C25" s="174" t="e">
        <f>B25/D25</f>
        <v>#DIV/0!</v>
      </c>
      <c r="D25" s="198">
        <f>'Microciclo 02'!T37</f>
        <v>0</v>
      </c>
      <c r="E25" s="202"/>
      <c r="F25" s="174" t="e">
        <f>E25/G25</f>
        <v>#DIV/0!</v>
      </c>
      <c r="G25" s="198">
        <f>D25</f>
        <v>0</v>
      </c>
      <c r="H25" s="202"/>
      <c r="I25" s="174" t="e">
        <f>H25/J25</f>
        <v>#DIV/0!</v>
      </c>
      <c r="J25" s="198">
        <f>G25</f>
        <v>0</v>
      </c>
      <c r="K25" s="202"/>
      <c r="L25" s="174" t="e">
        <f>K25/M25</f>
        <v>#DIV/0!</v>
      </c>
      <c r="M25" s="198">
        <f>J25</f>
        <v>0</v>
      </c>
      <c r="N25" s="202"/>
      <c r="O25" s="174" t="e">
        <f>N25/P25</f>
        <v>#DIV/0!</v>
      </c>
      <c r="P25" s="198">
        <f>M25</f>
        <v>0</v>
      </c>
      <c r="Q25" s="202"/>
      <c r="R25" s="174" t="e">
        <f>Q25/S25</f>
        <v>#DIV/0!</v>
      </c>
      <c r="S25" s="198">
        <f>P25</f>
        <v>0</v>
      </c>
      <c r="U25" s="3"/>
      <c r="V25" s="2"/>
      <c r="W25" s="2"/>
      <c r="X25" s="2"/>
    </row>
    <row r="26" spans="1:28" ht="15.95" hidden="1" customHeight="1">
      <c r="A26" s="71" t="s">
        <v>14</v>
      </c>
      <c r="B26" s="168"/>
      <c r="C26" s="151"/>
      <c r="D26" s="191"/>
      <c r="E26" s="168"/>
      <c r="F26" s="151"/>
      <c r="G26" s="191"/>
      <c r="H26" s="168"/>
      <c r="I26" s="151"/>
      <c r="J26" s="191"/>
      <c r="K26" s="168"/>
      <c r="L26" s="151"/>
      <c r="M26" s="191"/>
      <c r="N26" s="168"/>
      <c r="O26" s="151"/>
      <c r="P26" s="191"/>
      <c r="Q26" s="168"/>
      <c r="R26" s="151"/>
      <c r="S26" s="191"/>
      <c r="U26" s="3"/>
      <c r="V26" s="2"/>
      <c r="W26" s="2"/>
      <c r="X26" s="2"/>
    </row>
    <row r="27" spans="1:28" ht="15.95" hidden="1" customHeight="1">
      <c r="A27" s="71" t="s">
        <v>15</v>
      </c>
      <c r="B27" s="168"/>
      <c r="C27" s="151"/>
      <c r="D27" s="191"/>
      <c r="E27" s="168"/>
      <c r="F27" s="151"/>
      <c r="G27" s="191"/>
      <c r="H27" s="168"/>
      <c r="I27" s="151"/>
      <c r="J27" s="191"/>
      <c r="K27" s="168"/>
      <c r="L27" s="151"/>
      <c r="M27" s="191"/>
      <c r="N27" s="168"/>
      <c r="O27" s="151"/>
      <c r="P27" s="191"/>
      <c r="Q27" s="168"/>
      <c r="R27" s="151"/>
      <c r="S27" s="191"/>
      <c r="U27" s="3"/>
      <c r="V27" s="2"/>
      <c r="W27" s="2"/>
      <c r="X27" s="2"/>
    </row>
    <row r="28" spans="1:28" ht="15.95" hidden="1" customHeight="1">
      <c r="A28" s="71" t="s">
        <v>16</v>
      </c>
      <c r="B28" s="168"/>
      <c r="C28" s="151"/>
      <c r="D28" s="191"/>
      <c r="E28" s="168"/>
      <c r="F28" s="151"/>
      <c r="G28" s="191"/>
      <c r="H28" s="168"/>
      <c r="I28" s="151"/>
      <c r="J28" s="191"/>
      <c r="K28" s="168"/>
      <c r="L28" s="151"/>
      <c r="M28" s="191"/>
      <c r="N28" s="168"/>
      <c r="O28" s="151"/>
      <c r="P28" s="191"/>
      <c r="Q28" s="168"/>
      <c r="R28" s="151"/>
      <c r="S28" s="191"/>
      <c r="U28" s="3"/>
      <c r="V28" s="2"/>
      <c r="W28" s="2"/>
      <c r="X28" s="2"/>
    </row>
    <row r="29" spans="1:28" ht="15.95" customHeight="1">
      <c r="A29" s="70" t="s">
        <v>35</v>
      </c>
      <c r="B29" s="169"/>
      <c r="C29" s="174" t="e">
        <f>B29/D29</f>
        <v>#DIV/0!</v>
      </c>
      <c r="D29" s="192">
        <f>'Microciclo 02'!X37</f>
        <v>0</v>
      </c>
      <c r="E29" s="169"/>
      <c r="F29" s="174" t="e">
        <f>E29/G29</f>
        <v>#DIV/0!</v>
      </c>
      <c r="G29" s="192">
        <f>D29</f>
        <v>0</v>
      </c>
      <c r="H29" s="169"/>
      <c r="I29" s="174" t="e">
        <f>H29/J29</f>
        <v>#DIV/0!</v>
      </c>
      <c r="J29" s="192">
        <f>G29</f>
        <v>0</v>
      </c>
      <c r="K29" s="169"/>
      <c r="L29" s="174" t="e">
        <f>K29/M29</f>
        <v>#DIV/0!</v>
      </c>
      <c r="M29" s="192">
        <f>J29</f>
        <v>0</v>
      </c>
      <c r="N29" s="169"/>
      <c r="O29" s="174" t="e">
        <f>N29/P29</f>
        <v>#DIV/0!</v>
      </c>
      <c r="P29" s="192">
        <f>M29</f>
        <v>0</v>
      </c>
      <c r="Q29" s="169"/>
      <c r="R29" s="174" t="e">
        <f>Q29/S29</f>
        <v>#DIV/0!</v>
      </c>
      <c r="S29" s="192">
        <f>P29</f>
        <v>0</v>
      </c>
      <c r="U29" s="6"/>
      <c r="V29" s="2"/>
      <c r="W29" s="2"/>
      <c r="X29" s="2"/>
    </row>
    <row r="30" spans="1:28" ht="15.95" customHeight="1">
      <c r="A30" s="70" t="s">
        <v>36</v>
      </c>
      <c r="B30" s="169"/>
      <c r="C30" s="174" t="e">
        <f>B30/D30</f>
        <v>#DIV/0!</v>
      </c>
      <c r="D30" s="192">
        <f>'Microciclo 02'!Y37</f>
        <v>0</v>
      </c>
      <c r="E30" s="169"/>
      <c r="F30" s="174" t="e">
        <f>E30/G30</f>
        <v>#DIV/0!</v>
      </c>
      <c r="G30" s="192">
        <f>D30</f>
        <v>0</v>
      </c>
      <c r="H30" s="169"/>
      <c r="I30" s="174" t="e">
        <f>H30/J30</f>
        <v>#DIV/0!</v>
      </c>
      <c r="J30" s="192">
        <f>G30</f>
        <v>0</v>
      </c>
      <c r="K30" s="169"/>
      <c r="L30" s="174" t="e">
        <f>K30/M30</f>
        <v>#DIV/0!</v>
      </c>
      <c r="M30" s="192">
        <f>J30</f>
        <v>0</v>
      </c>
      <c r="N30" s="169"/>
      <c r="O30" s="174" t="e">
        <f>N30/P30</f>
        <v>#DIV/0!</v>
      </c>
      <c r="P30" s="192">
        <f>M30</f>
        <v>0</v>
      </c>
      <c r="Q30" s="169"/>
      <c r="R30" s="174" t="e">
        <f>Q30/S30</f>
        <v>#DIV/0!</v>
      </c>
      <c r="S30" s="192">
        <f>P30</f>
        <v>0</v>
      </c>
      <c r="U30" s="6"/>
      <c r="V30" s="2"/>
      <c r="W30" s="2"/>
      <c r="X30" s="2"/>
    </row>
    <row r="31" spans="1:28" ht="15.95" customHeight="1">
      <c r="A31" s="190" t="s">
        <v>37</v>
      </c>
      <c r="B31" s="169"/>
      <c r="C31" s="174" t="e">
        <f>B31/D31</f>
        <v>#DIV/0!</v>
      </c>
      <c r="D31" s="192">
        <f>'Microciclo 02'!Z37</f>
        <v>0</v>
      </c>
      <c r="E31" s="169"/>
      <c r="F31" s="174" t="e">
        <f>E31/G31</f>
        <v>#DIV/0!</v>
      </c>
      <c r="G31" s="192">
        <f>D31</f>
        <v>0</v>
      </c>
      <c r="H31" s="169"/>
      <c r="I31" s="174" t="e">
        <f>H31/J31</f>
        <v>#DIV/0!</v>
      </c>
      <c r="J31" s="192">
        <f>G31</f>
        <v>0</v>
      </c>
      <c r="K31" s="169"/>
      <c r="L31" s="174" t="e">
        <f>K31/M31</f>
        <v>#DIV/0!</v>
      </c>
      <c r="M31" s="192">
        <f>J31</f>
        <v>0</v>
      </c>
      <c r="N31" s="169"/>
      <c r="O31" s="174" t="e">
        <f>N31/P31</f>
        <v>#DIV/0!</v>
      </c>
      <c r="P31" s="192">
        <f>M31</f>
        <v>0</v>
      </c>
      <c r="Q31" s="169"/>
      <c r="R31" s="174" t="e">
        <f>Q31/S31</f>
        <v>#DIV/0!</v>
      </c>
      <c r="S31" s="192">
        <f>P31</f>
        <v>0</v>
      </c>
      <c r="U31" s="6"/>
      <c r="V31" s="2"/>
      <c r="W31" s="2"/>
      <c r="X31" s="2"/>
    </row>
    <row r="32" spans="1:28" ht="15.95" customHeight="1">
      <c r="A32" s="70" t="s">
        <v>38</v>
      </c>
      <c r="B32" s="169"/>
      <c r="C32" s="174" t="e">
        <f>B32/D32</f>
        <v>#DIV/0!</v>
      </c>
      <c r="D32" s="192">
        <f>'Microciclo 02'!AA37</f>
        <v>0</v>
      </c>
      <c r="E32" s="169"/>
      <c r="F32" s="174" t="e">
        <f>E32/G32</f>
        <v>#DIV/0!</v>
      </c>
      <c r="G32" s="192">
        <f>D32</f>
        <v>0</v>
      </c>
      <c r="H32" s="169"/>
      <c r="I32" s="174" t="e">
        <f>H32/J32</f>
        <v>#DIV/0!</v>
      </c>
      <c r="J32" s="192">
        <f>G32</f>
        <v>0</v>
      </c>
      <c r="K32" s="169"/>
      <c r="L32" s="174" t="e">
        <f>K32/M32</f>
        <v>#DIV/0!</v>
      </c>
      <c r="M32" s="192">
        <f>J32</f>
        <v>0</v>
      </c>
      <c r="N32" s="169"/>
      <c r="O32" s="174" t="e">
        <f>N32/P32</f>
        <v>#DIV/0!</v>
      </c>
      <c r="P32" s="192">
        <f>M32</f>
        <v>0</v>
      </c>
      <c r="Q32" s="169"/>
      <c r="R32" s="174" t="e">
        <f>Q32/S32</f>
        <v>#DIV/0!</v>
      </c>
      <c r="S32" s="192">
        <f>P32</f>
        <v>0</v>
      </c>
      <c r="U32" s="6"/>
      <c r="V32" s="2"/>
      <c r="W32" s="2"/>
      <c r="X32" s="2"/>
    </row>
    <row r="33" spans="1:24" ht="15.95" hidden="1" customHeight="1">
      <c r="A33" s="72" t="s">
        <v>39</v>
      </c>
      <c r="B33" s="169"/>
      <c r="C33" s="151"/>
      <c r="D33" s="192"/>
      <c r="E33" s="169"/>
      <c r="F33" s="151"/>
      <c r="G33" s="191"/>
      <c r="H33" s="169"/>
      <c r="I33" s="151"/>
      <c r="J33" s="191"/>
      <c r="K33" s="169"/>
      <c r="L33" s="151"/>
      <c r="M33" s="191"/>
      <c r="N33" s="169"/>
      <c r="O33" s="151"/>
      <c r="P33" s="191"/>
      <c r="Q33" s="169"/>
      <c r="R33" s="151"/>
      <c r="S33" s="191"/>
      <c r="U33" s="6"/>
      <c r="V33" s="2"/>
      <c r="W33" s="2"/>
      <c r="X33" s="2"/>
    </row>
    <row r="34" spans="1:24" ht="15.95" hidden="1" customHeight="1">
      <c r="A34" s="71" t="s">
        <v>17</v>
      </c>
      <c r="B34" s="169"/>
      <c r="C34" s="151"/>
      <c r="D34" s="192"/>
      <c r="E34" s="169"/>
      <c r="F34" s="151"/>
      <c r="G34" s="191"/>
      <c r="H34" s="169"/>
      <c r="I34" s="151"/>
      <c r="J34" s="191"/>
      <c r="K34" s="169"/>
      <c r="L34" s="151"/>
      <c r="M34" s="191"/>
      <c r="N34" s="169"/>
      <c r="O34" s="151"/>
      <c r="P34" s="191"/>
      <c r="Q34" s="169"/>
      <c r="R34" s="151"/>
      <c r="S34" s="191"/>
      <c r="U34" s="6"/>
      <c r="V34" s="2"/>
      <c r="W34" s="2"/>
      <c r="X34" s="2"/>
    </row>
    <row r="35" spans="1:24" ht="15.95" hidden="1" customHeight="1">
      <c r="A35" s="71" t="s">
        <v>18</v>
      </c>
      <c r="B35" s="169"/>
      <c r="C35" s="151"/>
      <c r="D35" s="192"/>
      <c r="E35" s="169"/>
      <c r="F35" s="151"/>
      <c r="G35" s="191"/>
      <c r="H35" s="169"/>
      <c r="I35" s="151"/>
      <c r="J35" s="191"/>
      <c r="K35" s="169"/>
      <c r="L35" s="151"/>
      <c r="M35" s="191"/>
      <c r="N35" s="169"/>
      <c r="O35" s="151"/>
      <c r="P35" s="191"/>
      <c r="Q35" s="169"/>
      <c r="R35" s="151"/>
      <c r="S35" s="191"/>
      <c r="U35" s="6"/>
      <c r="V35" s="2"/>
      <c r="W35" s="2"/>
      <c r="X35" s="2"/>
    </row>
    <row r="36" spans="1:24" ht="15.95" customHeight="1" thickBot="1">
      <c r="A36" s="125" t="s">
        <v>101</v>
      </c>
      <c r="B36" s="170"/>
      <c r="C36" s="174" t="e">
        <f>B36/D36</f>
        <v>#DIV/0!</v>
      </c>
      <c r="D36" s="193">
        <f>'Microciclo 02'!AE37</f>
        <v>0</v>
      </c>
      <c r="E36" s="170"/>
      <c r="F36" s="174" t="e">
        <f>E36/G36</f>
        <v>#DIV/0!</v>
      </c>
      <c r="G36" s="193">
        <f>D36</f>
        <v>0</v>
      </c>
      <c r="H36" s="170"/>
      <c r="I36" s="174" t="e">
        <f>H36/J36</f>
        <v>#DIV/0!</v>
      </c>
      <c r="J36" s="193">
        <f>G36</f>
        <v>0</v>
      </c>
      <c r="K36" s="170"/>
      <c r="L36" s="174" t="e">
        <f>K36/M36</f>
        <v>#DIV/0!</v>
      </c>
      <c r="M36" s="193">
        <f>J36</f>
        <v>0</v>
      </c>
      <c r="N36" s="170"/>
      <c r="O36" s="174" t="e">
        <f>N36/P36</f>
        <v>#DIV/0!</v>
      </c>
      <c r="P36" s="193">
        <f>M36</f>
        <v>0</v>
      </c>
      <c r="Q36" s="170"/>
      <c r="R36" s="174" t="e">
        <f>Q36/S36</f>
        <v>#DIV/0!</v>
      </c>
      <c r="S36" s="193">
        <f>P36</f>
        <v>0</v>
      </c>
      <c r="U36" s="6"/>
      <c r="V36" s="2"/>
      <c r="W36" s="2"/>
      <c r="X36" s="2"/>
    </row>
    <row r="37" spans="1:24" ht="15.95" hidden="1" customHeight="1">
      <c r="A37" s="69" t="s">
        <v>19</v>
      </c>
      <c r="B37" s="171"/>
      <c r="C37" s="174"/>
      <c r="D37" s="82"/>
      <c r="E37" s="171"/>
      <c r="F37" s="174"/>
      <c r="G37" s="82"/>
      <c r="H37" s="171"/>
      <c r="I37" s="174"/>
      <c r="J37" s="82"/>
      <c r="K37" s="171"/>
      <c r="L37" s="174"/>
      <c r="M37" s="82"/>
      <c r="N37" s="171"/>
      <c r="O37" s="174"/>
      <c r="P37" s="82"/>
      <c r="Q37" s="171"/>
      <c r="R37" s="174"/>
      <c r="S37" s="82"/>
      <c r="T37" s="2"/>
      <c r="U37" s="2"/>
      <c r="V37" s="2"/>
      <c r="W37" s="2"/>
      <c r="X37" s="2"/>
    </row>
    <row r="38" spans="1:24" ht="15.95" hidden="1" customHeight="1">
      <c r="A38" s="68" t="s">
        <v>20</v>
      </c>
      <c r="B38" s="168"/>
      <c r="C38" s="175"/>
      <c r="D38" s="81"/>
      <c r="E38" s="168"/>
      <c r="F38" s="175"/>
      <c r="G38" s="81"/>
      <c r="H38" s="168"/>
      <c r="I38" s="175"/>
      <c r="J38" s="81"/>
      <c r="K38" s="168"/>
      <c r="L38" s="175"/>
      <c r="M38" s="81"/>
      <c r="N38" s="168"/>
      <c r="O38" s="175"/>
      <c r="P38" s="81"/>
      <c r="Q38" s="168"/>
      <c r="R38" s="175"/>
      <c r="S38" s="81"/>
      <c r="T38" s="2"/>
      <c r="U38" s="2"/>
      <c r="V38" s="2"/>
      <c r="W38" s="2"/>
      <c r="X38" s="2"/>
    </row>
    <row r="39" spans="1:24" ht="21" thickBot="1">
      <c r="A39" s="2"/>
      <c r="B39" s="83"/>
      <c r="C39" s="79" t="e">
        <f>AVERAGE(C25,C29,C31,C32,C36)</f>
        <v>#DIV/0!</v>
      </c>
      <c r="D39" s="83"/>
      <c r="E39" s="83"/>
      <c r="F39" s="79" t="e">
        <f>AVERAGE(F25,F29,F31,F32,F36)</f>
        <v>#DIV/0!</v>
      </c>
      <c r="G39" s="83"/>
      <c r="H39" s="83"/>
      <c r="I39" s="79" t="e">
        <f>AVERAGE(I25,I29,I31,I32,I36)</f>
        <v>#DIV/0!</v>
      </c>
      <c r="J39" s="83"/>
      <c r="K39" s="83"/>
      <c r="L39" s="79" t="e">
        <f>AVERAGE(L25,L29,L31,L32,L36)</f>
        <v>#DIV/0!</v>
      </c>
      <c r="M39" s="83"/>
      <c r="N39" s="83"/>
      <c r="O39" s="79" t="e">
        <f>AVERAGE(O25,O29,O31,O32,O36)</f>
        <v>#DIV/0!</v>
      </c>
      <c r="P39" s="83"/>
      <c r="Q39" s="83"/>
      <c r="R39" s="79" t="e">
        <f>AVERAGE(R25,R29,R31,R32,R36)</f>
        <v>#DIV/0!</v>
      </c>
      <c r="S39" s="83"/>
      <c r="T39" s="2"/>
      <c r="U39" s="2"/>
      <c r="V39" s="2"/>
      <c r="W39" s="2"/>
      <c r="X39" s="2"/>
    </row>
    <row r="40" spans="1:24" ht="15.95">
      <c r="A40" s="2"/>
      <c r="B40" s="2"/>
      <c r="D40" s="2"/>
      <c r="E40" s="2"/>
      <c r="F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4" ht="15.95" customHeight="1">
      <c r="A41" s="344" t="s">
        <v>102</v>
      </c>
      <c r="B41" s="344"/>
      <c r="C41" s="344"/>
      <c r="D41" s="344"/>
      <c r="E41" s="344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4" ht="15.95" customHeight="1">
      <c r="A42" s="118" t="s">
        <v>103</v>
      </c>
      <c r="B42" s="343" t="s">
        <v>104</v>
      </c>
      <c r="C42" s="343"/>
      <c r="D42" s="343"/>
      <c r="E42" s="343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4" ht="15.95" customHeight="1">
      <c r="A43" s="119" t="s">
        <v>105</v>
      </c>
      <c r="B43" s="345">
        <f>'Microciclo 02'!A37</f>
        <v>0</v>
      </c>
      <c r="C43" s="345"/>
      <c r="D43" s="345"/>
      <c r="E43" s="345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4" ht="15.95" customHeight="1">
      <c r="A44" s="120" t="s">
        <v>106</v>
      </c>
      <c r="B44" s="345"/>
      <c r="C44" s="345"/>
      <c r="D44" s="345"/>
      <c r="E44" s="345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4" ht="15" customHeight="1">
      <c r="A45" s="121" t="s">
        <v>107</v>
      </c>
      <c r="B45" s="345"/>
      <c r="C45" s="345"/>
      <c r="D45" s="345"/>
      <c r="E45" s="345"/>
    </row>
    <row r="46" spans="1:24" ht="15" customHeight="1">
      <c r="A46" s="123"/>
    </row>
    <row r="47" spans="1:24" ht="15" customHeight="1"/>
    <row r="48" spans="1:24" ht="15" customHeight="1">
      <c r="A48" s="123"/>
    </row>
    <row r="49" spans="1:1" ht="15" customHeight="1"/>
    <row r="50" spans="1:1" ht="15" customHeight="1">
      <c r="A50" s="123"/>
    </row>
  </sheetData>
  <mergeCells count="33">
    <mergeCell ref="Q2:S2"/>
    <mergeCell ref="Q3:S3"/>
    <mergeCell ref="Q4:R4"/>
    <mergeCell ref="Q5:S5"/>
    <mergeCell ref="B4:C4"/>
    <mergeCell ref="E4:F4"/>
    <mergeCell ref="B2:D2"/>
    <mergeCell ref="E2:G2"/>
    <mergeCell ref="H2:J2"/>
    <mergeCell ref="K2:M2"/>
    <mergeCell ref="B3:D3"/>
    <mergeCell ref="E3:G3"/>
    <mergeCell ref="H3:J3"/>
    <mergeCell ref="K3:M3"/>
    <mergeCell ref="H5:J5"/>
    <mergeCell ref="K5:M5"/>
    <mergeCell ref="B42:E42"/>
    <mergeCell ref="A41:E41"/>
    <mergeCell ref="B43:E45"/>
    <mergeCell ref="B5:D5"/>
    <mergeCell ref="E5:G5"/>
    <mergeCell ref="U2:W2"/>
    <mergeCell ref="U3:W3"/>
    <mergeCell ref="U4:V4"/>
    <mergeCell ref="U5:W5"/>
    <mergeCell ref="Y1:AB2"/>
    <mergeCell ref="Y3:AB5"/>
    <mergeCell ref="N5:P5"/>
    <mergeCell ref="H4:I4"/>
    <mergeCell ref="K4:L4"/>
    <mergeCell ref="N2:P2"/>
    <mergeCell ref="N3:P3"/>
    <mergeCell ref="N4:O4"/>
  </mergeCells>
  <conditionalFormatting sqref="C7:C22">
    <cfRule type="cellIs" dxfId="103" priority="52" operator="lessThan">
      <formula>0.49</formula>
    </cfRule>
    <cfRule type="cellIs" dxfId="102" priority="49" operator="greaterThan">
      <formula>1</formula>
    </cfRule>
    <cfRule type="cellIs" dxfId="101" priority="50" operator="between">
      <formula>0.75</formula>
      <formula>1</formula>
    </cfRule>
    <cfRule type="cellIs" dxfId="100" priority="51" operator="between">
      <formula>0.49</formula>
      <formula>0.749</formula>
    </cfRule>
  </conditionalFormatting>
  <conditionalFormatting sqref="C25:C39">
    <cfRule type="cellIs" dxfId="99" priority="21" operator="greaterThan">
      <formula>1</formula>
    </cfRule>
    <cfRule type="cellIs" dxfId="98" priority="22" operator="between">
      <formula>0.75</formula>
      <formula>1</formula>
    </cfRule>
    <cfRule type="cellIs" dxfId="97" priority="23" operator="between">
      <formula>0.49</formula>
      <formula>0.749</formula>
    </cfRule>
    <cfRule type="cellIs" dxfId="96" priority="24" operator="lessThan">
      <formula>0.49</formula>
    </cfRule>
  </conditionalFormatting>
  <conditionalFormatting sqref="F7:F22">
    <cfRule type="cellIs" dxfId="95" priority="45" operator="greaterThan">
      <formula>1</formula>
    </cfRule>
    <cfRule type="cellIs" dxfId="94" priority="46" operator="between">
      <formula>0.75</formula>
      <formula>1</formula>
    </cfRule>
    <cfRule type="cellIs" dxfId="93" priority="47" operator="between">
      <formula>0.49</formula>
      <formula>0.749</formula>
    </cfRule>
    <cfRule type="cellIs" dxfId="92" priority="48" operator="lessThan">
      <formula>0.49</formula>
    </cfRule>
  </conditionalFormatting>
  <conditionalFormatting sqref="F25:F39">
    <cfRule type="cellIs" dxfId="91" priority="17" operator="greaterThan">
      <formula>1</formula>
    </cfRule>
    <cfRule type="cellIs" dxfId="90" priority="18" operator="between">
      <formula>0.75</formula>
      <formula>1</formula>
    </cfRule>
    <cfRule type="cellIs" dxfId="89" priority="19" operator="between">
      <formula>0.49</formula>
      <formula>0.749</formula>
    </cfRule>
    <cfRule type="cellIs" dxfId="88" priority="20" operator="lessThan">
      <formula>0.49</formula>
    </cfRule>
  </conditionalFormatting>
  <conditionalFormatting sqref="I7:I22">
    <cfRule type="cellIs" dxfId="87" priority="44" operator="lessThan">
      <formula>0.49</formula>
    </cfRule>
    <cfRule type="cellIs" dxfId="86" priority="43" operator="between">
      <formula>0.49</formula>
      <formula>0.749</formula>
    </cfRule>
    <cfRule type="cellIs" dxfId="85" priority="42" operator="between">
      <formula>0.75</formula>
      <formula>1</formula>
    </cfRule>
    <cfRule type="cellIs" dxfId="84" priority="41" operator="greaterThan">
      <formula>1</formula>
    </cfRule>
  </conditionalFormatting>
  <conditionalFormatting sqref="I25:I39">
    <cfRule type="cellIs" dxfId="83" priority="13" operator="greaterThan">
      <formula>1</formula>
    </cfRule>
    <cfRule type="cellIs" dxfId="82" priority="14" operator="between">
      <formula>0.75</formula>
      <formula>1</formula>
    </cfRule>
    <cfRule type="cellIs" dxfId="81" priority="15" operator="between">
      <formula>0.49</formula>
      <formula>0.749</formula>
    </cfRule>
    <cfRule type="cellIs" dxfId="80" priority="16" operator="lessThan">
      <formula>0.49</formula>
    </cfRule>
  </conditionalFormatting>
  <conditionalFormatting sqref="L7:L22">
    <cfRule type="cellIs" dxfId="79" priority="39" operator="between">
      <formula>0.49</formula>
      <formula>0.749</formula>
    </cfRule>
    <cfRule type="cellIs" dxfId="78" priority="38" operator="between">
      <formula>0.75</formula>
      <formula>1</formula>
    </cfRule>
    <cfRule type="cellIs" dxfId="77" priority="37" operator="greaterThan">
      <formula>1</formula>
    </cfRule>
    <cfRule type="cellIs" dxfId="76" priority="40" operator="lessThan">
      <formula>0.49</formula>
    </cfRule>
  </conditionalFormatting>
  <conditionalFormatting sqref="L25:L39">
    <cfRule type="cellIs" dxfId="75" priority="9" operator="greaterThan">
      <formula>1</formula>
    </cfRule>
    <cfRule type="cellIs" dxfId="74" priority="10" operator="between">
      <formula>0.75</formula>
      <formula>1</formula>
    </cfRule>
    <cfRule type="cellIs" dxfId="73" priority="11" operator="between">
      <formula>0.49</formula>
      <formula>0.749</formula>
    </cfRule>
    <cfRule type="cellIs" dxfId="72" priority="12" operator="lessThan">
      <formula>0.49</formula>
    </cfRule>
  </conditionalFormatting>
  <conditionalFormatting sqref="O7:O22">
    <cfRule type="cellIs" dxfId="71" priority="35" operator="between">
      <formula>0.49</formula>
      <formula>0.749</formula>
    </cfRule>
    <cfRule type="cellIs" dxfId="70" priority="36" operator="lessThan">
      <formula>0.49</formula>
    </cfRule>
    <cfRule type="cellIs" dxfId="69" priority="33" operator="greaterThan">
      <formula>1</formula>
    </cfRule>
    <cfRule type="cellIs" dxfId="68" priority="34" operator="between">
      <formula>0.75</formula>
      <formula>1</formula>
    </cfRule>
  </conditionalFormatting>
  <conditionalFormatting sqref="O25:O39">
    <cfRule type="cellIs" dxfId="67" priority="8" operator="lessThan">
      <formula>0.49</formula>
    </cfRule>
    <cfRule type="cellIs" dxfId="66" priority="6" operator="between">
      <formula>0.75</formula>
      <formula>1</formula>
    </cfRule>
    <cfRule type="cellIs" dxfId="65" priority="5" operator="greaterThan">
      <formula>1</formula>
    </cfRule>
    <cfRule type="cellIs" dxfId="64" priority="7" operator="between">
      <formula>0.49</formula>
      <formula>0.749</formula>
    </cfRule>
  </conditionalFormatting>
  <conditionalFormatting sqref="R7:R22">
    <cfRule type="cellIs" dxfId="63" priority="31" operator="between">
      <formula>0.49</formula>
      <formula>0.749</formula>
    </cfRule>
    <cfRule type="cellIs" dxfId="62" priority="32" operator="lessThan">
      <formula>0.49</formula>
    </cfRule>
    <cfRule type="cellIs" dxfId="61" priority="29" operator="greaterThan">
      <formula>1</formula>
    </cfRule>
    <cfRule type="cellIs" dxfId="60" priority="30" operator="between">
      <formula>0.75</formula>
      <formula>1</formula>
    </cfRule>
  </conditionalFormatting>
  <conditionalFormatting sqref="R25:R39">
    <cfRule type="cellIs" dxfId="59" priority="1" operator="greaterThan">
      <formula>1</formula>
    </cfRule>
    <cfRule type="cellIs" dxfId="58" priority="4" operator="lessThan">
      <formula>0.49</formula>
    </cfRule>
    <cfRule type="cellIs" dxfId="57" priority="3" operator="between">
      <formula>0.49</formula>
      <formula>0.749</formula>
    </cfRule>
    <cfRule type="cellIs" dxfId="56" priority="2" operator="between">
      <formula>0.75</formula>
      <formula>1</formula>
    </cfRule>
  </conditionalFormatting>
  <conditionalFormatting sqref="V7:V22">
    <cfRule type="cellIs" dxfId="55" priority="26" operator="between">
      <formula>0.75</formula>
      <formula>1</formula>
    </cfRule>
    <cfRule type="cellIs" dxfId="54" priority="25" operator="greaterThan">
      <formula>1</formula>
    </cfRule>
    <cfRule type="cellIs" dxfId="53" priority="27" operator="between">
      <formula>0.49</formula>
      <formula>0.749</formula>
    </cfRule>
    <cfRule type="cellIs" dxfId="52" priority="28" operator="lessThan">
      <formula>0.49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834AB-972F-C040-9E59-6A6DDEB4AA6B}">
  <sheetPr>
    <tabColor rgb="FF00B0F0"/>
  </sheetPr>
  <dimension ref="A1:AB50"/>
  <sheetViews>
    <sheetView zoomScale="94" zoomScaleNormal="62" workbookViewId="0">
      <selection activeCell="B43" sqref="B43:E45"/>
    </sheetView>
  </sheetViews>
  <sheetFormatPr defaultColWidth="11.42578125" defaultRowHeight="15"/>
  <cols>
    <col min="1" max="1" width="38.42578125" customWidth="1"/>
    <col min="2" max="2" width="8.85546875" customWidth="1"/>
    <col min="3" max="3" width="6.42578125" customWidth="1"/>
    <col min="4" max="4" width="9.7109375" customWidth="1"/>
    <col min="5" max="5" width="8.85546875" customWidth="1"/>
    <col min="6" max="6" width="6.42578125" customWidth="1"/>
    <col min="7" max="7" width="9.7109375" customWidth="1"/>
    <col min="8" max="8" width="8.85546875" customWidth="1"/>
    <col min="9" max="9" width="6.42578125" customWidth="1"/>
    <col min="10" max="10" width="9.7109375" customWidth="1"/>
    <col min="11" max="11" width="8.85546875" customWidth="1"/>
    <col min="12" max="12" width="6.42578125" customWidth="1"/>
    <col min="13" max="13" width="9.7109375" customWidth="1"/>
    <col min="14" max="14" width="8.85546875" customWidth="1"/>
    <col min="15" max="15" width="6.42578125" customWidth="1"/>
    <col min="16" max="16" width="9.7109375" customWidth="1"/>
    <col min="17" max="17" width="8.85546875" customWidth="1"/>
    <col min="18" max="18" width="6.42578125" customWidth="1"/>
    <col min="19" max="19" width="9.7109375" customWidth="1"/>
    <col min="20" max="20" width="1.7109375" customWidth="1"/>
    <col min="21" max="21" width="8.85546875" customWidth="1"/>
    <col min="22" max="22" width="6.42578125" customWidth="1"/>
    <col min="23" max="23" width="9.7109375" customWidth="1"/>
    <col min="24" max="24" width="9.140625" customWidth="1"/>
    <col min="25" max="25" width="12" customWidth="1"/>
    <col min="26" max="33" width="10.85546875" customWidth="1"/>
    <col min="36" max="38" width="10.85546875" customWidth="1"/>
    <col min="43" max="45" width="10.85546875" customWidth="1"/>
    <col min="47" max="47" width="10.85546875" customWidth="1"/>
  </cols>
  <sheetData>
    <row r="1" spans="1:28" ht="26.1" customHeight="1" thickBot="1">
      <c r="A1" s="153"/>
      <c r="B1" s="153"/>
      <c r="C1" s="153"/>
      <c r="D1" s="153"/>
      <c r="E1" s="157"/>
      <c r="F1" s="153"/>
      <c r="G1" s="156" t="str">
        <f>'PLANIFICACIÓN SEMANAL'!G1</f>
        <v>MICROCICLO</v>
      </c>
      <c r="H1" s="157"/>
      <c r="I1" s="156">
        <f>'PLANIFICACIÓN SEMANAL'!I1</f>
        <v>2</v>
      </c>
      <c r="J1" s="153"/>
      <c r="K1" s="153"/>
      <c r="L1" s="153"/>
      <c r="M1" s="153"/>
      <c r="N1" s="153"/>
      <c r="O1" s="153"/>
      <c r="P1" s="158"/>
      <c r="Q1" s="153"/>
      <c r="R1" s="153"/>
      <c r="S1" s="158"/>
      <c r="T1" s="2"/>
      <c r="U1" s="2"/>
      <c r="V1" s="2"/>
      <c r="W1" s="2"/>
      <c r="X1" s="2"/>
      <c r="Y1" s="331" t="s">
        <v>67</v>
      </c>
      <c r="Z1" s="332"/>
      <c r="AA1" s="332"/>
      <c r="AB1" s="333"/>
    </row>
    <row r="2" spans="1:28" ht="15.95">
      <c r="A2" s="144"/>
      <c r="B2" s="325" t="str">
        <f>'PLANIFICACIÓN SEMANAL'!B2:D2</f>
        <v>Lunes</v>
      </c>
      <c r="C2" s="326"/>
      <c r="D2" s="327"/>
      <c r="E2" s="325" t="str">
        <f>'PLANIFICACIÓN SEMANAL'!E2:G2</f>
        <v>Martes</v>
      </c>
      <c r="F2" s="326"/>
      <c r="G2" s="327"/>
      <c r="H2" s="325" t="str">
        <f>'PLANIFICACIÓN SEMANAL'!H2:J2</f>
        <v>Miércoles</v>
      </c>
      <c r="I2" s="326"/>
      <c r="J2" s="327"/>
      <c r="K2" s="325" t="str">
        <f>'PLANIFICACIÓN SEMANAL'!K2:M2</f>
        <v>Jueves</v>
      </c>
      <c r="L2" s="326"/>
      <c r="M2" s="327"/>
      <c r="N2" s="325" t="str">
        <f>'PLANIFICACIÓN SEMANAL'!N2:P2</f>
        <v>Viernes</v>
      </c>
      <c r="O2" s="326"/>
      <c r="P2" s="327"/>
      <c r="Q2" s="325" t="str">
        <f>'PLANIFICACIÓN SEMANAL'!Q2:S2</f>
        <v>Sabado</v>
      </c>
      <c r="R2" s="326"/>
      <c r="S2" s="327"/>
      <c r="T2" s="2"/>
      <c r="U2" s="325" t="s">
        <v>74</v>
      </c>
      <c r="V2" s="326"/>
      <c r="W2" s="327"/>
      <c r="X2" s="2"/>
      <c r="Y2" s="334"/>
      <c r="Z2" s="335"/>
      <c r="AA2" s="335"/>
      <c r="AB2" s="336"/>
    </row>
    <row r="3" spans="1:28" ht="15.95" customHeight="1">
      <c r="A3" s="144"/>
      <c r="B3" s="328">
        <f>'PLANIFICACIÓN SEMANAL'!B3:D3</f>
        <v>44197</v>
      </c>
      <c r="C3" s="346"/>
      <c r="D3" s="347"/>
      <c r="E3" s="328">
        <f>'PLANIFICACIÓN SEMANAL'!E3:G3</f>
        <v>44198</v>
      </c>
      <c r="F3" s="346"/>
      <c r="G3" s="347"/>
      <c r="H3" s="328">
        <f>'PLANIFICACIÓN SEMANAL'!H3:J3</f>
        <v>44199</v>
      </c>
      <c r="I3" s="346"/>
      <c r="J3" s="347"/>
      <c r="K3" s="328">
        <f>'PLANIFICACIÓN SEMANAL'!K3:M3</f>
        <v>44200</v>
      </c>
      <c r="L3" s="346"/>
      <c r="M3" s="347"/>
      <c r="N3" s="328">
        <f>'PLANIFICACIÓN SEMANAL'!N3:P3</f>
        <v>44201</v>
      </c>
      <c r="O3" s="346"/>
      <c r="P3" s="347"/>
      <c r="Q3" s="328">
        <f>'PLANIFICACIÓN SEMANAL'!Q3:S3</f>
        <v>44202</v>
      </c>
      <c r="R3" s="346"/>
      <c r="S3" s="347"/>
      <c r="T3" s="263"/>
      <c r="U3" s="328" t="s">
        <v>75</v>
      </c>
      <c r="V3" s="329"/>
      <c r="W3" s="330"/>
      <c r="X3" s="2"/>
      <c r="Y3" s="337"/>
      <c r="Z3" s="338"/>
      <c r="AA3" s="338"/>
      <c r="AB3" s="339"/>
    </row>
    <row r="4" spans="1:28" ht="15.95">
      <c r="A4" s="144"/>
      <c r="B4" s="323" t="str">
        <f>'PLANIFICACIÓN SEMANAL'!B4:C4</f>
        <v>Sesión</v>
      </c>
      <c r="C4" s="324"/>
      <c r="D4" s="159">
        <f>'PLANIFICACIÓN SEMANAL'!D4</f>
        <v>1</v>
      </c>
      <c r="E4" s="323" t="str">
        <f>'PLANIFICACIÓN SEMANAL'!E4:F4</f>
        <v>Sesión</v>
      </c>
      <c r="F4" s="324"/>
      <c r="G4" s="159">
        <f>'PLANIFICACIÓN SEMANAL'!G4</f>
        <v>2</v>
      </c>
      <c r="H4" s="323" t="str">
        <f>'PLANIFICACIÓN SEMANAL'!H4:I4</f>
        <v>Sesión</v>
      </c>
      <c r="I4" s="324"/>
      <c r="J4" s="159">
        <f>'PLANIFICACIÓN SEMANAL'!J4</f>
        <v>3</v>
      </c>
      <c r="K4" s="323" t="str">
        <f>'PLANIFICACIÓN SEMANAL'!K4:L4</f>
        <v>Sesión</v>
      </c>
      <c r="L4" s="324"/>
      <c r="M4" s="159">
        <f>'PLANIFICACIÓN SEMANAL'!M4</f>
        <v>4</v>
      </c>
      <c r="N4" s="323" t="str">
        <f>'PLANIFICACIÓN SEMANAL'!N4:O4</f>
        <v>Sesión</v>
      </c>
      <c r="O4" s="324"/>
      <c r="P4" s="159">
        <f>'PLANIFICACIÓN SEMANAL'!P4</f>
        <v>5</v>
      </c>
      <c r="Q4" s="323" t="str">
        <f>'PLANIFICACIÓN SEMANAL'!Q4:R4</f>
        <v>Sesión</v>
      </c>
      <c r="R4" s="324"/>
      <c r="S4" s="159">
        <f>'PLANIFICACIÓN SEMANAL'!S4</f>
        <v>6</v>
      </c>
      <c r="T4" s="2"/>
      <c r="U4" s="323"/>
      <c r="V4" s="324"/>
      <c r="W4" s="159"/>
      <c r="X4" s="2"/>
      <c r="Y4" s="337"/>
      <c r="Z4" s="338"/>
      <c r="AA4" s="338"/>
      <c r="AB4" s="339"/>
    </row>
    <row r="5" spans="1:28" ht="17.100000000000001" thickBot="1">
      <c r="A5" s="144"/>
      <c r="B5" s="320" t="str">
        <f>'PLANIFICACIÓN SEMANAL'!B5:D5</f>
        <v>MD+1</v>
      </c>
      <c r="C5" s="321"/>
      <c r="D5" s="322"/>
      <c r="E5" s="320" t="str">
        <f>'PLANIFICACIÓN SEMANAL'!E5:G5</f>
        <v>MD+2</v>
      </c>
      <c r="F5" s="321"/>
      <c r="G5" s="322"/>
      <c r="H5" s="320" t="str">
        <f>'PLANIFICACIÓN SEMANAL'!H5:J5</f>
        <v>MD-4</v>
      </c>
      <c r="I5" s="321"/>
      <c r="J5" s="322"/>
      <c r="K5" s="320" t="str">
        <f>'PLANIFICACIÓN SEMANAL'!K5:M5</f>
        <v>MD-3</v>
      </c>
      <c r="L5" s="321"/>
      <c r="M5" s="322"/>
      <c r="N5" s="320" t="str">
        <f>'PLANIFICACIÓN SEMANAL'!N5:P5</f>
        <v>MD-2</v>
      </c>
      <c r="O5" s="321"/>
      <c r="P5" s="322"/>
      <c r="Q5" s="320" t="str">
        <f>'PLANIFICACIÓN SEMANAL'!Q5:S5</f>
        <v>MD-1</v>
      </c>
      <c r="R5" s="321"/>
      <c r="S5" s="322"/>
      <c r="T5" s="2"/>
      <c r="U5" s="320"/>
      <c r="V5" s="321"/>
      <c r="W5" s="322"/>
      <c r="X5" s="2"/>
      <c r="Y5" s="340"/>
      <c r="Z5" s="341"/>
      <c r="AA5" s="341"/>
      <c r="AB5" s="342"/>
    </row>
    <row r="6" spans="1:28" ht="17.100000000000001" thickBot="1">
      <c r="A6" s="148" t="s">
        <v>84</v>
      </c>
      <c r="B6" s="161" t="s">
        <v>85</v>
      </c>
      <c r="C6" s="173" t="s">
        <v>86</v>
      </c>
      <c r="D6" s="172" t="s">
        <v>87</v>
      </c>
      <c r="E6" s="167" t="s">
        <v>85</v>
      </c>
      <c r="F6" s="173" t="s">
        <v>86</v>
      </c>
      <c r="G6" s="172" t="s">
        <v>87</v>
      </c>
      <c r="H6" s="167" t="s">
        <v>85</v>
      </c>
      <c r="I6" s="173" t="s">
        <v>86</v>
      </c>
      <c r="J6" s="172" t="s">
        <v>87</v>
      </c>
      <c r="K6" s="167" t="s">
        <v>85</v>
      </c>
      <c r="L6" s="173" t="s">
        <v>86</v>
      </c>
      <c r="M6" s="172" t="s">
        <v>87</v>
      </c>
      <c r="N6" s="167" t="s">
        <v>85</v>
      </c>
      <c r="O6" s="173" t="s">
        <v>86</v>
      </c>
      <c r="P6" s="172" t="s">
        <v>87</v>
      </c>
      <c r="Q6" s="167" t="s">
        <v>85</v>
      </c>
      <c r="R6" s="173" t="s">
        <v>86</v>
      </c>
      <c r="S6" s="172" t="s">
        <v>87</v>
      </c>
      <c r="T6" s="2"/>
      <c r="U6" s="176" t="s">
        <v>85</v>
      </c>
      <c r="V6" s="173" t="s">
        <v>86</v>
      </c>
      <c r="W6" s="172" t="s">
        <v>87</v>
      </c>
      <c r="X6" s="2"/>
      <c r="Y6" s="179" t="s">
        <v>85</v>
      </c>
      <c r="Z6" s="186" t="s">
        <v>86</v>
      </c>
      <c r="AA6" s="184" t="s">
        <v>87</v>
      </c>
      <c r="AB6" s="178" t="s">
        <v>88</v>
      </c>
    </row>
    <row r="7" spans="1:28" s="67" customFormat="1" ht="15.95" customHeight="1">
      <c r="A7" s="75" t="s">
        <v>89</v>
      </c>
      <c r="B7" s="162">
        <f>'Lunes 17-1 (Sesión 08-09)'!D34</f>
        <v>12051.555286027571</v>
      </c>
      <c r="C7" s="174" t="e">
        <f>B7/D7</f>
        <v>#DIV/0!</v>
      </c>
      <c r="D7" s="201">
        <f>'PLANIFICACIÓN SEMANAL'!D7</f>
        <v>0</v>
      </c>
      <c r="E7" s="162">
        <f>'Martes 18-1 (Sesión 10-11)'!D34</f>
        <v>9590.920081244778</v>
      </c>
      <c r="F7" s="174" t="e">
        <f>E7/G7</f>
        <v>#DIV/0!</v>
      </c>
      <c r="G7" s="201">
        <f>D7</f>
        <v>0</v>
      </c>
      <c r="H7" s="162">
        <f>'Miércoles 19-1 (Sesión 12-13)'!D34</f>
        <v>9123.573715686276</v>
      </c>
      <c r="I7" s="174" t="e">
        <f>H7/J7</f>
        <v>#DIV/0!</v>
      </c>
      <c r="J7" s="201">
        <f>G7</f>
        <v>0</v>
      </c>
      <c r="K7" s="162">
        <f>'Jueves 20-1 (Sesión 14-15)'!D34</f>
        <v>9815.2890430621992</v>
      </c>
      <c r="L7" s="174" t="e">
        <f>K7/M7</f>
        <v>#DIV/0!</v>
      </c>
      <c r="M7" s="201">
        <f>J7</f>
        <v>0</v>
      </c>
      <c r="N7" s="162">
        <f>'Viernes 21-1 (Sesión 16-17)'!D34</f>
        <v>6781.0322982456137</v>
      </c>
      <c r="O7" s="174" t="e">
        <f>N7/P7</f>
        <v>#DIV/0!</v>
      </c>
      <c r="P7" s="201">
        <f>M7</f>
        <v>0</v>
      </c>
      <c r="Q7" s="162">
        <f>'Sábado 22-1 (Sesión 18)'!D34</f>
        <v>5854.8685454545448</v>
      </c>
      <c r="R7" s="174" t="e">
        <f>Q7/S7</f>
        <v>#DIV/0!</v>
      </c>
      <c r="S7" s="201">
        <f>P7</f>
        <v>0</v>
      </c>
      <c r="T7" s="66"/>
      <c r="U7" s="98">
        <f>B7+E7+H7+K7+N7+Q7</f>
        <v>53217.238969720987</v>
      </c>
      <c r="V7" s="174" t="e">
        <f>U7/W7</f>
        <v>#DIV/0!</v>
      </c>
      <c r="W7" s="203">
        <f>P7</f>
        <v>0</v>
      </c>
      <c r="X7" s="66"/>
      <c r="Y7" s="180">
        <v>24795</v>
      </c>
      <c r="Z7" s="150">
        <v>2.5499999999999998</v>
      </c>
      <c r="AA7" s="81">
        <v>9742</v>
      </c>
      <c r="AB7" s="76" t="s">
        <v>90</v>
      </c>
    </row>
    <row r="8" spans="1:28" s="67" customFormat="1" ht="15.95" hidden="1" customHeight="1">
      <c r="A8" s="71" t="s">
        <v>5</v>
      </c>
      <c r="B8" s="163"/>
      <c r="C8" s="151"/>
      <c r="D8" s="191"/>
      <c r="E8" s="163"/>
      <c r="F8" s="151"/>
      <c r="G8" s="191"/>
      <c r="H8" s="163"/>
      <c r="I8" s="151"/>
      <c r="J8" s="191"/>
      <c r="K8" s="163"/>
      <c r="L8" s="151"/>
      <c r="M8" s="191"/>
      <c r="N8" s="163"/>
      <c r="O8" s="151"/>
      <c r="P8" s="191"/>
      <c r="Q8" s="163"/>
      <c r="R8" s="151"/>
      <c r="S8" s="191"/>
      <c r="T8" s="66"/>
      <c r="U8" s="181"/>
      <c r="V8" s="151"/>
      <c r="W8" s="191"/>
      <c r="X8" s="66"/>
      <c r="Y8" s="181"/>
      <c r="Z8" s="150"/>
      <c r="AA8" s="81"/>
      <c r="AB8" s="76"/>
    </row>
    <row r="9" spans="1:28" s="67" customFormat="1" ht="15.95" hidden="1" customHeight="1">
      <c r="A9" s="71" t="s">
        <v>6</v>
      </c>
      <c r="B9" s="163"/>
      <c r="C9" s="151"/>
      <c r="D9" s="191"/>
      <c r="E9" s="163"/>
      <c r="F9" s="151"/>
      <c r="G9" s="191"/>
      <c r="H9" s="163"/>
      <c r="I9" s="151"/>
      <c r="J9" s="191"/>
      <c r="K9" s="163"/>
      <c r="L9" s="151"/>
      <c r="M9" s="191"/>
      <c r="N9" s="163"/>
      <c r="O9" s="151"/>
      <c r="P9" s="191"/>
      <c r="Q9" s="163"/>
      <c r="R9" s="151"/>
      <c r="S9" s="191"/>
      <c r="T9" s="66"/>
      <c r="U9" s="181"/>
      <c r="V9" s="151"/>
      <c r="W9" s="191"/>
      <c r="X9" s="66"/>
      <c r="Y9" s="181"/>
      <c r="Z9" s="150"/>
      <c r="AA9" s="81"/>
      <c r="AB9" s="76"/>
    </row>
    <row r="10" spans="1:28" s="67" customFormat="1" ht="15.95" hidden="1" customHeight="1">
      <c r="A10" s="71" t="s">
        <v>7</v>
      </c>
      <c r="B10" s="163"/>
      <c r="C10" s="151"/>
      <c r="D10" s="191"/>
      <c r="E10" s="163"/>
      <c r="F10" s="151"/>
      <c r="G10" s="191"/>
      <c r="H10" s="163"/>
      <c r="I10" s="151"/>
      <c r="J10" s="191"/>
      <c r="K10" s="163"/>
      <c r="L10" s="151"/>
      <c r="M10" s="191"/>
      <c r="N10" s="163"/>
      <c r="O10" s="151"/>
      <c r="P10" s="191"/>
      <c r="Q10" s="163"/>
      <c r="R10" s="151"/>
      <c r="S10" s="191"/>
      <c r="T10" s="66"/>
      <c r="U10" s="181"/>
      <c r="V10" s="151"/>
      <c r="W10" s="191"/>
      <c r="X10" s="66"/>
      <c r="Y10" s="181"/>
      <c r="Z10" s="150"/>
      <c r="AA10" s="81"/>
      <c r="AB10" s="76"/>
    </row>
    <row r="11" spans="1:28" s="67" customFormat="1" ht="15.95" customHeight="1">
      <c r="A11" s="70" t="s">
        <v>91</v>
      </c>
      <c r="B11" s="164">
        <f>'Lunes 17-1 (Sesión 08-09)'!H34</f>
        <v>739.49328153717624</v>
      </c>
      <c r="C11" s="174" t="e">
        <f>B11/D11</f>
        <v>#DIV/0!</v>
      </c>
      <c r="D11" s="192">
        <f>'PLANIFICACIÓN SEMANAL'!D11</f>
        <v>0</v>
      </c>
      <c r="E11" s="164">
        <f>'Martes 18-1 (Sesión 10-11)'!H34</f>
        <v>573.3799189517913</v>
      </c>
      <c r="F11" s="174" t="e">
        <f>E11/G11</f>
        <v>#DIV/0!</v>
      </c>
      <c r="G11" s="192">
        <f>D11</f>
        <v>0</v>
      </c>
      <c r="H11" s="164">
        <f>'Miércoles 19-1 (Sesión 12-13)'!H34</f>
        <v>369.64210457516344</v>
      </c>
      <c r="I11" s="174" t="e">
        <f>H11/J11</f>
        <v>#DIV/0!</v>
      </c>
      <c r="J11" s="192">
        <f>G11</f>
        <v>0</v>
      </c>
      <c r="K11" s="164">
        <f>'Jueves 20-1 (Sesión 14-15)'!H34</f>
        <v>570.86409090909092</v>
      </c>
      <c r="L11" s="174" t="e">
        <f>K11/M11</f>
        <v>#DIV/0!</v>
      </c>
      <c r="M11" s="192">
        <f>J11</f>
        <v>0</v>
      </c>
      <c r="N11" s="164">
        <f>'Viernes 21-1 (Sesión 16-17)'!H34</f>
        <v>351.65487719298244</v>
      </c>
      <c r="O11" s="174" t="e">
        <f>N11/P11</f>
        <v>#DIV/0!</v>
      </c>
      <c r="P11" s="192">
        <f>M11</f>
        <v>0</v>
      </c>
      <c r="Q11" s="164">
        <f>'Sábado 22-1 (Sesión 18)'!H34</f>
        <v>329.86227272727274</v>
      </c>
      <c r="R11" s="174" t="e">
        <f>Q11/S11</f>
        <v>#DIV/0!</v>
      </c>
      <c r="S11" s="192">
        <f>P11</f>
        <v>0</v>
      </c>
      <c r="T11" s="66"/>
      <c r="U11" s="196">
        <f>B11+E11+H11+K11+N11+Q11</f>
        <v>2934.8965458934772</v>
      </c>
      <c r="V11" s="174" t="e">
        <f>U11/W11</f>
        <v>#DIV/0!</v>
      </c>
      <c r="W11" s="192">
        <f>P11</f>
        <v>0</v>
      </c>
      <c r="X11" s="66"/>
      <c r="Y11" s="182">
        <v>2630.4</v>
      </c>
      <c r="Z11" s="150">
        <v>1.99</v>
      </c>
      <c r="AA11" s="81">
        <v>1323</v>
      </c>
      <c r="AB11" s="177" t="s">
        <v>92</v>
      </c>
    </row>
    <row r="12" spans="1:28" s="67" customFormat="1" ht="15.95" customHeight="1">
      <c r="A12" s="70" t="s">
        <v>93</v>
      </c>
      <c r="B12" s="164">
        <f>'Lunes 17-1 (Sesión 08-09)'!I34</f>
        <v>10.338742690058478</v>
      </c>
      <c r="C12" s="174" t="e">
        <f>B12/D12</f>
        <v>#DIV/0!</v>
      </c>
      <c r="D12" s="192">
        <f>'PLANIFICACIÓN SEMANAL'!D12</f>
        <v>0</v>
      </c>
      <c r="E12" s="164">
        <f>'Martes 18-1 (Sesión 10-11)'!I34</f>
        <v>10.379738562091504</v>
      </c>
      <c r="F12" s="174" t="e">
        <f>E12/G12</f>
        <v>#DIV/0!</v>
      </c>
      <c r="G12" s="192">
        <f>D12</f>
        <v>0</v>
      </c>
      <c r="H12" s="164">
        <f>'Miércoles 19-1 (Sesión 12-13)'!I34</f>
        <v>5.7326797385620916</v>
      </c>
      <c r="I12" s="174" t="e">
        <f>H12/J12</f>
        <v>#DIV/0!</v>
      </c>
      <c r="J12" s="192">
        <f>G12</f>
        <v>0</v>
      </c>
      <c r="K12" s="164">
        <f>'Jueves 20-1 (Sesión 14-15)'!I34</f>
        <v>9.2799043062200965</v>
      </c>
      <c r="L12" s="174" t="e">
        <f>K12/M12</f>
        <v>#DIV/0!</v>
      </c>
      <c r="M12" s="192">
        <f>J12</f>
        <v>0</v>
      </c>
      <c r="N12" s="164">
        <f>'Viernes 21-1 (Sesión 16-17)'!I34</f>
        <v>6.6169590643274852</v>
      </c>
      <c r="O12" s="174" t="e">
        <f>N12/P12</f>
        <v>#DIV/0!</v>
      </c>
      <c r="P12" s="192">
        <f>M12</f>
        <v>0</v>
      </c>
      <c r="Q12" s="164">
        <f>'Sábado 22-1 (Sesión 18)'!I34</f>
        <v>5.6</v>
      </c>
      <c r="R12" s="174" t="e">
        <f>Q12/S12</f>
        <v>#DIV/0!</v>
      </c>
      <c r="S12" s="192">
        <f>P12</f>
        <v>0</v>
      </c>
      <c r="T12" s="66"/>
      <c r="U12" s="196">
        <f>B12+E12+H12+K12+N12+Q12</f>
        <v>47.948024361259662</v>
      </c>
      <c r="V12" s="174" t="e">
        <f>U12/W12</f>
        <v>#DIV/0!</v>
      </c>
      <c r="W12" s="192">
        <f>P12</f>
        <v>0</v>
      </c>
      <c r="X12" s="66"/>
      <c r="Y12" s="182"/>
      <c r="Z12" s="150"/>
      <c r="AA12" s="81"/>
      <c r="AB12" s="76"/>
    </row>
    <row r="13" spans="1:28" s="67" customFormat="1" ht="15.95" customHeight="1">
      <c r="A13" s="190" t="s">
        <v>94</v>
      </c>
      <c r="B13" s="164">
        <f>'Lunes 17-1 (Sesión 08-09)'!J34</f>
        <v>178.20677997076024</v>
      </c>
      <c r="C13" s="174" t="e">
        <f>B13/D13</f>
        <v>#DIV/0!</v>
      </c>
      <c r="D13" s="192">
        <f>'PLANIFICACIÓN SEMANAL'!D13</f>
        <v>0</v>
      </c>
      <c r="E13" s="164">
        <f>'Martes 18-1 (Sesión 10-11)'!J34</f>
        <v>147.91798937908499</v>
      </c>
      <c r="F13" s="174" t="e">
        <f>E13/G13</f>
        <v>#DIV/0!</v>
      </c>
      <c r="G13" s="192">
        <f>D13</f>
        <v>0</v>
      </c>
      <c r="H13" s="164">
        <f>'Miércoles 19-1 (Sesión 12-13)'!J34</f>
        <v>94.72604575163399</v>
      </c>
      <c r="I13" s="174" t="e">
        <f>H13/J13</f>
        <v>#DIV/0!</v>
      </c>
      <c r="J13" s="192">
        <f>G13</f>
        <v>0</v>
      </c>
      <c r="K13" s="164">
        <f>'Jueves 20-1 (Sesión 14-15)'!J34</f>
        <v>163.01775119617224</v>
      </c>
      <c r="L13" s="174" t="e">
        <f>K13/M13</f>
        <v>#DIV/0!</v>
      </c>
      <c r="M13" s="192">
        <f>J13</f>
        <v>0</v>
      </c>
      <c r="N13" s="164">
        <f>'Viernes 21-1 (Sesión 16-17)'!J34</f>
        <v>122.28108187134504</v>
      </c>
      <c r="O13" s="174" t="e">
        <f>N13/P13</f>
        <v>#DIV/0!</v>
      </c>
      <c r="P13" s="192">
        <f>M13</f>
        <v>0</v>
      </c>
      <c r="Q13" s="164">
        <f>'Sábado 22-1 (Sesión 18)'!J34</f>
        <v>103.29500000000002</v>
      </c>
      <c r="R13" s="174" t="e">
        <f>Q13/S13</f>
        <v>#DIV/0!</v>
      </c>
      <c r="S13" s="192">
        <f>P13</f>
        <v>0</v>
      </c>
      <c r="T13" s="66"/>
      <c r="U13" s="196">
        <f>B13+E13+H13+K13+N13+Q13</f>
        <v>809.44464816899654</v>
      </c>
      <c r="V13" s="174" t="e">
        <f>U13/W13</f>
        <v>#DIV/0!</v>
      </c>
      <c r="W13" s="192">
        <f>P13</f>
        <v>0</v>
      </c>
      <c r="X13" s="66"/>
      <c r="Y13" s="182">
        <v>267.5</v>
      </c>
      <c r="Z13" s="150">
        <v>1.35</v>
      </c>
      <c r="AA13" s="81">
        <v>198</v>
      </c>
      <c r="AB13" s="76" t="s">
        <v>95</v>
      </c>
    </row>
    <row r="14" spans="1:28" s="67" customFormat="1" ht="15.95" customHeight="1">
      <c r="A14" s="70" t="s">
        <v>96</v>
      </c>
      <c r="B14" s="164">
        <f>'Lunes 17-1 (Sesión 08-09)'!K34</f>
        <v>257.52022765246448</v>
      </c>
      <c r="C14" s="174" t="e">
        <f>B14/D14</f>
        <v>#DIV/0!</v>
      </c>
      <c r="D14" s="192">
        <f>'PLANIFICACIÓN SEMANAL'!D14</f>
        <v>0</v>
      </c>
      <c r="E14" s="164">
        <f>'Martes 18-1 (Sesión 10-11)'!K34</f>
        <v>247.33163791832521</v>
      </c>
      <c r="F14" s="174" t="e">
        <f>E14/G14</f>
        <v>#DIV/0!</v>
      </c>
      <c r="G14" s="192">
        <f>D14</f>
        <v>0</v>
      </c>
      <c r="H14" s="164">
        <f>'Miércoles 19-1 (Sesión 12-13)'!K34</f>
        <v>204.78137254901961</v>
      </c>
      <c r="I14" s="174" t="e">
        <f>H14/J14</f>
        <v>#DIV/0!</v>
      </c>
      <c r="J14" s="192">
        <f>G14</f>
        <v>0</v>
      </c>
      <c r="K14" s="164">
        <f>'Jueves 20-1 (Sesión 14-15)'!K34</f>
        <v>243.56459330143539</v>
      </c>
      <c r="L14" s="174" t="e">
        <f>K14/M14</f>
        <v>#DIV/0!</v>
      </c>
      <c r="M14" s="192">
        <f>J14</f>
        <v>0</v>
      </c>
      <c r="N14" s="164">
        <f>'Viernes 21-1 (Sesión 16-17)'!K34</f>
        <v>152.94912280701755</v>
      </c>
      <c r="O14" s="174" t="e">
        <f>N14/P14</f>
        <v>#DIV/0!</v>
      </c>
      <c r="P14" s="192">
        <f>M14</f>
        <v>0</v>
      </c>
      <c r="Q14" s="164">
        <f>'Sábado 22-1 (Sesión 18)'!K34</f>
        <v>127.16363636363637</v>
      </c>
      <c r="R14" s="174" t="e">
        <f>Q14/S14</f>
        <v>#DIV/0!</v>
      </c>
      <c r="S14" s="192">
        <f>P14</f>
        <v>0</v>
      </c>
      <c r="T14" s="66"/>
      <c r="U14" s="196">
        <f>B14+E14+H14+K14+N14+Q14</f>
        <v>1233.3105905918987</v>
      </c>
      <c r="V14" s="174" t="e">
        <f>U14/W14</f>
        <v>#DIV/0!</v>
      </c>
      <c r="W14" s="192">
        <f>P14</f>
        <v>0</v>
      </c>
      <c r="X14" s="66"/>
      <c r="Y14" s="182">
        <v>79.8</v>
      </c>
      <c r="Z14" s="150">
        <v>3.73</v>
      </c>
      <c r="AA14" s="81">
        <v>21.4</v>
      </c>
      <c r="AB14" s="76" t="s">
        <v>97</v>
      </c>
    </row>
    <row r="15" spans="1:28" s="67" customFormat="1" ht="15.95" hidden="1" customHeight="1">
      <c r="A15" s="72" t="s">
        <v>98</v>
      </c>
      <c r="B15" s="164"/>
      <c r="C15" s="151"/>
      <c r="D15" s="192"/>
      <c r="E15" s="164"/>
      <c r="F15" s="151"/>
      <c r="G15" s="192"/>
      <c r="H15" s="164"/>
      <c r="I15" s="151"/>
      <c r="J15" s="192"/>
      <c r="K15" s="164"/>
      <c r="L15" s="151"/>
      <c r="M15" s="192"/>
      <c r="N15" s="164"/>
      <c r="O15" s="151"/>
      <c r="P15" s="192"/>
      <c r="Q15" s="164"/>
      <c r="R15" s="151"/>
      <c r="S15" s="192"/>
      <c r="T15" s="66"/>
      <c r="U15" s="182"/>
      <c r="V15" s="151"/>
      <c r="W15" s="191"/>
      <c r="X15" s="66"/>
      <c r="Y15" s="182"/>
      <c r="Z15" s="150"/>
      <c r="AA15" s="81"/>
      <c r="AB15" s="76"/>
    </row>
    <row r="16" spans="1:28" s="67" customFormat="1" ht="15.95" hidden="1" customHeight="1">
      <c r="A16" s="71" t="s">
        <v>8</v>
      </c>
      <c r="B16" s="164"/>
      <c r="C16" s="151"/>
      <c r="D16" s="192"/>
      <c r="E16" s="164"/>
      <c r="F16" s="151"/>
      <c r="G16" s="192"/>
      <c r="H16" s="164"/>
      <c r="I16" s="151"/>
      <c r="J16" s="192"/>
      <c r="K16" s="164"/>
      <c r="L16" s="151"/>
      <c r="M16" s="192"/>
      <c r="N16" s="164"/>
      <c r="O16" s="151"/>
      <c r="P16" s="192"/>
      <c r="Q16" s="164"/>
      <c r="R16" s="151"/>
      <c r="S16" s="192"/>
      <c r="T16" s="66"/>
      <c r="U16" s="182"/>
      <c r="V16" s="151"/>
      <c r="W16" s="191"/>
      <c r="X16" s="66"/>
      <c r="Y16" s="182"/>
      <c r="Z16" s="150"/>
      <c r="AA16" s="81"/>
      <c r="AB16" s="76"/>
    </row>
    <row r="17" spans="1:28" s="67" customFormat="1" ht="15.95" hidden="1" customHeight="1">
      <c r="A17" s="71" t="s">
        <v>9</v>
      </c>
      <c r="B17" s="164"/>
      <c r="C17" s="151"/>
      <c r="D17" s="192"/>
      <c r="E17" s="164"/>
      <c r="F17" s="151"/>
      <c r="G17" s="192"/>
      <c r="H17" s="164"/>
      <c r="I17" s="151"/>
      <c r="J17" s="192"/>
      <c r="K17" s="164"/>
      <c r="L17" s="151"/>
      <c r="M17" s="192"/>
      <c r="N17" s="164"/>
      <c r="O17" s="151"/>
      <c r="P17" s="192"/>
      <c r="Q17" s="164"/>
      <c r="R17" s="151"/>
      <c r="S17" s="192"/>
      <c r="T17" s="66"/>
      <c r="U17" s="182"/>
      <c r="V17" s="151"/>
      <c r="W17" s="191"/>
      <c r="X17" s="66"/>
      <c r="Y17" s="182"/>
      <c r="Z17" s="150"/>
      <c r="AA17" s="81"/>
      <c r="AB17" s="76"/>
    </row>
    <row r="18" spans="1:28" s="67" customFormat="1" ht="15.95" customHeight="1" thickBot="1">
      <c r="A18" s="73" t="s">
        <v>99</v>
      </c>
      <c r="B18" s="165">
        <f>'Lunes 17-1 (Sesión 08-09)'!O34</f>
        <v>7.1241019214703432</v>
      </c>
      <c r="C18" s="174" t="e">
        <f>B18/D18</f>
        <v>#DIV/0!</v>
      </c>
      <c r="D18" s="193">
        <f>'PLANIFICACIÓN SEMANAL'!D18</f>
        <v>0</v>
      </c>
      <c r="E18" s="165">
        <f>'Martes 18-1 (Sesión 10-11)'!O34</f>
        <v>7.3067810457516345</v>
      </c>
      <c r="F18" s="174" t="e">
        <f>E18/G18</f>
        <v>#DIV/0!</v>
      </c>
      <c r="G18" s="193">
        <f>D18</f>
        <v>0</v>
      </c>
      <c r="H18" s="165">
        <f>'Miércoles 19-1 (Sesión 12-13)'!O34</f>
        <v>7.2176470588235304</v>
      </c>
      <c r="I18" s="174" t="e">
        <f>H18/J18</f>
        <v>#DIV/0!</v>
      </c>
      <c r="J18" s="193">
        <f>G18</f>
        <v>0</v>
      </c>
      <c r="K18" s="165">
        <f>'Jueves 20-1 (Sesión 14-15)'!O34</f>
        <v>6.1411483253588521</v>
      </c>
      <c r="L18" s="174" t="e">
        <f>K18/M18</f>
        <v>#DIV/0!</v>
      </c>
      <c r="M18" s="193">
        <f>J18</f>
        <v>0</v>
      </c>
      <c r="N18" s="165">
        <f>'Viernes 21-1 (Sesión 16-17)'!O34</f>
        <v>3.8391812865497075</v>
      </c>
      <c r="O18" s="174" t="e">
        <f>N18/P18</f>
        <v>#DIV/0!</v>
      </c>
      <c r="P18" s="193">
        <f>M18</f>
        <v>0</v>
      </c>
      <c r="Q18" s="165">
        <f>'Sábado 22-1 (Sesión 18)'!O34</f>
        <v>4.3000000000000007</v>
      </c>
      <c r="R18" s="174" t="e">
        <f>Q18/S18</f>
        <v>#DIV/0!</v>
      </c>
      <c r="S18" s="193">
        <f>P18</f>
        <v>0</v>
      </c>
      <c r="T18" s="66"/>
      <c r="U18" s="197">
        <f>B18+E18+H18+K18+N18+Q18</f>
        <v>35.928859637954062</v>
      </c>
      <c r="V18" s="174" t="e">
        <f>U18/W18</f>
        <v>#DIV/0!</v>
      </c>
      <c r="W18" s="193">
        <f>P18</f>
        <v>0</v>
      </c>
      <c r="X18" s="66"/>
      <c r="Y18" s="183">
        <v>88.2</v>
      </c>
      <c r="Z18" s="187">
        <v>2.21</v>
      </c>
      <c r="AA18" s="185">
        <v>40</v>
      </c>
      <c r="AB18" s="77" t="s">
        <v>100</v>
      </c>
    </row>
    <row r="19" spans="1:28" s="67" customFormat="1" ht="15.95" hidden="1" customHeight="1">
      <c r="A19" s="69" t="s">
        <v>11</v>
      </c>
      <c r="B19" s="166"/>
      <c r="C19" s="174"/>
      <c r="D19" s="82"/>
      <c r="E19" s="166"/>
      <c r="F19" s="174"/>
      <c r="G19" s="82"/>
      <c r="H19" s="166"/>
      <c r="I19" s="174"/>
      <c r="J19" s="82"/>
      <c r="K19" s="166"/>
      <c r="L19" s="174"/>
      <c r="M19" s="82"/>
      <c r="N19" s="166"/>
      <c r="O19" s="174"/>
      <c r="P19" s="82"/>
      <c r="Q19" s="166"/>
      <c r="R19" s="174"/>
      <c r="S19" s="82"/>
      <c r="T19" s="66"/>
      <c r="U19" s="166"/>
      <c r="V19" s="174"/>
      <c r="W19" s="82"/>
      <c r="X19" s="66"/>
      <c r="Z19" s="188"/>
    </row>
    <row r="20" spans="1:28" s="67" customFormat="1" ht="15.95" hidden="1" customHeight="1">
      <c r="A20" s="68" t="s">
        <v>12</v>
      </c>
      <c r="B20" s="163"/>
      <c r="C20" s="151"/>
      <c r="D20" s="81"/>
      <c r="E20" s="163"/>
      <c r="F20" s="151"/>
      <c r="G20" s="81"/>
      <c r="H20" s="163"/>
      <c r="I20" s="151"/>
      <c r="J20" s="81"/>
      <c r="K20" s="163"/>
      <c r="L20" s="151"/>
      <c r="M20" s="81"/>
      <c r="N20" s="163"/>
      <c r="O20" s="151"/>
      <c r="P20" s="81"/>
      <c r="Q20" s="163"/>
      <c r="R20" s="151"/>
      <c r="S20" s="81"/>
      <c r="T20" s="66"/>
      <c r="U20" s="163"/>
      <c r="V20" s="151"/>
      <c r="W20" s="81"/>
      <c r="X20" s="66"/>
      <c r="Z20" s="188"/>
    </row>
    <row r="21" spans="1:28" s="67" customFormat="1" ht="15.95" hidden="1" customHeight="1" thickBot="1">
      <c r="A21" s="68" t="s">
        <v>13</v>
      </c>
      <c r="B21" s="163"/>
      <c r="C21" s="175"/>
      <c r="D21" s="81"/>
      <c r="E21" s="163"/>
      <c r="F21" s="175"/>
      <c r="G21" s="81"/>
      <c r="H21" s="163"/>
      <c r="I21" s="175"/>
      <c r="J21" s="81"/>
      <c r="K21" s="163"/>
      <c r="L21" s="175"/>
      <c r="M21" s="81"/>
      <c r="N21" s="163"/>
      <c r="O21" s="175"/>
      <c r="P21" s="81"/>
      <c r="Q21" s="163"/>
      <c r="R21" s="175"/>
      <c r="S21" s="81"/>
      <c r="T21" s="66"/>
      <c r="U21" s="163"/>
      <c r="V21" s="175"/>
      <c r="W21" s="81"/>
      <c r="X21" s="66"/>
      <c r="Z21" s="188"/>
    </row>
    <row r="22" spans="1:28" ht="21" thickBot="1">
      <c r="A22" s="2"/>
      <c r="B22" s="3"/>
      <c r="C22" s="79" t="e">
        <f>AVERAGE(C7,C11,C13,C14,C18)</f>
        <v>#DIV/0!</v>
      </c>
      <c r="D22" s="3"/>
      <c r="E22" s="3"/>
      <c r="F22" s="79" t="e">
        <f>AVERAGE(F7,F11,F13,F14,F18)</f>
        <v>#DIV/0!</v>
      </c>
      <c r="G22" s="3"/>
      <c r="H22" s="3"/>
      <c r="I22" s="79" t="e">
        <f>AVERAGE(I7,I11,I13,I14,I18)</f>
        <v>#DIV/0!</v>
      </c>
      <c r="J22" s="3"/>
      <c r="K22" s="3"/>
      <c r="L22" s="79" t="e">
        <f>AVERAGE(L7,L11,L13,L14,L18)</f>
        <v>#DIV/0!</v>
      </c>
      <c r="M22" s="3"/>
      <c r="N22" s="3"/>
      <c r="O22" s="79" t="e">
        <f>AVERAGE(O7,O11,O13,O14,O18)</f>
        <v>#DIV/0!</v>
      </c>
      <c r="P22" s="3"/>
      <c r="Q22" s="3"/>
      <c r="R22" s="79" t="e">
        <f>AVERAGE(R7,R11,R13,R14,R18)</f>
        <v>#DIV/0!</v>
      </c>
      <c r="S22" s="3"/>
      <c r="T22" s="2"/>
      <c r="U22" s="3"/>
      <c r="V22" s="79" t="e">
        <f>AVERAGE(V7,V11,V13,V14,V18)</f>
        <v>#DIV/0!</v>
      </c>
      <c r="W22" s="3"/>
      <c r="X22" s="2"/>
      <c r="Z22" s="204">
        <v>2.36</v>
      </c>
    </row>
    <row r="23" spans="1:28" ht="17.100000000000001" thickBot="1">
      <c r="A23" s="2"/>
      <c r="B23" s="152"/>
      <c r="C23" s="152"/>
      <c r="D23" s="152"/>
      <c r="E23" s="152"/>
      <c r="F23" s="152"/>
      <c r="G23" s="152"/>
      <c r="H23" s="152"/>
      <c r="I23" s="152"/>
      <c r="J23" s="152"/>
      <c r="K23" s="152"/>
      <c r="L23" s="152"/>
      <c r="M23" s="152"/>
      <c r="N23" s="152"/>
      <c r="O23" s="152"/>
      <c r="P23" s="152"/>
      <c r="Q23" s="152"/>
      <c r="R23" s="152"/>
      <c r="S23" s="152"/>
      <c r="T23" s="2"/>
      <c r="U23" s="152"/>
      <c r="V23" s="2"/>
      <c r="W23" s="2"/>
      <c r="X23" s="2"/>
    </row>
    <row r="24" spans="1:28" ht="17.100000000000001" thickBot="1">
      <c r="A24" s="149" t="s">
        <v>33</v>
      </c>
      <c r="B24" s="161" t="s">
        <v>85</v>
      </c>
      <c r="C24" s="173" t="s">
        <v>86</v>
      </c>
      <c r="D24" s="172" t="s">
        <v>87</v>
      </c>
      <c r="E24" s="167" t="s">
        <v>85</v>
      </c>
      <c r="F24" s="173" t="s">
        <v>86</v>
      </c>
      <c r="G24" s="172" t="s">
        <v>87</v>
      </c>
      <c r="H24" s="167" t="s">
        <v>85</v>
      </c>
      <c r="I24" s="173" t="s">
        <v>86</v>
      </c>
      <c r="J24" s="172" t="s">
        <v>87</v>
      </c>
      <c r="K24" s="167" t="s">
        <v>85</v>
      </c>
      <c r="L24" s="173" t="s">
        <v>86</v>
      </c>
      <c r="M24" s="172" t="s">
        <v>87</v>
      </c>
      <c r="N24" s="167" t="s">
        <v>85</v>
      </c>
      <c r="O24" s="173" t="s">
        <v>86</v>
      </c>
      <c r="P24" s="172" t="s">
        <v>87</v>
      </c>
      <c r="Q24" s="167" t="s">
        <v>85</v>
      </c>
      <c r="R24" s="173" t="s">
        <v>86</v>
      </c>
      <c r="S24" s="172" t="s">
        <v>87</v>
      </c>
      <c r="T24" s="2"/>
      <c r="U24" s="160"/>
      <c r="V24" s="2"/>
      <c r="W24" s="2"/>
      <c r="X24" s="2"/>
    </row>
    <row r="25" spans="1:28" ht="15.95" customHeight="1">
      <c r="A25" s="74" t="s">
        <v>34</v>
      </c>
      <c r="B25" s="202">
        <f>'Lunes 17-1 (Sesión 08-09)'!T34</f>
        <v>89.311096010860481</v>
      </c>
      <c r="C25" s="174" t="e">
        <f>B25/D25</f>
        <v>#DIV/0!</v>
      </c>
      <c r="D25" s="198">
        <f>'PLANIFICACIÓN SEMANAL'!D25</f>
        <v>0</v>
      </c>
      <c r="E25" s="202">
        <f>'Martes 18-1 (Sesión 10-11)'!T34</f>
        <v>75.13784855429013</v>
      </c>
      <c r="F25" s="174" t="e">
        <f>E25/G25</f>
        <v>#DIV/0!</v>
      </c>
      <c r="G25" s="198">
        <f>D25</f>
        <v>0</v>
      </c>
      <c r="H25" s="202">
        <f>'Miércoles 19-1 (Sesión 12-13)'!T34</f>
        <v>86.295926797385619</v>
      </c>
      <c r="I25" s="174" t="e">
        <f>H25/J25</f>
        <v>#DIV/0!</v>
      </c>
      <c r="J25" s="198">
        <f>G25</f>
        <v>0</v>
      </c>
      <c r="K25" s="202">
        <f>'Jueves 20-1 (Sesión 14-15)'!T34</f>
        <v>86.269407496012761</v>
      </c>
      <c r="L25" s="174" t="e">
        <f>K25/M25</f>
        <v>#DIV/0!</v>
      </c>
      <c r="M25" s="198">
        <f>J25</f>
        <v>0</v>
      </c>
      <c r="N25" s="202">
        <f>'Viernes 21-1 (Sesión 16-17)'!T34</f>
        <v>81.15429653996101</v>
      </c>
      <c r="O25" s="174" t="e">
        <f>N25/P25</f>
        <v>#DIV/0!</v>
      </c>
      <c r="P25" s="198">
        <f>M25</f>
        <v>0</v>
      </c>
      <c r="Q25" s="202">
        <f>'Sábado 22-1 (Sesión 18)'!T34</f>
        <v>81.749636363636355</v>
      </c>
      <c r="R25" s="174" t="e">
        <f>Q25/S25</f>
        <v>#DIV/0!</v>
      </c>
      <c r="S25" s="198">
        <f>P25</f>
        <v>0</v>
      </c>
      <c r="T25" s="2"/>
      <c r="U25" s="3"/>
      <c r="V25" s="2"/>
      <c r="W25" s="2"/>
      <c r="X25" s="2"/>
    </row>
    <row r="26" spans="1:28" ht="15.95" hidden="1" customHeight="1">
      <c r="A26" s="71" t="s">
        <v>14</v>
      </c>
      <c r="B26" s="168"/>
      <c r="C26" s="151"/>
      <c r="D26" s="191"/>
      <c r="E26" s="168"/>
      <c r="F26" s="151"/>
      <c r="G26" s="191"/>
      <c r="H26" s="168"/>
      <c r="I26" s="151"/>
      <c r="J26" s="191"/>
      <c r="K26" s="168"/>
      <c r="L26" s="151"/>
      <c r="M26" s="191"/>
      <c r="N26" s="168"/>
      <c r="O26" s="151"/>
      <c r="P26" s="191"/>
      <c r="Q26" s="168"/>
      <c r="R26" s="151"/>
      <c r="S26" s="191"/>
      <c r="T26" s="2"/>
      <c r="U26" s="3"/>
      <c r="V26" s="2"/>
      <c r="W26" s="2"/>
      <c r="X26" s="2"/>
    </row>
    <row r="27" spans="1:28" ht="15.95" hidden="1" customHeight="1">
      <c r="A27" s="71" t="s">
        <v>15</v>
      </c>
      <c r="B27" s="168"/>
      <c r="C27" s="151"/>
      <c r="D27" s="191"/>
      <c r="E27" s="168"/>
      <c r="F27" s="151"/>
      <c r="G27" s="191"/>
      <c r="H27" s="168"/>
      <c r="I27" s="151"/>
      <c r="J27" s="191"/>
      <c r="K27" s="168"/>
      <c r="L27" s="151"/>
      <c r="M27" s="191"/>
      <c r="N27" s="168"/>
      <c r="O27" s="151"/>
      <c r="P27" s="191"/>
      <c r="Q27" s="168"/>
      <c r="R27" s="151"/>
      <c r="S27" s="191"/>
      <c r="T27" s="2"/>
      <c r="U27" s="3"/>
      <c r="V27" s="2"/>
      <c r="W27" s="2"/>
      <c r="X27" s="2"/>
    </row>
    <row r="28" spans="1:28" ht="15.95" hidden="1" customHeight="1">
      <c r="A28" s="71" t="s">
        <v>16</v>
      </c>
      <c r="B28" s="168"/>
      <c r="C28" s="151"/>
      <c r="D28" s="191"/>
      <c r="E28" s="168"/>
      <c r="F28" s="151"/>
      <c r="G28" s="191"/>
      <c r="H28" s="168"/>
      <c r="I28" s="151"/>
      <c r="J28" s="191"/>
      <c r="K28" s="168"/>
      <c r="L28" s="151"/>
      <c r="M28" s="191"/>
      <c r="N28" s="168"/>
      <c r="O28" s="151"/>
      <c r="P28" s="191"/>
      <c r="Q28" s="168"/>
      <c r="R28" s="151"/>
      <c r="S28" s="191"/>
      <c r="T28" s="2"/>
      <c r="U28" s="3"/>
      <c r="V28" s="2"/>
      <c r="W28" s="2"/>
      <c r="X28" s="2"/>
    </row>
    <row r="29" spans="1:28" ht="15.95" customHeight="1">
      <c r="A29" s="70" t="s">
        <v>35</v>
      </c>
      <c r="B29" s="169">
        <f>'Lunes 17-1 (Sesión 08-09)'!X34</f>
        <v>5.5186065786356435</v>
      </c>
      <c r="C29" s="174" t="e">
        <f>B29/D29</f>
        <v>#DIV/0!</v>
      </c>
      <c r="D29" s="192">
        <f>'PLANIFICACIÓN SEMANAL'!D29</f>
        <v>0</v>
      </c>
      <c r="E29" s="169">
        <f>'Martes 18-1 (Sesión 10-11)'!X34</f>
        <v>4.4106147611676256</v>
      </c>
      <c r="F29" s="174" t="e">
        <f>E29/G29</f>
        <v>#DIV/0!</v>
      </c>
      <c r="G29" s="192">
        <f>D29</f>
        <v>0</v>
      </c>
      <c r="H29" s="169">
        <f>'Miércoles 19-1 (Sesión 12-13)'!X34</f>
        <v>3.6964210457516344</v>
      </c>
      <c r="I29" s="174" t="e">
        <f>H29/J29</f>
        <v>#DIV/0!</v>
      </c>
      <c r="J29" s="192">
        <f>G29</f>
        <v>0</v>
      </c>
      <c r="K29" s="169">
        <f>'Jueves 20-1 (Sesión 14-15)'!X34</f>
        <v>4.9640355731225299</v>
      </c>
      <c r="L29" s="174" t="e">
        <f>K29/M29</f>
        <v>#DIV/0!</v>
      </c>
      <c r="M29" s="192">
        <f>J29</f>
        <v>0</v>
      </c>
      <c r="N29" s="169">
        <f>'Viernes 21-1 (Sesión 16-17)'!X34</f>
        <v>4.5083958614484931</v>
      </c>
      <c r="O29" s="174" t="e">
        <f>N29/P29</f>
        <v>#DIV/0!</v>
      </c>
      <c r="P29" s="192">
        <f>M29</f>
        <v>0</v>
      </c>
      <c r="Q29" s="169">
        <f>'Sábado 22-1 (Sesión 18)'!X34</f>
        <v>4.9233175033921306</v>
      </c>
      <c r="R29" s="174" t="e">
        <f>Q29/S29</f>
        <v>#DIV/0!</v>
      </c>
      <c r="S29" s="192">
        <f>P29</f>
        <v>0</v>
      </c>
      <c r="T29" s="2"/>
      <c r="U29" s="6"/>
      <c r="V29" s="2"/>
      <c r="W29" s="2"/>
      <c r="X29" s="2"/>
    </row>
    <row r="30" spans="1:28" ht="15.95" customHeight="1">
      <c r="A30" s="70" t="s">
        <v>36</v>
      </c>
      <c r="B30" s="169">
        <f>'Lunes 17-1 (Sesión 08-09)'!Y34</f>
        <v>7.7154796194466246E-2</v>
      </c>
      <c r="C30" s="174" t="e">
        <f>B30/D30</f>
        <v>#DIV/0!</v>
      </c>
      <c r="D30" s="192">
        <f>'PLANIFICACIÓN SEMANAL'!D30</f>
        <v>0</v>
      </c>
      <c r="E30" s="169">
        <f>'Martes 18-1 (Sesión 10-11)'!Y34</f>
        <v>7.9844142785319261E-2</v>
      </c>
      <c r="F30" s="174" t="e">
        <f>E30/G30</f>
        <v>#DIV/0!</v>
      </c>
      <c r="G30" s="192">
        <f>D30</f>
        <v>0</v>
      </c>
      <c r="H30" s="169">
        <f>'Miércoles 19-1 (Sesión 12-13)'!Y34</f>
        <v>5.7326797385620916E-2</v>
      </c>
      <c r="I30" s="174" t="e">
        <f>H30/J30</f>
        <v>#DIV/0!</v>
      </c>
      <c r="J30" s="192">
        <f>G30</f>
        <v>0</v>
      </c>
      <c r="K30" s="169">
        <f>'Jueves 20-1 (Sesión 14-15)'!Y34</f>
        <v>8.069482005408779E-2</v>
      </c>
      <c r="L30" s="174" t="e">
        <f>K30/M30</f>
        <v>#DIV/0!</v>
      </c>
      <c r="M30" s="192">
        <f>J30</f>
        <v>0</v>
      </c>
      <c r="N30" s="169">
        <f>'Viernes 21-1 (Sesión 16-17)'!Y34</f>
        <v>8.4832808517019034E-2</v>
      </c>
      <c r="O30" s="174" t="e">
        <f>N30/P30</f>
        <v>#DIV/0!</v>
      </c>
      <c r="P30" s="192">
        <f>M30</f>
        <v>0</v>
      </c>
      <c r="Q30" s="169">
        <f>'Sábado 22-1 (Sesión 18)'!Y34</f>
        <v>8.3582089552238795E-2</v>
      </c>
      <c r="R30" s="174" t="e">
        <f>Q30/S30</f>
        <v>#DIV/0!</v>
      </c>
      <c r="S30" s="192">
        <f>P30</f>
        <v>0</v>
      </c>
      <c r="T30" s="2"/>
      <c r="U30" s="6"/>
      <c r="V30" s="2"/>
      <c r="W30" s="2"/>
      <c r="X30" s="2"/>
    </row>
    <row r="31" spans="1:28" ht="15.95" customHeight="1">
      <c r="A31" s="190" t="s">
        <v>37</v>
      </c>
      <c r="B31" s="169">
        <f>'Lunes 17-1 (Sesión 08-09)'!Z34</f>
        <v>1.329901343065375</v>
      </c>
      <c r="C31" s="174" t="e">
        <f>B31/D31</f>
        <v>#DIV/0!</v>
      </c>
      <c r="D31" s="192">
        <f>'PLANIFICACIÓN SEMANAL'!D31</f>
        <v>0</v>
      </c>
      <c r="E31" s="169">
        <f>'Martes 18-1 (Sesión 10-11)'!Z34</f>
        <v>1.137830687531423</v>
      </c>
      <c r="F31" s="174" t="e">
        <f>E31/G31</f>
        <v>#DIV/0!</v>
      </c>
      <c r="G31" s="192">
        <f>D31</f>
        <v>0</v>
      </c>
      <c r="H31" s="169">
        <f>'Miércoles 19-1 (Sesión 12-13)'!Z34</f>
        <v>0.94726045751633992</v>
      </c>
      <c r="I31" s="174" t="e">
        <f>H31/J31</f>
        <v>#DIV/0!</v>
      </c>
      <c r="J31" s="192">
        <f>G31</f>
        <v>0</v>
      </c>
      <c r="K31" s="169">
        <f>'Jueves 20-1 (Sesión 14-15)'!Z34</f>
        <v>1.4175456625754108</v>
      </c>
      <c r="L31" s="174" t="e">
        <f>K31/M31</f>
        <v>#DIV/0!</v>
      </c>
      <c r="M31" s="192">
        <f>J31</f>
        <v>0</v>
      </c>
      <c r="N31" s="169">
        <f>'Viernes 21-1 (Sesión 16-17)'!Z34</f>
        <v>1.5677061778377568</v>
      </c>
      <c r="O31" s="174" t="e">
        <f>N31/P31</f>
        <v>#DIV/0!</v>
      </c>
      <c r="P31" s="192">
        <f>M31</f>
        <v>0</v>
      </c>
      <c r="Q31" s="169">
        <f>'Sábado 22-1 (Sesión 18)'!Z34</f>
        <v>1.5417164179104479</v>
      </c>
      <c r="R31" s="174" t="e">
        <f>Q31/S31</f>
        <v>#DIV/0!</v>
      </c>
      <c r="S31" s="192">
        <f>P31</f>
        <v>0</v>
      </c>
      <c r="T31" s="2"/>
      <c r="U31" s="6"/>
      <c r="V31" s="2"/>
      <c r="W31" s="2"/>
      <c r="X31" s="2"/>
    </row>
    <row r="32" spans="1:28" ht="15.95" customHeight="1">
      <c r="A32" s="70" t="s">
        <v>38</v>
      </c>
      <c r="B32" s="169">
        <f>'Lunes 17-1 (Sesión 08-09)'!AA34</f>
        <v>1.9217927436751081</v>
      </c>
      <c r="C32" s="174" t="e">
        <f>B32/D32</f>
        <v>#DIV/0!</v>
      </c>
      <c r="D32" s="192">
        <f>'PLANIFICACIÓN SEMANAL'!D32</f>
        <v>0</v>
      </c>
      <c r="E32" s="169">
        <f>'Martes 18-1 (Sesión 10-11)'!AA34</f>
        <v>1.9025510609101939</v>
      </c>
      <c r="F32" s="174" t="e">
        <f>E32/G32</f>
        <v>#DIV/0!</v>
      </c>
      <c r="G32" s="192">
        <f>D32</f>
        <v>0</v>
      </c>
      <c r="H32" s="169">
        <f>'Miércoles 19-1 (Sesión 12-13)'!AA34</f>
        <v>2.047813725490196</v>
      </c>
      <c r="I32" s="174" t="e">
        <f>H32/J32</f>
        <v>#DIV/0!</v>
      </c>
      <c r="J32" s="192">
        <f>G32</f>
        <v>0</v>
      </c>
      <c r="K32" s="169">
        <f>'Jueves 20-1 (Sesión 14-15)'!AA34</f>
        <v>2.1179529852298731</v>
      </c>
      <c r="L32" s="174" t="e">
        <f>K32/M32</f>
        <v>#DIV/0!</v>
      </c>
      <c r="M32" s="192">
        <f>J32</f>
        <v>0</v>
      </c>
      <c r="N32" s="169">
        <f>'Viernes 21-1 (Sesión 16-17)'!AA34</f>
        <v>1.9608861898335583</v>
      </c>
      <c r="O32" s="174" t="e">
        <f>N32/P32</f>
        <v>#DIV/0!</v>
      </c>
      <c r="P32" s="192">
        <f>M32</f>
        <v>0</v>
      </c>
      <c r="Q32" s="169">
        <f>'Sábado 22-1 (Sesión 18)'!AA34</f>
        <v>1.8979647218453191</v>
      </c>
      <c r="R32" s="174" t="e">
        <f>Q32/S32</f>
        <v>#DIV/0!</v>
      </c>
      <c r="S32" s="192">
        <f>P32</f>
        <v>0</v>
      </c>
      <c r="T32" s="2"/>
      <c r="U32" s="6"/>
      <c r="V32" s="2"/>
      <c r="W32" s="2"/>
      <c r="X32" s="2"/>
    </row>
    <row r="33" spans="1:24" ht="15.95" hidden="1" customHeight="1">
      <c r="A33" s="72" t="s">
        <v>39</v>
      </c>
      <c r="B33" s="169"/>
      <c r="C33" s="151"/>
      <c r="D33" s="192"/>
      <c r="E33" s="169"/>
      <c r="F33" s="151"/>
      <c r="G33" s="192"/>
      <c r="H33" s="169"/>
      <c r="I33" s="151"/>
      <c r="J33" s="192"/>
      <c r="K33" s="169"/>
      <c r="L33" s="151"/>
      <c r="M33" s="192"/>
      <c r="N33" s="169"/>
      <c r="O33" s="151"/>
      <c r="P33" s="192"/>
      <c r="Q33" s="169"/>
      <c r="R33" s="151"/>
      <c r="S33" s="192"/>
      <c r="T33" s="2"/>
      <c r="U33" s="6"/>
      <c r="V33" s="2"/>
      <c r="W33" s="2"/>
      <c r="X33" s="2"/>
    </row>
    <row r="34" spans="1:24" ht="15.95" hidden="1" customHeight="1">
      <c r="A34" s="71" t="s">
        <v>17</v>
      </c>
      <c r="B34" s="169"/>
      <c r="C34" s="151"/>
      <c r="D34" s="192"/>
      <c r="E34" s="169"/>
      <c r="F34" s="151"/>
      <c r="G34" s="192"/>
      <c r="H34" s="169"/>
      <c r="I34" s="151"/>
      <c r="J34" s="192"/>
      <c r="K34" s="169"/>
      <c r="L34" s="151"/>
      <c r="M34" s="192"/>
      <c r="N34" s="169"/>
      <c r="O34" s="151"/>
      <c r="P34" s="192"/>
      <c r="Q34" s="169"/>
      <c r="R34" s="151"/>
      <c r="S34" s="192"/>
      <c r="T34" s="2"/>
      <c r="U34" s="6"/>
      <c r="V34" s="2"/>
      <c r="W34" s="2"/>
      <c r="X34" s="2"/>
    </row>
    <row r="35" spans="1:24" ht="15.95" hidden="1" customHeight="1">
      <c r="A35" s="71" t="s">
        <v>18</v>
      </c>
      <c r="B35" s="169"/>
      <c r="C35" s="151"/>
      <c r="D35" s="192"/>
      <c r="E35" s="169"/>
      <c r="F35" s="151"/>
      <c r="G35" s="192"/>
      <c r="H35" s="169"/>
      <c r="I35" s="151"/>
      <c r="J35" s="192"/>
      <c r="K35" s="169"/>
      <c r="L35" s="151"/>
      <c r="M35" s="192"/>
      <c r="N35" s="169"/>
      <c r="O35" s="151"/>
      <c r="P35" s="192"/>
      <c r="Q35" s="169"/>
      <c r="R35" s="151"/>
      <c r="S35" s="192"/>
      <c r="T35" s="2"/>
      <c r="U35" s="6"/>
      <c r="V35" s="2"/>
      <c r="W35" s="2"/>
      <c r="X35" s="2"/>
    </row>
    <row r="36" spans="1:24" ht="15.95" customHeight="1" thickBot="1">
      <c r="A36" s="125" t="s">
        <v>101</v>
      </c>
      <c r="B36" s="170">
        <f>'Lunes 17-1 (Sesión 08-09)'!AE34</f>
        <v>5.3164939712465248E-2</v>
      </c>
      <c r="C36" s="174" t="e">
        <f>B36/D36</f>
        <v>#DIV/0!</v>
      </c>
      <c r="D36" s="193">
        <f>'PLANIFICACIÓN SEMANAL'!D36</f>
        <v>0</v>
      </c>
      <c r="E36" s="170">
        <f>'Martes 18-1 (Sesión 10-11)'!AE34</f>
        <v>5.620600804424334E-2</v>
      </c>
      <c r="F36" s="174" t="e">
        <f>E36/G36</f>
        <v>#DIV/0!</v>
      </c>
      <c r="G36" s="193">
        <f>D36</f>
        <v>0</v>
      </c>
      <c r="H36" s="170">
        <f>'Miércoles 19-1 (Sesión 12-13)'!AE34</f>
        <v>7.21764705882353E-2</v>
      </c>
      <c r="I36" s="174" t="e">
        <f>H36/J36</f>
        <v>#DIV/0!</v>
      </c>
      <c r="J36" s="193">
        <f>G36</f>
        <v>0</v>
      </c>
      <c r="K36" s="170">
        <f>'Jueves 20-1 (Sesión 14-15)'!AE34</f>
        <v>5.3401289785729146E-2</v>
      </c>
      <c r="L36" s="174" t="e">
        <f>K36/M36</f>
        <v>#DIV/0!</v>
      </c>
      <c r="M36" s="193">
        <f>J36</f>
        <v>0</v>
      </c>
      <c r="N36" s="170">
        <f>'Viernes 21-1 (Sesión 16-17)'!AE34</f>
        <v>4.9220272904483428E-2</v>
      </c>
      <c r="O36" s="174" t="e">
        <f>N36/P36</f>
        <v>#DIV/0!</v>
      </c>
      <c r="P36" s="193">
        <f>M36</f>
        <v>0</v>
      </c>
      <c r="Q36" s="170">
        <f>'Sábado 22-1 (Sesión 18)'!AE34</f>
        <v>6.4179104477611951E-2</v>
      </c>
      <c r="R36" s="174" t="e">
        <f>Q36/S36</f>
        <v>#DIV/0!</v>
      </c>
      <c r="S36" s="193">
        <f>P36</f>
        <v>0</v>
      </c>
      <c r="T36" s="2"/>
      <c r="U36" s="6"/>
      <c r="V36" s="2"/>
      <c r="W36" s="2"/>
      <c r="X36" s="2"/>
    </row>
    <row r="37" spans="1:24" ht="15.95" hidden="1" customHeight="1">
      <c r="A37" s="69" t="s">
        <v>19</v>
      </c>
      <c r="B37" s="171"/>
      <c r="C37" s="174"/>
      <c r="D37" s="82"/>
      <c r="E37" s="171"/>
      <c r="F37" s="174"/>
      <c r="G37" s="82"/>
      <c r="H37" s="171"/>
      <c r="I37" s="174"/>
      <c r="J37" s="82"/>
      <c r="K37" s="171"/>
      <c r="L37" s="174"/>
      <c r="M37" s="82"/>
      <c r="N37" s="171"/>
      <c r="O37" s="174"/>
      <c r="P37" s="82"/>
      <c r="Q37" s="171"/>
      <c r="R37" s="174"/>
      <c r="S37" s="82"/>
      <c r="T37" s="2"/>
      <c r="U37" s="2"/>
      <c r="V37" s="2"/>
      <c r="W37" s="2"/>
      <c r="X37" s="2"/>
    </row>
    <row r="38" spans="1:24" ht="15.95" hidden="1" customHeight="1">
      <c r="A38" s="68" t="s">
        <v>20</v>
      </c>
      <c r="B38" s="168"/>
      <c r="C38" s="175"/>
      <c r="D38" s="81"/>
      <c r="E38" s="168"/>
      <c r="F38" s="175"/>
      <c r="G38" s="81"/>
      <c r="H38" s="168"/>
      <c r="I38" s="175"/>
      <c r="J38" s="81"/>
      <c r="K38" s="168"/>
      <c r="L38" s="175"/>
      <c r="M38" s="81"/>
      <c r="N38" s="168"/>
      <c r="O38" s="175"/>
      <c r="P38" s="81"/>
      <c r="Q38" s="168"/>
      <c r="R38" s="175"/>
      <c r="S38" s="81"/>
      <c r="T38" s="2"/>
      <c r="U38" s="2"/>
      <c r="V38" s="2"/>
      <c r="W38" s="2"/>
      <c r="X38" s="2"/>
    </row>
    <row r="39" spans="1:24" ht="21" thickBot="1">
      <c r="A39" s="2"/>
      <c r="B39" s="83"/>
      <c r="C39" s="79" t="e">
        <f>AVERAGE(C25,C29,C31,C32,C36)</f>
        <v>#DIV/0!</v>
      </c>
      <c r="D39" s="83"/>
      <c r="E39" s="83"/>
      <c r="F39" s="79" t="e">
        <f>AVERAGE(F25,F29,F31,F32,F36)</f>
        <v>#DIV/0!</v>
      </c>
      <c r="G39" s="83"/>
      <c r="H39" s="83"/>
      <c r="I39" s="79" t="e">
        <f>AVERAGE(I25,I29,I31,I32,I36)</f>
        <v>#DIV/0!</v>
      </c>
      <c r="J39" s="83"/>
      <c r="K39" s="83"/>
      <c r="L39" s="79" t="e">
        <f>AVERAGE(L25,L29,L31,L32,L36)</f>
        <v>#DIV/0!</v>
      </c>
      <c r="M39" s="83"/>
      <c r="N39" s="83"/>
      <c r="O39" s="79" t="e">
        <f>AVERAGE(O25,O29,O31,O32,O36)</f>
        <v>#DIV/0!</v>
      </c>
      <c r="P39" s="83"/>
      <c r="Q39" s="83"/>
      <c r="R39" s="79" t="e">
        <f>AVERAGE(R25,R29,R31,R32,R36)</f>
        <v>#DIV/0!</v>
      </c>
      <c r="S39" s="83"/>
      <c r="T39" s="2"/>
      <c r="U39" s="2"/>
      <c r="V39" s="2"/>
      <c r="W39" s="2"/>
      <c r="X39" s="2"/>
    </row>
    <row r="40" spans="1:24" ht="15.95">
      <c r="A40" s="2"/>
      <c r="B40" s="2"/>
      <c r="D40" s="2"/>
      <c r="E40" s="2"/>
      <c r="F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4" ht="15.95" customHeight="1">
      <c r="A41" s="344" t="s">
        <v>102</v>
      </c>
      <c r="B41" s="344"/>
      <c r="C41" s="344"/>
      <c r="D41" s="344"/>
      <c r="E41" s="344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4" ht="15.95" customHeight="1">
      <c r="A42" s="118" t="s">
        <v>103</v>
      </c>
      <c r="B42" s="343" t="s">
        <v>104</v>
      </c>
      <c r="C42" s="343"/>
      <c r="D42" s="343"/>
      <c r="E42" s="343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4" ht="15.95" customHeight="1">
      <c r="A43" s="119" t="s">
        <v>105</v>
      </c>
      <c r="B43" s="345">
        <f>'PLANIFICACIÓN SEMANAL'!B43:E45</f>
        <v>0</v>
      </c>
      <c r="C43" s="345"/>
      <c r="D43" s="345"/>
      <c r="E43" s="345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4" ht="15.95" customHeight="1">
      <c r="A44" s="120" t="s">
        <v>106</v>
      </c>
      <c r="B44" s="345"/>
      <c r="C44" s="345"/>
      <c r="D44" s="345"/>
      <c r="E44" s="345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4" ht="15" customHeight="1">
      <c r="A45" s="121" t="s">
        <v>107</v>
      </c>
      <c r="B45" s="345"/>
      <c r="C45" s="345"/>
      <c r="D45" s="345"/>
      <c r="E45" s="345"/>
    </row>
    <row r="46" spans="1:24" ht="15" customHeight="1">
      <c r="A46" s="123"/>
    </row>
    <row r="47" spans="1:24" ht="15" customHeight="1"/>
    <row r="48" spans="1:24" ht="15" customHeight="1">
      <c r="A48" s="123"/>
    </row>
    <row r="49" spans="1:1" ht="15" customHeight="1"/>
    <row r="50" spans="1:1" ht="15" customHeight="1">
      <c r="A50" s="123"/>
    </row>
  </sheetData>
  <mergeCells count="33">
    <mergeCell ref="B2:D2"/>
    <mergeCell ref="B3:D3"/>
    <mergeCell ref="B5:D5"/>
    <mergeCell ref="Q2:S2"/>
    <mergeCell ref="Q3:S3"/>
    <mergeCell ref="Q4:R4"/>
    <mergeCell ref="Q5:S5"/>
    <mergeCell ref="E2:G2"/>
    <mergeCell ref="E3:G3"/>
    <mergeCell ref="H2:J2"/>
    <mergeCell ref="H3:J3"/>
    <mergeCell ref="H5:J5"/>
    <mergeCell ref="H4:I4"/>
    <mergeCell ref="B42:E42"/>
    <mergeCell ref="B43:E45"/>
    <mergeCell ref="A41:E41"/>
    <mergeCell ref="B4:C4"/>
    <mergeCell ref="E4:F4"/>
    <mergeCell ref="E5:G5"/>
    <mergeCell ref="Y1:AB2"/>
    <mergeCell ref="Y3:AB5"/>
    <mergeCell ref="K2:M2"/>
    <mergeCell ref="K3:M3"/>
    <mergeCell ref="K5:M5"/>
    <mergeCell ref="K4:L4"/>
    <mergeCell ref="N4:O4"/>
    <mergeCell ref="U2:W2"/>
    <mergeCell ref="U3:W3"/>
    <mergeCell ref="U4:V4"/>
    <mergeCell ref="U5:W5"/>
    <mergeCell ref="N2:P2"/>
    <mergeCell ref="N3:P3"/>
    <mergeCell ref="N5:P5"/>
  </mergeCells>
  <conditionalFormatting sqref="C7:C22">
    <cfRule type="cellIs" dxfId="51" priority="52" operator="lessThan">
      <formula>0.49</formula>
    </cfRule>
    <cfRule type="cellIs" dxfId="50" priority="49" operator="greaterThan">
      <formula>1</formula>
    </cfRule>
    <cfRule type="cellIs" dxfId="49" priority="50" operator="between">
      <formula>0.75</formula>
      <formula>1</formula>
    </cfRule>
    <cfRule type="cellIs" dxfId="48" priority="51" operator="between">
      <formula>0.49</formula>
      <formula>0.749</formula>
    </cfRule>
  </conditionalFormatting>
  <conditionalFormatting sqref="C25:C39">
    <cfRule type="cellIs" dxfId="47" priority="21" operator="greaterThan">
      <formula>1</formula>
    </cfRule>
    <cfRule type="cellIs" dxfId="46" priority="22" operator="between">
      <formula>0.75</formula>
      <formula>1</formula>
    </cfRule>
    <cfRule type="cellIs" dxfId="45" priority="23" operator="between">
      <formula>0.49</formula>
      <formula>0.749</formula>
    </cfRule>
    <cfRule type="cellIs" dxfId="44" priority="24" operator="lessThan">
      <formula>0.49</formula>
    </cfRule>
  </conditionalFormatting>
  <conditionalFormatting sqref="F7:F22">
    <cfRule type="cellIs" dxfId="43" priority="45" operator="greaterThan">
      <formula>1</formula>
    </cfRule>
    <cfRule type="cellIs" dxfId="42" priority="46" operator="between">
      <formula>0.75</formula>
      <formula>1</formula>
    </cfRule>
    <cfRule type="cellIs" dxfId="41" priority="47" operator="between">
      <formula>0.49</formula>
      <formula>0.749</formula>
    </cfRule>
    <cfRule type="cellIs" dxfId="40" priority="48" operator="lessThan">
      <formula>0.49</formula>
    </cfRule>
  </conditionalFormatting>
  <conditionalFormatting sqref="F25:F39">
    <cfRule type="cellIs" dxfId="39" priority="17" operator="greaterThan">
      <formula>1</formula>
    </cfRule>
    <cfRule type="cellIs" dxfId="38" priority="18" operator="between">
      <formula>0.75</formula>
      <formula>1</formula>
    </cfRule>
    <cfRule type="cellIs" dxfId="37" priority="19" operator="between">
      <formula>0.49</formula>
      <formula>0.749</formula>
    </cfRule>
    <cfRule type="cellIs" dxfId="36" priority="20" operator="lessThan">
      <formula>0.49</formula>
    </cfRule>
  </conditionalFormatting>
  <conditionalFormatting sqref="I7:I22">
    <cfRule type="cellIs" dxfId="35" priority="44" operator="lessThan">
      <formula>0.49</formula>
    </cfRule>
    <cfRule type="cellIs" dxfId="34" priority="43" operator="between">
      <formula>0.49</formula>
      <formula>0.749</formula>
    </cfRule>
    <cfRule type="cellIs" dxfId="33" priority="42" operator="between">
      <formula>0.75</formula>
      <formula>1</formula>
    </cfRule>
    <cfRule type="cellIs" dxfId="32" priority="41" operator="greaterThan">
      <formula>1</formula>
    </cfRule>
  </conditionalFormatting>
  <conditionalFormatting sqref="I25:I39">
    <cfRule type="cellIs" dxfId="31" priority="13" operator="greaterThan">
      <formula>1</formula>
    </cfRule>
    <cfRule type="cellIs" dxfId="30" priority="14" operator="between">
      <formula>0.75</formula>
      <formula>1</formula>
    </cfRule>
    <cfRule type="cellIs" dxfId="29" priority="15" operator="between">
      <formula>0.49</formula>
      <formula>0.749</formula>
    </cfRule>
    <cfRule type="cellIs" dxfId="28" priority="16" operator="lessThan">
      <formula>0.49</formula>
    </cfRule>
  </conditionalFormatting>
  <conditionalFormatting sqref="L7:L22">
    <cfRule type="cellIs" dxfId="27" priority="39" operator="between">
      <formula>0.49</formula>
      <formula>0.749</formula>
    </cfRule>
    <cfRule type="cellIs" dxfId="26" priority="38" operator="between">
      <formula>0.75</formula>
      <formula>1</formula>
    </cfRule>
    <cfRule type="cellIs" dxfId="25" priority="37" operator="greaterThan">
      <formula>1</formula>
    </cfRule>
    <cfRule type="cellIs" dxfId="24" priority="40" operator="lessThan">
      <formula>0.49</formula>
    </cfRule>
  </conditionalFormatting>
  <conditionalFormatting sqref="L25:L39">
    <cfRule type="cellIs" dxfId="23" priority="9" operator="greaterThan">
      <formula>1</formula>
    </cfRule>
    <cfRule type="cellIs" dxfId="22" priority="10" operator="between">
      <formula>0.75</formula>
      <formula>1</formula>
    </cfRule>
    <cfRule type="cellIs" dxfId="21" priority="11" operator="between">
      <formula>0.49</formula>
      <formula>0.749</formula>
    </cfRule>
    <cfRule type="cellIs" dxfId="20" priority="12" operator="lessThan">
      <formula>0.49</formula>
    </cfRule>
  </conditionalFormatting>
  <conditionalFormatting sqref="O7:O22">
    <cfRule type="cellIs" dxfId="19" priority="35" operator="between">
      <formula>0.49</formula>
      <formula>0.749</formula>
    </cfRule>
    <cfRule type="cellIs" dxfId="18" priority="36" operator="lessThan">
      <formula>0.49</formula>
    </cfRule>
    <cfRule type="cellIs" dxfId="17" priority="33" operator="greaterThan">
      <formula>1</formula>
    </cfRule>
    <cfRule type="cellIs" dxfId="16" priority="34" operator="between">
      <formula>0.75</formula>
      <formula>1</formula>
    </cfRule>
  </conditionalFormatting>
  <conditionalFormatting sqref="O25:O39">
    <cfRule type="cellIs" dxfId="15" priority="8" operator="lessThan">
      <formula>0.49</formula>
    </cfRule>
    <cfRule type="cellIs" dxfId="14" priority="6" operator="between">
      <formula>0.75</formula>
      <formula>1</formula>
    </cfRule>
    <cfRule type="cellIs" dxfId="13" priority="5" operator="greaterThan">
      <formula>1</formula>
    </cfRule>
    <cfRule type="cellIs" dxfId="12" priority="7" operator="between">
      <formula>0.49</formula>
      <formula>0.749</formula>
    </cfRule>
  </conditionalFormatting>
  <conditionalFormatting sqref="R7:R22">
    <cfRule type="cellIs" dxfId="11" priority="31" operator="between">
      <formula>0.49</formula>
      <formula>0.749</formula>
    </cfRule>
    <cfRule type="cellIs" dxfId="10" priority="32" operator="lessThan">
      <formula>0.49</formula>
    </cfRule>
    <cfRule type="cellIs" dxfId="9" priority="29" operator="greaterThan">
      <formula>1</formula>
    </cfRule>
    <cfRule type="cellIs" dxfId="8" priority="30" operator="between">
      <formula>0.75</formula>
      <formula>1</formula>
    </cfRule>
  </conditionalFormatting>
  <conditionalFormatting sqref="R25:R39">
    <cfRule type="cellIs" dxfId="7" priority="1" operator="greaterThan">
      <formula>1</formula>
    </cfRule>
    <cfRule type="cellIs" dxfId="6" priority="4" operator="lessThan">
      <formula>0.49</formula>
    </cfRule>
    <cfRule type="cellIs" dxfId="5" priority="3" operator="between">
      <formula>0.49</formula>
      <formula>0.749</formula>
    </cfRule>
    <cfRule type="cellIs" dxfId="4" priority="2" operator="between">
      <formula>0.75</formula>
      <formula>1</formula>
    </cfRule>
  </conditionalFormatting>
  <conditionalFormatting sqref="V7:V22">
    <cfRule type="cellIs" dxfId="3" priority="26" operator="between">
      <formula>0.75</formula>
      <formula>1</formula>
    </cfRule>
    <cfRule type="cellIs" dxfId="2" priority="25" operator="greaterThan">
      <formula>1</formula>
    </cfRule>
    <cfRule type="cellIs" dxfId="1" priority="27" operator="between">
      <formula>0.49</formula>
      <formula>0.749</formula>
    </cfRule>
    <cfRule type="cellIs" dxfId="0" priority="28" operator="lessThan">
      <formula>0.49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C04E9-DBD0-064E-A7C5-95B6E0297C7A}">
  <sheetPr>
    <tabColor rgb="FFFF0000"/>
  </sheetPr>
  <dimension ref="A1:BG54"/>
  <sheetViews>
    <sheetView tabSelected="1" zoomScaleNormal="110" workbookViewId="0">
      <selection activeCell="C8" sqref="C8:AE8"/>
    </sheetView>
  </sheetViews>
  <sheetFormatPr defaultColWidth="11.42578125" defaultRowHeight="15"/>
  <cols>
    <col min="1" max="1" width="3.42578125" customWidth="1"/>
    <col min="2" max="2" width="16.42578125" customWidth="1"/>
    <col min="3" max="3" width="6.7109375" style="1" customWidth="1"/>
    <col min="4" max="4" width="10.42578125" style="1" customWidth="1"/>
    <col min="5" max="7" width="8.85546875" style="1" hidden="1" customWidth="1"/>
    <col min="8" max="8" width="9.28515625" style="1" customWidth="1"/>
    <col min="9" max="9" width="8" style="1" customWidth="1"/>
    <col min="10" max="10" width="8.42578125" style="1" customWidth="1"/>
    <col min="11" max="11" width="10" style="1" customWidth="1"/>
    <col min="12" max="12" width="9.42578125" style="1" customWidth="1"/>
    <col min="13" max="14" width="8.85546875" style="1" hidden="1" customWidth="1"/>
    <col min="15" max="15" width="8.85546875" customWidth="1"/>
    <col min="16" max="16" width="6.28515625" customWidth="1"/>
    <col min="17" max="19" width="8.85546875" hidden="1" customWidth="1"/>
    <col min="20" max="20" width="7.85546875" customWidth="1"/>
    <col min="21" max="23" width="8.85546875" hidden="1" customWidth="1"/>
    <col min="24" max="26" width="8.85546875" customWidth="1"/>
    <col min="27" max="27" width="9.7109375" customWidth="1"/>
    <col min="28" max="28" width="10.140625" customWidth="1"/>
    <col min="29" max="30" width="8.85546875" hidden="1" customWidth="1"/>
    <col min="31" max="31" width="8.85546875" customWidth="1"/>
    <col min="32" max="33" width="8.85546875" hidden="1" customWidth="1"/>
    <col min="34" max="34" width="8.85546875" customWidth="1"/>
  </cols>
  <sheetData>
    <row r="1" spans="1:59" ht="42" customHeight="1">
      <c r="A1" s="349"/>
      <c r="B1" s="349"/>
      <c r="C1" s="134"/>
      <c r="D1" s="134"/>
      <c r="E1" s="134"/>
      <c r="F1" s="134"/>
      <c r="G1" s="134"/>
      <c r="H1" s="134"/>
      <c r="I1" s="154"/>
      <c r="J1" s="154"/>
      <c r="K1" s="154" t="str">
        <f>'PLANIFICACIÓN SEMANAL'!G1</f>
        <v>MICROCICLO</v>
      </c>
      <c r="L1" s="154"/>
      <c r="M1" s="154"/>
      <c r="N1" s="154"/>
      <c r="O1" s="154"/>
      <c r="P1" s="155">
        <f>'PLANIFICACIÓN SEMANAL'!I1</f>
        <v>2</v>
      </c>
      <c r="Q1" s="155"/>
      <c r="R1" s="155"/>
      <c r="S1" s="155"/>
      <c r="T1" s="155"/>
      <c r="U1" s="155"/>
      <c r="V1" s="155"/>
      <c r="W1" s="155"/>
      <c r="X1" s="155"/>
      <c r="Y1" s="134"/>
      <c r="Z1" s="134"/>
      <c r="AA1" s="134"/>
      <c r="AB1" s="350"/>
      <c r="AC1" s="350"/>
      <c r="AD1" s="350"/>
      <c r="AE1" s="350"/>
    </row>
    <row r="2" spans="1:59" ht="44.1" customHeight="1" thickBot="1">
      <c r="A2" s="126"/>
      <c r="B2" s="126"/>
      <c r="C2" s="124"/>
      <c r="D2" s="124"/>
      <c r="E2" s="124"/>
      <c r="F2" s="124"/>
      <c r="G2" s="124"/>
      <c r="H2" s="124"/>
      <c r="I2" s="124"/>
      <c r="J2" s="124"/>
      <c r="K2" s="124"/>
      <c r="L2" s="127"/>
      <c r="M2" s="127"/>
      <c r="N2" s="127"/>
      <c r="O2" s="127"/>
      <c r="P2" s="126"/>
      <c r="Q2" s="126"/>
      <c r="R2" s="126"/>
      <c r="S2" s="126"/>
      <c r="T2" s="126"/>
      <c r="U2" s="124"/>
      <c r="V2" s="124"/>
      <c r="W2" s="124"/>
      <c r="X2" s="124"/>
      <c r="Y2" s="124"/>
      <c r="Z2" s="124"/>
      <c r="AA2" s="124"/>
      <c r="AB2" s="128"/>
      <c r="AC2" s="128"/>
      <c r="AD2" s="128"/>
      <c r="AE2" s="128"/>
    </row>
    <row r="3" spans="1:59" ht="72" customHeight="1" thickBot="1">
      <c r="A3" s="33" t="s">
        <v>2</v>
      </c>
      <c r="B3" s="34" t="s">
        <v>3</v>
      </c>
      <c r="C3" s="139" t="s">
        <v>4</v>
      </c>
      <c r="D3" s="60" t="s">
        <v>89</v>
      </c>
      <c r="E3" s="30" t="s">
        <v>5</v>
      </c>
      <c r="F3" s="30" t="s">
        <v>6</v>
      </c>
      <c r="G3" s="30" t="s">
        <v>7</v>
      </c>
      <c r="H3" s="29" t="s">
        <v>108</v>
      </c>
      <c r="I3" s="29" t="s">
        <v>93</v>
      </c>
      <c r="J3" s="29" t="s">
        <v>109</v>
      </c>
      <c r="K3" s="29" t="s">
        <v>110</v>
      </c>
      <c r="L3" s="29" t="s">
        <v>111</v>
      </c>
      <c r="M3" s="30" t="s">
        <v>8</v>
      </c>
      <c r="N3" s="30" t="s">
        <v>9</v>
      </c>
      <c r="O3" s="31" t="s">
        <v>99</v>
      </c>
      <c r="P3" s="60" t="s">
        <v>10</v>
      </c>
      <c r="Q3" s="30" t="s">
        <v>11</v>
      </c>
      <c r="R3" s="30" t="s">
        <v>12</v>
      </c>
      <c r="S3" s="52" t="s">
        <v>13</v>
      </c>
      <c r="T3" s="28" t="s">
        <v>34</v>
      </c>
      <c r="U3" s="30" t="s">
        <v>14</v>
      </c>
      <c r="V3" s="30" t="s">
        <v>15</v>
      </c>
      <c r="W3" s="30" t="s">
        <v>16</v>
      </c>
      <c r="X3" s="29" t="s">
        <v>35</v>
      </c>
      <c r="Y3" s="29" t="s">
        <v>36</v>
      </c>
      <c r="Z3" s="29" t="s">
        <v>37</v>
      </c>
      <c r="AA3" s="29" t="s">
        <v>38</v>
      </c>
      <c r="AB3" s="29" t="s">
        <v>39</v>
      </c>
      <c r="AC3" s="30" t="s">
        <v>17</v>
      </c>
      <c r="AD3" s="30" t="s">
        <v>18</v>
      </c>
      <c r="AE3" s="31" t="s">
        <v>101</v>
      </c>
      <c r="AF3" s="22" t="s">
        <v>19</v>
      </c>
      <c r="AG3" s="16" t="s">
        <v>20</v>
      </c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</row>
    <row r="4" spans="1:59" ht="15.95" customHeight="1">
      <c r="A4" s="32">
        <v>1</v>
      </c>
      <c r="B4" s="38" t="s">
        <v>40</v>
      </c>
      <c r="C4" s="140">
        <f>'Lunes 17-1 (Sesión 08-09)'!C4+'Martes 18-1 (Sesión 10-11)'!C4+'Miércoles 19-1 (Sesión 12-13)'!C4+'Jueves 20-1 (Sesión 14-15)'!C4+'Viernes 21-1 (Sesión 16-17)'!C4+'Sábado 22-1 (Sesión 18)'!C4+'Sábado 22-01 (compensación) TT'!C4+'Domingo 23-01 (compensación)'!C4</f>
        <v>474</v>
      </c>
      <c r="D4" s="63">
        <f>'Lunes 17-1 (Sesión 08-09)'!D4+'Martes 18-1 (Sesión 10-11)'!D4+'Miércoles 19-1 (Sesión 12-13)'!D4+'Jueves 20-1 (Sesión 14-15)'!D4+'Viernes 21-1 (Sesión 16-17)'!D4+'Sábado 22-1 (Sesión 18)'!D4+'Sábado 22-01 (compensación) TT'!D4+'Domingo 23-01 (compensación)'!D4</f>
        <v>41787.840000000004</v>
      </c>
      <c r="E4" s="64">
        <f>'Lunes 17-1 (Sesión 08-09)'!E4+'Martes 18-1 (Sesión 10-11)'!E4+'Miércoles 19-1 (Sesión 12-13)'!E4+'Jueves 20-1 (Sesión 14-15)'!E4+'Viernes 21-1 (Sesión 16-17)'!E4+'Sábado 22-1 (Sesión 18)'!E4+'Sábado 22-01 (compensación) TT'!E4+'Domingo 23-01 (compensación)'!E4</f>
        <v>0</v>
      </c>
      <c r="F4" s="64">
        <f>'Lunes 17-1 (Sesión 08-09)'!F4+'Martes 18-1 (Sesión 10-11)'!F4+'Miércoles 19-1 (Sesión 12-13)'!F4+'Jueves 20-1 (Sesión 14-15)'!F4+'Viernes 21-1 (Sesión 16-17)'!F4+'Sábado 22-1 (Sesión 18)'!F4+'Sábado 22-01 (compensación) TT'!F4+'Domingo 23-01 (compensación)'!F4</f>
        <v>0</v>
      </c>
      <c r="G4" s="64">
        <f>'Lunes 17-1 (Sesión 08-09)'!G4+'Martes 18-1 (Sesión 10-11)'!G4+'Miércoles 19-1 (Sesión 12-13)'!G4+'Jueves 20-1 (Sesión 14-15)'!G4+'Viernes 21-1 (Sesión 16-17)'!G4+'Sábado 22-1 (Sesión 18)'!G4+'Sábado 22-01 (compensación) TT'!G4+'Domingo 23-01 (compensación)'!G4</f>
        <v>0</v>
      </c>
      <c r="H4" s="64">
        <f>'Lunes 17-1 (Sesión 08-09)'!H4+'Martes 18-1 (Sesión 10-11)'!H4+'Miércoles 19-1 (Sesión 12-13)'!H4+'Jueves 20-1 (Sesión 14-15)'!H4+'Viernes 21-1 (Sesión 16-17)'!H4+'Sábado 22-1 (Sesión 18)'!H4+'Sábado 22-01 (compensación) TT'!H4+'Domingo 23-01 (compensación)'!H4</f>
        <v>2686.27</v>
      </c>
      <c r="I4" s="64">
        <f>'Lunes 17-1 (Sesión 08-09)'!I4+'Martes 18-1 (Sesión 10-11)'!I4+'Miércoles 19-1 (Sesión 12-13)'!I4+'Jueves 20-1 (Sesión 14-15)'!I4+'Viernes 21-1 (Sesión 16-17)'!I4+'Sábado 22-1 (Sesión 18)'!I4+'Sábado 22-01 (compensación) TT'!I4+'Domingo 23-01 (compensación)'!I4</f>
        <v>39</v>
      </c>
      <c r="J4" s="64">
        <f>'Lunes 17-1 (Sesión 08-09)'!J4+'Martes 18-1 (Sesión 10-11)'!J4+'Miércoles 19-1 (Sesión 12-13)'!J4+'Jueves 20-1 (Sesión 14-15)'!J4+'Viernes 21-1 (Sesión 16-17)'!J4+'Sábado 22-1 (Sesión 18)'!J4+'Sábado 22-01 (compensación) TT'!J4+'Domingo 23-01 (compensación)'!J4</f>
        <v>605.21</v>
      </c>
      <c r="K4" s="64">
        <f>'Lunes 17-1 (Sesión 08-09)'!K4+'Martes 18-1 (Sesión 10-11)'!K4+'Miércoles 19-1 (Sesión 12-13)'!K4+'Jueves 20-1 (Sesión 14-15)'!K4+'Viernes 21-1 (Sesión 16-17)'!K4+'Sábado 22-1 (Sesión 18)'!K4+'Sábado 22-01 (compensación) TT'!K4+'Domingo 23-01 (compensación)'!K4</f>
        <v>954</v>
      </c>
      <c r="L4" s="64">
        <f>'Lunes 17-1 (Sesión 08-09)'!L4+'Martes 18-1 (Sesión 10-11)'!L4+'Miércoles 19-1 (Sesión 12-13)'!L4+'Jueves 20-1 (Sesión 14-15)'!L4+'Viernes 21-1 (Sesión 16-17)'!L4+'Sábado 22-1 (Sesión 18)'!L4+'Sábado 22-01 (compensación) TT'!L4+'Domingo 23-01 (compensación)'!L4</f>
        <v>850</v>
      </c>
      <c r="M4" s="64">
        <f>'Lunes 17-1 (Sesión 08-09)'!M4+'Martes 18-1 (Sesión 10-11)'!M4+'Miércoles 19-1 (Sesión 12-13)'!M4+'Jueves 20-1 (Sesión 14-15)'!M4+'Viernes 21-1 (Sesión 16-17)'!M4+'Sábado 22-1 (Sesión 18)'!M4+'Sábado 22-01 (compensación) TT'!M4+'Domingo 23-01 (compensación)'!M4</f>
        <v>0</v>
      </c>
      <c r="N4" s="64">
        <f>'Lunes 17-1 (Sesión 08-09)'!N4+'Martes 18-1 (Sesión 10-11)'!N4+'Miércoles 19-1 (Sesión 12-13)'!N4+'Jueves 20-1 (Sesión 14-15)'!N4+'Viernes 21-1 (Sesión 16-17)'!N4+'Sábado 22-1 (Sesión 18)'!N4+'Sábado 22-01 (compensación) TT'!N4+'Domingo 23-01 (compensación)'!N4</f>
        <v>0</v>
      </c>
      <c r="O4" s="65">
        <f>'Lunes 17-1 (Sesión 08-09)'!O4+'Martes 18-1 (Sesión 10-11)'!O4+'Miércoles 19-1 (Sesión 12-13)'!O4+'Jueves 20-1 (Sesión 14-15)'!O4+'Viernes 21-1 (Sesión 16-17)'!O4+'Sábado 22-1 (Sesión 18)'!O4+'Sábado 22-01 (compensación) TT'!O4+'Domingo 23-01 (compensación)'!O4</f>
        <v>107</v>
      </c>
      <c r="P4" s="189">
        <f>MAX('Lunes 17-1 (Sesión 08-09):Domingo 23-01 (compensación)'!P4)</f>
        <v>31.54</v>
      </c>
      <c r="Q4" s="99"/>
      <c r="R4" s="80"/>
      <c r="S4" s="135"/>
      <c r="T4" s="199">
        <f>AVERAGE('Lunes 17-1 (Sesión 08-09):Domingo 23-01 (compensación)'!T4)</f>
        <v>87.82831250000001</v>
      </c>
      <c r="U4" s="27"/>
      <c r="V4" s="27"/>
      <c r="W4" s="27"/>
      <c r="X4" s="27">
        <f>H4/C4</f>
        <v>5.6672362869198309</v>
      </c>
      <c r="Y4" s="27">
        <f>I4/C4</f>
        <v>8.2278481012658222E-2</v>
      </c>
      <c r="Z4" s="27">
        <f>J4/C4</f>
        <v>1.2768143459915613</v>
      </c>
      <c r="AA4" s="27">
        <f>K4/C4</f>
        <v>2.0126582278481013</v>
      </c>
      <c r="AB4" s="27">
        <f>L4/C4</f>
        <v>1.7932489451476794</v>
      </c>
      <c r="AC4" s="27"/>
      <c r="AD4" s="27"/>
      <c r="AE4" s="45">
        <f>O4/C4</f>
        <v>0.22573839662447256</v>
      </c>
      <c r="AF4" s="23"/>
      <c r="AG4" s="15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</row>
    <row r="5" spans="1:59" ht="15.95" customHeight="1">
      <c r="A5" s="11">
        <v>2</v>
      </c>
      <c r="B5" s="39" t="s">
        <v>41</v>
      </c>
      <c r="C5" s="206">
        <f>'Lunes 17-1 (Sesión 08-09)'!C5+'Martes 18-1 (Sesión 10-11)'!C5+'Miércoles 19-1 (Sesión 12-13)'!C5+'Jueves 20-1 (Sesión 14-15)'!C5+'Viernes 21-1 (Sesión 16-17)'!C5+'Sábado 22-1 (Sesión 18)'!C5+'Sábado 22-01 (compensación) TT'!C5+'Domingo 23-01 (compensación)'!C5</f>
        <v>596.4</v>
      </c>
      <c r="D5" s="19">
        <f>'Lunes 17-1 (Sesión 08-09)'!D5+'Martes 18-1 (Sesión 10-11)'!D5+'Miércoles 19-1 (Sesión 12-13)'!D5+'Jueves 20-1 (Sesión 14-15)'!D5+'Viernes 21-1 (Sesión 16-17)'!D5+'Sábado 22-1 (Sesión 18)'!D5+'Sábado 22-01 (compensación) TT'!D5+'Domingo 23-01 (compensación)'!D5</f>
        <v>51760.08</v>
      </c>
      <c r="E5" s="4">
        <f>'Lunes 17-1 (Sesión 08-09)'!E5+'Martes 18-1 (Sesión 10-11)'!E5+'Miércoles 19-1 (Sesión 12-13)'!E5+'Jueves 20-1 (Sesión 14-15)'!E5+'Viernes 21-1 (Sesión 16-17)'!E5+'Sábado 22-1 (Sesión 18)'!E5+'Sábado 22-01 (compensación) TT'!E5+'Domingo 23-01 (compensación)'!E5</f>
        <v>0</v>
      </c>
      <c r="F5" s="4">
        <f>'Lunes 17-1 (Sesión 08-09)'!F5+'Martes 18-1 (Sesión 10-11)'!F5+'Miércoles 19-1 (Sesión 12-13)'!F5+'Jueves 20-1 (Sesión 14-15)'!F5+'Viernes 21-1 (Sesión 16-17)'!F5+'Sábado 22-1 (Sesión 18)'!F5+'Sábado 22-01 (compensación) TT'!F5+'Domingo 23-01 (compensación)'!F5</f>
        <v>0</v>
      </c>
      <c r="G5" s="4">
        <f>'Lunes 17-1 (Sesión 08-09)'!G5+'Martes 18-1 (Sesión 10-11)'!G5+'Miércoles 19-1 (Sesión 12-13)'!G5+'Jueves 20-1 (Sesión 14-15)'!G5+'Viernes 21-1 (Sesión 16-17)'!G5+'Sábado 22-1 (Sesión 18)'!G5+'Sábado 22-01 (compensación) TT'!G5+'Domingo 23-01 (compensación)'!G5</f>
        <v>0</v>
      </c>
      <c r="H5" s="4">
        <f>'Lunes 17-1 (Sesión 08-09)'!H5+'Martes 18-1 (Sesión 10-11)'!H5+'Miércoles 19-1 (Sesión 12-13)'!H5+'Jueves 20-1 (Sesión 14-15)'!H5+'Viernes 21-1 (Sesión 16-17)'!H5+'Sábado 22-1 (Sesión 18)'!H5+'Sábado 22-01 (compensación) TT'!H5+'Domingo 23-01 (compensación)'!H5</f>
        <v>3134.4000000000005</v>
      </c>
      <c r="I5" s="4">
        <f>'Lunes 17-1 (Sesión 08-09)'!I5+'Martes 18-1 (Sesión 10-11)'!I5+'Miércoles 19-1 (Sesión 12-13)'!I5+'Jueves 20-1 (Sesión 14-15)'!I5+'Viernes 21-1 (Sesión 16-17)'!I5+'Sábado 22-1 (Sesión 18)'!I5+'Sábado 22-01 (compensación) TT'!I5+'Domingo 23-01 (compensación)'!I5</f>
        <v>50</v>
      </c>
      <c r="J5" s="4">
        <f>'Lunes 17-1 (Sesión 08-09)'!J5+'Martes 18-1 (Sesión 10-11)'!J5+'Miércoles 19-1 (Sesión 12-13)'!J5+'Jueves 20-1 (Sesión 14-15)'!J5+'Viernes 21-1 (Sesión 16-17)'!J5+'Sábado 22-1 (Sesión 18)'!J5+'Sábado 22-01 (compensación) TT'!J5+'Domingo 23-01 (compensación)'!J5</f>
        <v>838.92000000000007</v>
      </c>
      <c r="K5" s="4">
        <f>'Lunes 17-1 (Sesión 08-09)'!K5+'Martes 18-1 (Sesión 10-11)'!K5+'Miércoles 19-1 (Sesión 12-13)'!K5+'Jueves 20-1 (Sesión 14-15)'!K5+'Viernes 21-1 (Sesión 16-17)'!K5+'Sábado 22-1 (Sesión 18)'!K5+'Sábado 22-01 (compensación) TT'!K5+'Domingo 23-01 (compensación)'!K5</f>
        <v>1311</v>
      </c>
      <c r="L5" s="4">
        <f>'Lunes 17-1 (Sesión 08-09)'!L5+'Martes 18-1 (Sesión 10-11)'!L5+'Miércoles 19-1 (Sesión 12-13)'!L5+'Jueves 20-1 (Sesión 14-15)'!L5+'Viernes 21-1 (Sesión 16-17)'!L5+'Sábado 22-1 (Sesión 18)'!L5+'Sábado 22-01 (compensación) TT'!L5+'Domingo 23-01 (compensación)'!L5</f>
        <v>1256</v>
      </c>
      <c r="M5" s="4">
        <f>'Lunes 17-1 (Sesión 08-09)'!M5+'Martes 18-1 (Sesión 10-11)'!M5+'Miércoles 19-1 (Sesión 12-13)'!M5+'Jueves 20-1 (Sesión 14-15)'!M5+'Viernes 21-1 (Sesión 16-17)'!M5+'Sábado 22-1 (Sesión 18)'!M5+'Sábado 22-01 (compensación) TT'!M5+'Domingo 23-01 (compensación)'!M5</f>
        <v>0</v>
      </c>
      <c r="N5" s="4">
        <f>'Lunes 17-1 (Sesión 08-09)'!N5+'Martes 18-1 (Sesión 10-11)'!N5+'Miércoles 19-1 (Sesión 12-13)'!N5+'Jueves 20-1 (Sesión 14-15)'!N5+'Viernes 21-1 (Sesión 16-17)'!N5+'Sábado 22-1 (Sesión 18)'!N5+'Sábado 22-01 (compensación) TT'!N5+'Domingo 23-01 (compensación)'!N5</f>
        <v>0</v>
      </c>
      <c r="O5" s="54">
        <f>'Lunes 17-1 (Sesión 08-09)'!O5+'Martes 18-1 (Sesión 10-11)'!O5+'Miércoles 19-1 (Sesión 12-13)'!O5+'Jueves 20-1 (Sesión 14-15)'!O5+'Viernes 21-1 (Sesión 16-17)'!O5+'Sábado 22-1 (Sesión 18)'!O5+'Sábado 22-01 (compensación) TT'!O5+'Domingo 23-01 (compensación)'!O5</f>
        <v>18</v>
      </c>
      <c r="P5" s="151">
        <f>MAX('Lunes 17-1 (Sesión 08-09):Domingo 23-01 (compensación)'!P5)</f>
        <v>31.93</v>
      </c>
      <c r="Q5" s="58"/>
      <c r="R5" s="13"/>
      <c r="S5" s="12"/>
      <c r="T5" s="46">
        <f>AVERAGE('Lunes 17-1 (Sesión 08-09):Domingo 23-01 (compensación)'!T5)</f>
        <v>85.382138888888903</v>
      </c>
      <c r="U5" s="13"/>
      <c r="V5" s="13"/>
      <c r="W5" s="13"/>
      <c r="X5" s="27">
        <f t="shared" ref="X5:X33" si="0">H5/C5</f>
        <v>5.2555331991951721</v>
      </c>
      <c r="Y5" s="27">
        <f t="shared" ref="Y5:Y33" si="1">I5/C5</f>
        <v>8.3836351441985243E-2</v>
      </c>
      <c r="Z5" s="27">
        <f t="shared" ref="Z5:Z33" si="2">J5/C5</f>
        <v>1.4066398390342054</v>
      </c>
      <c r="AA5" s="27">
        <f t="shared" ref="AA5:AA33" si="3">K5/C5</f>
        <v>2.1981891348088531</v>
      </c>
      <c r="AB5" s="27">
        <f t="shared" ref="AB5:AB33" si="4">L5/C5</f>
        <v>2.1059691482226692</v>
      </c>
      <c r="AC5" s="27"/>
      <c r="AD5" s="27"/>
      <c r="AE5" s="45">
        <f t="shared" ref="AE5:AE33" si="5">O5/C5</f>
        <v>3.0181086519114688E-2</v>
      </c>
      <c r="AF5" s="23"/>
      <c r="AG5" s="15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2"/>
      <c r="BB5" s="62"/>
      <c r="BC5" s="62"/>
      <c r="BD5" s="62"/>
      <c r="BE5" s="62"/>
      <c r="BF5" s="62"/>
      <c r="BG5" s="62"/>
    </row>
    <row r="6" spans="1:59" ht="15.95" customHeight="1">
      <c r="A6" s="11">
        <v>3</v>
      </c>
      <c r="B6" s="39" t="s">
        <v>42</v>
      </c>
      <c r="C6" s="206">
        <f>'Lunes 17-1 (Sesión 08-09)'!C6+'Martes 18-1 (Sesión 10-11)'!C6+'Miércoles 19-1 (Sesión 12-13)'!C6+'Jueves 20-1 (Sesión 14-15)'!C6+'Viernes 21-1 (Sesión 16-17)'!C6+'Sábado 22-1 (Sesión 18)'!C6+'Sábado 22-01 (compensación) TT'!C6+'Domingo 23-01 (compensación)'!C6</f>
        <v>113</v>
      </c>
      <c r="D6" s="19">
        <f>'Lunes 17-1 (Sesión 08-09)'!D6+'Martes 18-1 (Sesión 10-11)'!D6+'Miércoles 19-1 (Sesión 12-13)'!D6+'Jueves 20-1 (Sesión 14-15)'!D6+'Viernes 21-1 (Sesión 16-17)'!D6+'Sábado 22-1 (Sesión 18)'!D6+'Sábado 22-01 (compensación) TT'!D6+'Domingo 23-01 (compensación)'!D6</f>
        <v>9128.9499999999989</v>
      </c>
      <c r="E6" s="4">
        <f>'Lunes 17-1 (Sesión 08-09)'!E6+'Martes 18-1 (Sesión 10-11)'!E6+'Miércoles 19-1 (Sesión 12-13)'!E6+'Jueves 20-1 (Sesión 14-15)'!E6+'Viernes 21-1 (Sesión 16-17)'!E6+'Sábado 22-1 (Sesión 18)'!E6+'Sábado 22-01 (compensación) TT'!E6+'Domingo 23-01 (compensación)'!E6</f>
        <v>0</v>
      </c>
      <c r="F6" s="4">
        <f>'Lunes 17-1 (Sesión 08-09)'!F6+'Martes 18-1 (Sesión 10-11)'!F6+'Miércoles 19-1 (Sesión 12-13)'!F6+'Jueves 20-1 (Sesión 14-15)'!F6+'Viernes 21-1 (Sesión 16-17)'!F6+'Sábado 22-1 (Sesión 18)'!F6+'Sábado 22-01 (compensación) TT'!F6+'Domingo 23-01 (compensación)'!F6</f>
        <v>0</v>
      </c>
      <c r="G6" s="4">
        <f>'Lunes 17-1 (Sesión 08-09)'!G6+'Martes 18-1 (Sesión 10-11)'!G6+'Miércoles 19-1 (Sesión 12-13)'!G6+'Jueves 20-1 (Sesión 14-15)'!G6+'Viernes 21-1 (Sesión 16-17)'!G6+'Sábado 22-1 (Sesión 18)'!G6+'Sábado 22-01 (compensación) TT'!G6+'Domingo 23-01 (compensación)'!G6</f>
        <v>0</v>
      </c>
      <c r="H6" s="4">
        <f>'Lunes 17-1 (Sesión 08-09)'!H6+'Martes 18-1 (Sesión 10-11)'!H6+'Miércoles 19-1 (Sesión 12-13)'!H6+'Jueves 20-1 (Sesión 14-15)'!H6+'Viernes 21-1 (Sesión 16-17)'!H6+'Sábado 22-1 (Sesión 18)'!H6+'Sábado 22-01 (compensación) TT'!H6+'Domingo 23-01 (compensación)'!H6</f>
        <v>859.95</v>
      </c>
      <c r="I6" s="4">
        <f>'Lunes 17-1 (Sesión 08-09)'!I6+'Martes 18-1 (Sesión 10-11)'!I6+'Miércoles 19-1 (Sesión 12-13)'!I6+'Jueves 20-1 (Sesión 14-15)'!I6+'Viernes 21-1 (Sesión 16-17)'!I6+'Sábado 22-1 (Sesión 18)'!I6+'Sábado 22-01 (compensación) TT'!I6+'Domingo 23-01 (compensación)'!I6</f>
        <v>4</v>
      </c>
      <c r="J6" s="4">
        <f>'Lunes 17-1 (Sesión 08-09)'!J6+'Martes 18-1 (Sesión 10-11)'!J6+'Miércoles 19-1 (Sesión 12-13)'!J6+'Jueves 20-1 (Sesión 14-15)'!J6+'Viernes 21-1 (Sesión 16-17)'!J6+'Sábado 22-1 (Sesión 18)'!J6+'Sábado 22-01 (compensación) TT'!J6+'Domingo 23-01 (compensación)'!J6</f>
        <v>81.41</v>
      </c>
      <c r="K6" s="4">
        <f>'Lunes 17-1 (Sesión 08-09)'!K6+'Martes 18-1 (Sesión 10-11)'!K6+'Miércoles 19-1 (Sesión 12-13)'!K6+'Jueves 20-1 (Sesión 14-15)'!K6+'Viernes 21-1 (Sesión 16-17)'!K6+'Sábado 22-1 (Sesión 18)'!K6+'Sábado 22-01 (compensación) TT'!K6+'Domingo 23-01 (compensación)'!K6</f>
        <v>232</v>
      </c>
      <c r="L6" s="4">
        <f>'Lunes 17-1 (Sesión 08-09)'!L6+'Martes 18-1 (Sesión 10-11)'!L6+'Miércoles 19-1 (Sesión 12-13)'!L6+'Jueves 20-1 (Sesión 14-15)'!L6+'Viernes 21-1 (Sesión 16-17)'!L6+'Sábado 22-1 (Sesión 18)'!L6+'Sábado 22-01 (compensación) TT'!L6+'Domingo 23-01 (compensación)'!L6</f>
        <v>132</v>
      </c>
      <c r="M6" s="4">
        <f>'Lunes 17-1 (Sesión 08-09)'!M6+'Martes 18-1 (Sesión 10-11)'!M6+'Miércoles 19-1 (Sesión 12-13)'!M6+'Jueves 20-1 (Sesión 14-15)'!M6+'Viernes 21-1 (Sesión 16-17)'!M6+'Sábado 22-1 (Sesión 18)'!M6+'Sábado 22-01 (compensación) TT'!M6+'Domingo 23-01 (compensación)'!M6</f>
        <v>0</v>
      </c>
      <c r="N6" s="4">
        <f>'Lunes 17-1 (Sesión 08-09)'!N6+'Martes 18-1 (Sesión 10-11)'!N6+'Miércoles 19-1 (Sesión 12-13)'!N6+'Jueves 20-1 (Sesión 14-15)'!N6+'Viernes 21-1 (Sesión 16-17)'!N6+'Sábado 22-1 (Sesión 18)'!N6+'Sábado 22-01 (compensación) TT'!N6+'Domingo 23-01 (compensación)'!N6</f>
        <v>0</v>
      </c>
      <c r="O6" s="54">
        <f>'Lunes 17-1 (Sesión 08-09)'!O6+'Martes 18-1 (Sesión 10-11)'!O6+'Miércoles 19-1 (Sesión 12-13)'!O6+'Jueves 20-1 (Sesión 14-15)'!O6+'Viernes 21-1 (Sesión 16-17)'!O6+'Sábado 22-1 (Sesión 18)'!O6+'Sábado 22-01 (compensación) TT'!O6+'Domingo 23-01 (compensación)'!O6</f>
        <v>3</v>
      </c>
      <c r="P6" s="151">
        <f>MAX('Lunes 17-1 (Sesión 08-09):Domingo 23-01 (compensación)'!P6)</f>
        <v>29.34</v>
      </c>
      <c r="Q6" s="58"/>
      <c r="R6" s="13"/>
      <c r="S6" s="12"/>
      <c r="T6" s="46">
        <f>AVERAGE('Lunes 17-1 (Sesión 08-09):Domingo 23-01 (compensación)'!T6)</f>
        <v>77.333958333333328</v>
      </c>
      <c r="U6" s="13"/>
      <c r="V6" s="13"/>
      <c r="W6" s="13"/>
      <c r="X6" s="27">
        <f t="shared" si="0"/>
        <v>7.6101769911504427</v>
      </c>
      <c r="Y6" s="27">
        <f t="shared" si="1"/>
        <v>3.5398230088495575E-2</v>
      </c>
      <c r="Z6" s="27">
        <f t="shared" si="2"/>
        <v>0.72044247787610616</v>
      </c>
      <c r="AA6" s="27">
        <f t="shared" si="3"/>
        <v>2.0530973451327434</v>
      </c>
      <c r="AB6" s="27">
        <f t="shared" si="4"/>
        <v>1.168141592920354</v>
      </c>
      <c r="AC6" s="27"/>
      <c r="AD6" s="27"/>
      <c r="AE6" s="45">
        <f t="shared" si="5"/>
        <v>2.6548672566371681E-2</v>
      </c>
      <c r="AF6" s="23"/>
      <c r="AG6" s="15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2"/>
      <c r="BG6" s="62"/>
    </row>
    <row r="7" spans="1:59" ht="15.95" customHeight="1">
      <c r="A7" s="11">
        <v>4</v>
      </c>
      <c r="B7" s="39" t="s">
        <v>43</v>
      </c>
      <c r="C7" s="206">
        <f>'Lunes 17-1 (Sesión 08-09)'!C7+'Martes 18-1 (Sesión 10-11)'!C7+'Miércoles 19-1 (Sesión 12-13)'!C7+'Jueves 20-1 (Sesión 14-15)'!C7+'Viernes 21-1 (Sesión 16-17)'!C7+'Sábado 22-1 (Sesión 18)'!C7+'Sábado 22-01 (compensación) TT'!C7+'Domingo 23-01 (compensación)'!C7</f>
        <v>239</v>
      </c>
      <c r="D7" s="19">
        <f>'Lunes 17-1 (Sesión 08-09)'!D7+'Martes 18-1 (Sesión 10-11)'!D7+'Miércoles 19-1 (Sesión 12-13)'!D7+'Jueves 20-1 (Sesión 14-15)'!D7+'Viernes 21-1 (Sesión 16-17)'!D7+'Sábado 22-1 (Sesión 18)'!D7+'Sábado 22-01 (compensación) TT'!D7+'Domingo 23-01 (compensación)'!D7</f>
        <v>20500.52</v>
      </c>
      <c r="E7" s="4">
        <f>'Lunes 17-1 (Sesión 08-09)'!E7+'Martes 18-1 (Sesión 10-11)'!E7+'Miércoles 19-1 (Sesión 12-13)'!E7+'Jueves 20-1 (Sesión 14-15)'!E7+'Viernes 21-1 (Sesión 16-17)'!E7+'Sábado 22-1 (Sesión 18)'!E7+'Sábado 22-01 (compensación) TT'!E7+'Domingo 23-01 (compensación)'!E7</f>
        <v>0</v>
      </c>
      <c r="F7" s="4">
        <f>'Lunes 17-1 (Sesión 08-09)'!F7+'Martes 18-1 (Sesión 10-11)'!F7+'Miércoles 19-1 (Sesión 12-13)'!F7+'Jueves 20-1 (Sesión 14-15)'!F7+'Viernes 21-1 (Sesión 16-17)'!F7+'Sábado 22-1 (Sesión 18)'!F7+'Sábado 22-01 (compensación) TT'!F7+'Domingo 23-01 (compensación)'!F7</f>
        <v>0</v>
      </c>
      <c r="G7" s="4">
        <f>'Lunes 17-1 (Sesión 08-09)'!G7+'Martes 18-1 (Sesión 10-11)'!G7+'Miércoles 19-1 (Sesión 12-13)'!G7+'Jueves 20-1 (Sesión 14-15)'!G7+'Viernes 21-1 (Sesión 16-17)'!G7+'Sábado 22-1 (Sesión 18)'!G7+'Sábado 22-01 (compensación) TT'!G7+'Domingo 23-01 (compensación)'!G7</f>
        <v>0</v>
      </c>
      <c r="H7" s="4">
        <f>'Lunes 17-1 (Sesión 08-09)'!H7+'Martes 18-1 (Sesión 10-11)'!H7+'Miércoles 19-1 (Sesión 12-13)'!H7+'Jueves 20-1 (Sesión 14-15)'!H7+'Viernes 21-1 (Sesión 16-17)'!H7+'Sábado 22-1 (Sesión 18)'!H7+'Sábado 22-01 (compensación) TT'!H7+'Domingo 23-01 (compensación)'!H7</f>
        <v>1019.8499999999999</v>
      </c>
      <c r="I7" s="4">
        <f>'Lunes 17-1 (Sesión 08-09)'!I7+'Martes 18-1 (Sesión 10-11)'!I7+'Miércoles 19-1 (Sesión 12-13)'!I7+'Jueves 20-1 (Sesión 14-15)'!I7+'Viernes 21-1 (Sesión 16-17)'!I7+'Sábado 22-1 (Sesión 18)'!I7+'Sábado 22-01 (compensación) TT'!I7+'Domingo 23-01 (compensación)'!I7</f>
        <v>17</v>
      </c>
      <c r="J7" s="4">
        <f>'Lunes 17-1 (Sesión 08-09)'!J7+'Martes 18-1 (Sesión 10-11)'!J7+'Miércoles 19-1 (Sesión 12-13)'!J7+'Jueves 20-1 (Sesión 14-15)'!J7+'Viernes 21-1 (Sesión 16-17)'!J7+'Sábado 22-1 (Sesión 18)'!J7+'Sábado 22-01 (compensación) TT'!J7+'Domingo 23-01 (compensación)'!J7</f>
        <v>280.64</v>
      </c>
      <c r="K7" s="4">
        <f>'Lunes 17-1 (Sesión 08-09)'!K7+'Martes 18-1 (Sesión 10-11)'!K7+'Miércoles 19-1 (Sesión 12-13)'!K7+'Jueves 20-1 (Sesión 14-15)'!K7+'Viernes 21-1 (Sesión 16-17)'!K7+'Sábado 22-1 (Sesión 18)'!K7+'Sábado 22-01 (compensación) TT'!K7+'Domingo 23-01 (compensación)'!K7</f>
        <v>366</v>
      </c>
      <c r="L7" s="4">
        <f>'Lunes 17-1 (Sesión 08-09)'!L7+'Martes 18-1 (Sesión 10-11)'!L7+'Miércoles 19-1 (Sesión 12-13)'!L7+'Jueves 20-1 (Sesión 14-15)'!L7+'Viernes 21-1 (Sesión 16-17)'!L7+'Sábado 22-1 (Sesión 18)'!L7+'Sábado 22-01 (compensación) TT'!L7+'Domingo 23-01 (compensación)'!L7</f>
        <v>281</v>
      </c>
      <c r="M7" s="4">
        <f>'Lunes 17-1 (Sesión 08-09)'!M7+'Martes 18-1 (Sesión 10-11)'!M7+'Miércoles 19-1 (Sesión 12-13)'!M7+'Jueves 20-1 (Sesión 14-15)'!M7+'Viernes 21-1 (Sesión 16-17)'!M7+'Sábado 22-1 (Sesión 18)'!M7+'Sábado 22-01 (compensación) TT'!M7+'Domingo 23-01 (compensación)'!M7</f>
        <v>0</v>
      </c>
      <c r="N7" s="4">
        <f>'Lunes 17-1 (Sesión 08-09)'!N7+'Martes 18-1 (Sesión 10-11)'!N7+'Miércoles 19-1 (Sesión 12-13)'!N7+'Jueves 20-1 (Sesión 14-15)'!N7+'Viernes 21-1 (Sesión 16-17)'!N7+'Sábado 22-1 (Sesión 18)'!N7+'Sábado 22-01 (compensación) TT'!N7+'Domingo 23-01 (compensación)'!N7</f>
        <v>0</v>
      </c>
      <c r="O7" s="54">
        <f>'Lunes 17-1 (Sesión 08-09)'!O7+'Martes 18-1 (Sesión 10-11)'!O7+'Miércoles 19-1 (Sesión 12-13)'!O7+'Jueves 20-1 (Sesión 14-15)'!O7+'Viernes 21-1 (Sesión 16-17)'!O7+'Sábado 22-1 (Sesión 18)'!O7+'Sábado 22-01 (compensación) TT'!O7+'Domingo 23-01 (compensación)'!O7</f>
        <v>13</v>
      </c>
      <c r="P7" s="151">
        <f>MAX('Lunes 17-1 (Sesión 08-09):Domingo 23-01 (compensación)'!P7)</f>
        <v>33.880000000000003</v>
      </c>
      <c r="Q7" s="58"/>
      <c r="R7" s="13"/>
      <c r="S7" s="12"/>
      <c r="T7" s="46">
        <f>AVERAGE('Lunes 17-1 (Sesión 08-09):Domingo 23-01 (compensación)'!T7)</f>
        <v>84.716145833333329</v>
      </c>
      <c r="U7" s="13"/>
      <c r="V7" s="13"/>
      <c r="W7" s="13"/>
      <c r="X7" s="27">
        <f t="shared" si="0"/>
        <v>4.2671548117154812</v>
      </c>
      <c r="Y7" s="27">
        <f t="shared" si="1"/>
        <v>7.1129707112970716E-2</v>
      </c>
      <c r="Z7" s="27">
        <f t="shared" si="2"/>
        <v>1.1742259414225942</v>
      </c>
      <c r="AA7" s="27">
        <f t="shared" si="3"/>
        <v>1.5313807531380754</v>
      </c>
      <c r="AB7" s="27">
        <f t="shared" si="4"/>
        <v>1.1757322175732217</v>
      </c>
      <c r="AC7" s="27"/>
      <c r="AD7" s="27"/>
      <c r="AE7" s="45">
        <f t="shared" si="5"/>
        <v>5.4393305439330547E-2</v>
      </c>
      <c r="AF7" s="23"/>
      <c r="AG7" s="15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2"/>
      <c r="BB7" s="62"/>
      <c r="BC7" s="62"/>
      <c r="BD7" s="62"/>
      <c r="BE7" s="62"/>
      <c r="BF7" s="62"/>
      <c r="BG7" s="62"/>
    </row>
    <row r="8" spans="1:59" ht="15.95" customHeight="1">
      <c r="A8" s="11">
        <v>5</v>
      </c>
      <c r="B8" s="39" t="s">
        <v>112</v>
      </c>
      <c r="C8" s="206"/>
      <c r="D8" s="19"/>
      <c r="E8" s="4"/>
      <c r="F8" s="4"/>
      <c r="G8" s="4"/>
      <c r="H8" s="4"/>
      <c r="I8" s="4"/>
      <c r="J8" s="4"/>
      <c r="K8" s="4"/>
      <c r="L8" s="4"/>
      <c r="M8" s="4"/>
      <c r="N8" s="4"/>
      <c r="O8" s="54"/>
      <c r="P8" s="151"/>
      <c r="Q8" s="58"/>
      <c r="R8" s="13"/>
      <c r="S8" s="12"/>
      <c r="T8" s="46"/>
      <c r="U8" s="13"/>
      <c r="V8" s="13"/>
      <c r="W8" s="13"/>
      <c r="X8" s="27"/>
      <c r="Y8" s="27"/>
      <c r="Z8" s="27"/>
      <c r="AA8" s="27"/>
      <c r="AB8" s="27"/>
      <c r="AC8" s="27"/>
      <c r="AD8" s="27"/>
      <c r="AE8" s="45"/>
      <c r="AF8" s="23"/>
      <c r="AG8" s="15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</row>
    <row r="9" spans="1:59" ht="15.95" customHeight="1">
      <c r="A9" s="11">
        <v>6</v>
      </c>
      <c r="B9" s="39" t="s">
        <v>45</v>
      </c>
      <c r="C9" s="206">
        <f>'Lunes 17-1 (Sesión 08-09)'!C9+'Martes 18-1 (Sesión 10-11)'!C9+'Miércoles 19-1 (Sesión 12-13)'!C9+'Jueves 20-1 (Sesión 14-15)'!C9+'Viernes 21-1 (Sesión 16-17)'!C9+'Sábado 22-1 (Sesión 18)'!C9+'Sábado 22-01 (compensación) TT'!C9+'Domingo 23-01 (compensación)'!C9</f>
        <v>557</v>
      </c>
      <c r="D9" s="19">
        <f>'Lunes 17-1 (Sesión 08-09)'!D9+'Martes 18-1 (Sesión 10-11)'!D9+'Miércoles 19-1 (Sesión 12-13)'!D9+'Jueves 20-1 (Sesión 14-15)'!D9+'Viernes 21-1 (Sesión 16-17)'!D9+'Sábado 22-1 (Sesión 18)'!D9+'Sábado 22-01 (compensación) TT'!D9+'Domingo 23-01 (compensación)'!D9</f>
        <v>49715.79</v>
      </c>
      <c r="E9" s="4">
        <f>'Lunes 17-1 (Sesión 08-09)'!E9+'Martes 18-1 (Sesión 10-11)'!E9+'Miércoles 19-1 (Sesión 12-13)'!E9+'Jueves 20-1 (Sesión 14-15)'!E9+'Viernes 21-1 (Sesión 16-17)'!E9+'Sábado 22-1 (Sesión 18)'!E9+'Sábado 22-01 (compensación) TT'!E9+'Domingo 23-01 (compensación)'!E9</f>
        <v>0</v>
      </c>
      <c r="F9" s="4">
        <f>'Lunes 17-1 (Sesión 08-09)'!F9+'Martes 18-1 (Sesión 10-11)'!F9+'Miércoles 19-1 (Sesión 12-13)'!F9+'Jueves 20-1 (Sesión 14-15)'!F9+'Viernes 21-1 (Sesión 16-17)'!F9+'Sábado 22-1 (Sesión 18)'!F9+'Sábado 22-01 (compensación) TT'!F9+'Domingo 23-01 (compensación)'!F9</f>
        <v>0</v>
      </c>
      <c r="G9" s="4">
        <f>'Lunes 17-1 (Sesión 08-09)'!G9+'Martes 18-1 (Sesión 10-11)'!G9+'Miércoles 19-1 (Sesión 12-13)'!G9+'Jueves 20-1 (Sesión 14-15)'!G9+'Viernes 21-1 (Sesión 16-17)'!G9+'Sábado 22-1 (Sesión 18)'!G9+'Sábado 22-01 (compensación) TT'!G9+'Domingo 23-01 (compensación)'!G9</f>
        <v>0</v>
      </c>
      <c r="H9" s="4">
        <f>'Lunes 17-1 (Sesión 08-09)'!H9+'Martes 18-1 (Sesión 10-11)'!H9+'Miércoles 19-1 (Sesión 12-13)'!H9+'Jueves 20-1 (Sesión 14-15)'!H9+'Viernes 21-1 (Sesión 16-17)'!H9+'Sábado 22-1 (Sesión 18)'!H9+'Sábado 22-01 (compensación) TT'!H9+'Domingo 23-01 (compensación)'!H9</f>
        <v>3710.8499999999995</v>
      </c>
      <c r="I9" s="4">
        <f>'Lunes 17-1 (Sesión 08-09)'!I9+'Martes 18-1 (Sesión 10-11)'!I9+'Miércoles 19-1 (Sesión 12-13)'!I9+'Jueves 20-1 (Sesión 14-15)'!I9+'Viernes 21-1 (Sesión 16-17)'!I9+'Sábado 22-1 (Sesión 18)'!I9+'Sábado 22-01 (compensación) TT'!I9+'Domingo 23-01 (compensación)'!I9</f>
        <v>55</v>
      </c>
      <c r="J9" s="4">
        <f>'Lunes 17-1 (Sesión 08-09)'!J9+'Martes 18-1 (Sesión 10-11)'!J9+'Miércoles 19-1 (Sesión 12-13)'!J9+'Jueves 20-1 (Sesión 14-15)'!J9+'Viernes 21-1 (Sesión 16-17)'!J9+'Sábado 22-1 (Sesión 18)'!J9+'Sábado 22-01 (compensación) TT'!J9+'Domingo 23-01 (compensación)'!J9</f>
        <v>1045.79</v>
      </c>
      <c r="K9" s="4">
        <f>'Lunes 17-1 (Sesión 08-09)'!K9+'Martes 18-1 (Sesión 10-11)'!K9+'Miércoles 19-1 (Sesión 12-13)'!K9+'Jueves 20-1 (Sesión 14-15)'!K9+'Viernes 21-1 (Sesión 16-17)'!K9+'Sábado 22-1 (Sesión 18)'!K9+'Sábado 22-01 (compensación) TT'!K9+'Domingo 23-01 (compensación)'!K9</f>
        <v>1267</v>
      </c>
      <c r="L9" s="4">
        <f>'Lunes 17-1 (Sesión 08-09)'!L9+'Martes 18-1 (Sesión 10-11)'!L9+'Miércoles 19-1 (Sesión 12-13)'!L9+'Jueves 20-1 (Sesión 14-15)'!L9+'Viernes 21-1 (Sesión 16-17)'!L9+'Sábado 22-1 (Sesión 18)'!L9+'Sábado 22-01 (compensación) TT'!L9+'Domingo 23-01 (compensación)'!L9</f>
        <v>997</v>
      </c>
      <c r="M9" s="4">
        <f>'Lunes 17-1 (Sesión 08-09)'!M9+'Martes 18-1 (Sesión 10-11)'!M9+'Miércoles 19-1 (Sesión 12-13)'!M9+'Jueves 20-1 (Sesión 14-15)'!M9+'Viernes 21-1 (Sesión 16-17)'!M9+'Sábado 22-1 (Sesión 18)'!M9+'Sábado 22-01 (compensación) TT'!M9+'Domingo 23-01 (compensación)'!M9</f>
        <v>0</v>
      </c>
      <c r="N9" s="4">
        <f>'Lunes 17-1 (Sesión 08-09)'!N9+'Martes 18-1 (Sesión 10-11)'!N9+'Miércoles 19-1 (Sesión 12-13)'!N9+'Jueves 20-1 (Sesión 14-15)'!N9+'Viernes 21-1 (Sesión 16-17)'!N9+'Sábado 22-1 (Sesión 18)'!N9+'Sábado 22-01 (compensación) TT'!N9+'Domingo 23-01 (compensación)'!N9</f>
        <v>0</v>
      </c>
      <c r="O9" s="54">
        <f>'Lunes 17-1 (Sesión 08-09)'!O9+'Martes 18-1 (Sesión 10-11)'!O9+'Miércoles 19-1 (Sesión 12-13)'!O9+'Jueves 20-1 (Sesión 14-15)'!O9+'Viernes 21-1 (Sesión 16-17)'!O9+'Sábado 22-1 (Sesión 18)'!O9+'Sábado 22-01 (compensación) TT'!O9+'Domingo 23-01 (compensación)'!O9</f>
        <v>45</v>
      </c>
      <c r="P9" s="151">
        <f>MAX('Lunes 17-1 (Sesión 08-09):Domingo 23-01 (compensación)'!P9)</f>
        <v>34.159999999999997</v>
      </c>
      <c r="Q9" s="58"/>
      <c r="R9" s="13"/>
      <c r="S9" s="12"/>
      <c r="T9" s="46">
        <f>AVERAGE('Lunes 17-1 (Sesión 08-09):Domingo 23-01 (compensación)'!T9)</f>
        <v>92.476305555555555</v>
      </c>
      <c r="U9" s="13"/>
      <c r="V9" s="13"/>
      <c r="W9" s="13"/>
      <c r="X9" s="27">
        <f t="shared" si="0"/>
        <v>6.6622082585278264</v>
      </c>
      <c r="Y9" s="27">
        <f t="shared" si="1"/>
        <v>9.8743267504488336E-2</v>
      </c>
      <c r="Z9" s="27">
        <f t="shared" si="2"/>
        <v>1.87754039497307</v>
      </c>
      <c r="AA9" s="27">
        <f t="shared" si="3"/>
        <v>2.2746858168761221</v>
      </c>
      <c r="AB9" s="27">
        <f t="shared" si="4"/>
        <v>1.7899461400359067</v>
      </c>
      <c r="AC9" s="27"/>
      <c r="AD9" s="27"/>
      <c r="AE9" s="45">
        <f t="shared" si="5"/>
        <v>8.0789946140035901E-2</v>
      </c>
      <c r="AF9" s="23"/>
      <c r="AG9" s="15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</row>
    <row r="10" spans="1:59" ht="15.95" customHeight="1">
      <c r="A10" s="11">
        <v>7</v>
      </c>
      <c r="B10" s="39" t="s">
        <v>46</v>
      </c>
      <c r="C10" s="206">
        <f>'Lunes 17-1 (Sesión 08-09)'!C10+'Martes 18-1 (Sesión 10-11)'!C10+'Miércoles 19-1 (Sesión 12-13)'!C10+'Jueves 20-1 (Sesión 14-15)'!C10+'Viernes 21-1 (Sesión 16-17)'!C10+'Sábado 22-1 (Sesión 18)'!C10+'Sábado 22-01 (compensación) TT'!C10+'Domingo 23-01 (compensación)'!C10</f>
        <v>640</v>
      </c>
      <c r="D10" s="19">
        <f>'Lunes 17-1 (Sesión 08-09)'!D10+'Martes 18-1 (Sesión 10-11)'!D10+'Miércoles 19-1 (Sesión 12-13)'!D10+'Jueves 20-1 (Sesión 14-15)'!D10+'Viernes 21-1 (Sesión 16-17)'!D10+'Sábado 22-1 (Sesión 18)'!D10+'Sábado 22-01 (compensación) TT'!D10+'Domingo 23-01 (compensación)'!D10</f>
        <v>49479.67</v>
      </c>
      <c r="E10" s="4">
        <f>'Lunes 17-1 (Sesión 08-09)'!E10+'Martes 18-1 (Sesión 10-11)'!E10+'Miércoles 19-1 (Sesión 12-13)'!E10+'Jueves 20-1 (Sesión 14-15)'!E10+'Viernes 21-1 (Sesión 16-17)'!E10+'Sábado 22-1 (Sesión 18)'!E10+'Sábado 22-01 (compensación) TT'!E10+'Domingo 23-01 (compensación)'!E10</f>
        <v>0</v>
      </c>
      <c r="F10" s="4">
        <f>'Lunes 17-1 (Sesión 08-09)'!F10+'Martes 18-1 (Sesión 10-11)'!F10+'Miércoles 19-1 (Sesión 12-13)'!F10+'Jueves 20-1 (Sesión 14-15)'!F10+'Viernes 21-1 (Sesión 16-17)'!F10+'Sábado 22-1 (Sesión 18)'!F10+'Sábado 22-01 (compensación) TT'!F10+'Domingo 23-01 (compensación)'!F10</f>
        <v>0</v>
      </c>
      <c r="G10" s="4">
        <f>'Lunes 17-1 (Sesión 08-09)'!G10+'Martes 18-1 (Sesión 10-11)'!G10+'Miércoles 19-1 (Sesión 12-13)'!G10+'Jueves 20-1 (Sesión 14-15)'!G10+'Viernes 21-1 (Sesión 16-17)'!G10+'Sábado 22-1 (Sesión 18)'!G10+'Sábado 22-01 (compensación) TT'!G10+'Domingo 23-01 (compensación)'!G10</f>
        <v>0</v>
      </c>
      <c r="H10" s="4">
        <f>'Lunes 17-1 (Sesión 08-09)'!H10+'Martes 18-1 (Sesión 10-11)'!H10+'Miércoles 19-1 (Sesión 12-13)'!H10+'Jueves 20-1 (Sesión 14-15)'!H10+'Viernes 21-1 (Sesión 16-17)'!H10+'Sábado 22-1 (Sesión 18)'!H10+'Sábado 22-01 (compensación) TT'!H10+'Domingo 23-01 (compensación)'!H10</f>
        <v>2425.3000000000002</v>
      </c>
      <c r="I10" s="4">
        <f>'Lunes 17-1 (Sesión 08-09)'!I10+'Martes 18-1 (Sesión 10-11)'!I10+'Miércoles 19-1 (Sesión 12-13)'!I10+'Jueves 20-1 (Sesión 14-15)'!I10+'Viernes 21-1 (Sesión 16-17)'!I10+'Sábado 22-1 (Sesión 18)'!I10+'Sábado 22-01 (compensación) TT'!I10+'Domingo 23-01 (compensación)'!I10</f>
        <v>53</v>
      </c>
      <c r="J10" s="4">
        <f>'Lunes 17-1 (Sesión 08-09)'!J10+'Martes 18-1 (Sesión 10-11)'!J10+'Miércoles 19-1 (Sesión 12-13)'!J10+'Jueves 20-1 (Sesión 14-15)'!J10+'Viernes 21-1 (Sesión 16-17)'!J10+'Sábado 22-1 (Sesión 18)'!J10+'Sábado 22-01 (compensación) TT'!J10+'Domingo 23-01 (compensación)'!J10</f>
        <v>945.56000000000017</v>
      </c>
      <c r="K10" s="4">
        <f>'Lunes 17-1 (Sesión 08-09)'!K10+'Martes 18-1 (Sesión 10-11)'!K10+'Miércoles 19-1 (Sesión 12-13)'!K10+'Jueves 20-1 (Sesión 14-15)'!K10+'Viernes 21-1 (Sesión 16-17)'!K10+'Sábado 22-1 (Sesión 18)'!K10+'Sábado 22-01 (compensación) TT'!K10+'Domingo 23-01 (compensación)'!K10</f>
        <v>962</v>
      </c>
      <c r="L10" s="4">
        <f>'Lunes 17-1 (Sesión 08-09)'!L10+'Martes 18-1 (Sesión 10-11)'!L10+'Miércoles 19-1 (Sesión 12-13)'!L10+'Jueves 20-1 (Sesión 14-15)'!L10+'Viernes 21-1 (Sesión 16-17)'!L10+'Sábado 22-1 (Sesión 18)'!L10+'Sábado 22-01 (compensación) TT'!L10+'Domingo 23-01 (compensación)'!L10</f>
        <v>814</v>
      </c>
      <c r="M10" s="4">
        <f>'Lunes 17-1 (Sesión 08-09)'!M10+'Martes 18-1 (Sesión 10-11)'!M10+'Miércoles 19-1 (Sesión 12-13)'!M10+'Jueves 20-1 (Sesión 14-15)'!M10+'Viernes 21-1 (Sesión 16-17)'!M10+'Sábado 22-1 (Sesión 18)'!M10+'Sábado 22-01 (compensación) TT'!M10+'Domingo 23-01 (compensación)'!M10</f>
        <v>0</v>
      </c>
      <c r="N10" s="4">
        <f>'Lunes 17-1 (Sesión 08-09)'!N10+'Martes 18-1 (Sesión 10-11)'!N10+'Miércoles 19-1 (Sesión 12-13)'!N10+'Jueves 20-1 (Sesión 14-15)'!N10+'Viernes 21-1 (Sesión 16-17)'!N10+'Sábado 22-1 (Sesión 18)'!N10+'Sábado 22-01 (compensación) TT'!N10+'Domingo 23-01 (compensación)'!N10</f>
        <v>0</v>
      </c>
      <c r="O10" s="54">
        <f>'Lunes 17-1 (Sesión 08-09)'!O10+'Martes 18-1 (Sesión 10-11)'!O10+'Miércoles 19-1 (Sesión 12-13)'!O10+'Jueves 20-1 (Sesión 14-15)'!O10+'Viernes 21-1 (Sesión 16-17)'!O10+'Sábado 22-1 (Sesión 18)'!O10+'Sábado 22-01 (compensación) TT'!O10+'Domingo 23-01 (compensación)'!O10</f>
        <v>48</v>
      </c>
      <c r="P10" s="151">
        <f>MAX('Lunes 17-1 (Sesión 08-09):Domingo 23-01 (compensación)'!P10)</f>
        <v>34.520000000000003</v>
      </c>
      <c r="Q10" s="58"/>
      <c r="R10" s="13"/>
      <c r="S10" s="12"/>
      <c r="T10" s="46">
        <f>AVERAGE('Lunes 17-1 (Sesión 08-09):Domingo 23-01 (compensación)'!T10)</f>
        <v>75.593277777777772</v>
      </c>
      <c r="U10" s="13"/>
      <c r="V10" s="13"/>
      <c r="W10" s="13"/>
      <c r="X10" s="27">
        <f t="shared" si="0"/>
        <v>3.7895312500000005</v>
      </c>
      <c r="Y10" s="27">
        <f t="shared" si="1"/>
        <v>8.2812499999999997E-2</v>
      </c>
      <c r="Z10" s="27">
        <f t="shared" si="2"/>
        <v>1.4774375000000002</v>
      </c>
      <c r="AA10" s="27">
        <f t="shared" si="3"/>
        <v>1.503125</v>
      </c>
      <c r="AB10" s="27">
        <f t="shared" si="4"/>
        <v>1.2718750000000001</v>
      </c>
      <c r="AC10" s="27"/>
      <c r="AD10" s="27"/>
      <c r="AE10" s="45">
        <f t="shared" si="5"/>
        <v>7.4999999999999997E-2</v>
      </c>
      <c r="AF10" s="23"/>
      <c r="AG10" s="15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</row>
    <row r="11" spans="1:59" ht="15.95" customHeight="1">
      <c r="A11" s="11">
        <v>8</v>
      </c>
      <c r="B11" s="39" t="s">
        <v>47</v>
      </c>
      <c r="C11" s="206">
        <f>'Lunes 17-1 (Sesión 08-09)'!C11+'Martes 18-1 (Sesión 10-11)'!C11+'Miércoles 19-1 (Sesión 12-13)'!C11+'Jueves 20-1 (Sesión 14-15)'!C11+'Viernes 21-1 (Sesión 16-17)'!C11+'Sábado 22-1 (Sesión 18)'!C11+'Sábado 22-01 (compensación) TT'!C11+'Domingo 23-01 (compensación)'!C11</f>
        <v>539.4</v>
      </c>
      <c r="D11" s="19">
        <f>'Lunes 17-1 (Sesión 08-09)'!D11+'Martes 18-1 (Sesión 10-11)'!D11+'Miércoles 19-1 (Sesión 12-13)'!D11+'Jueves 20-1 (Sesión 14-15)'!D11+'Viernes 21-1 (Sesión 16-17)'!D11+'Sábado 22-1 (Sesión 18)'!D11+'Sábado 22-01 (compensación) TT'!D11+'Domingo 23-01 (compensación)'!D11</f>
        <v>43806.3</v>
      </c>
      <c r="E11" s="4">
        <f>'Lunes 17-1 (Sesión 08-09)'!E11+'Martes 18-1 (Sesión 10-11)'!E11+'Miércoles 19-1 (Sesión 12-13)'!E11+'Jueves 20-1 (Sesión 14-15)'!E11+'Viernes 21-1 (Sesión 16-17)'!E11+'Sábado 22-1 (Sesión 18)'!E11+'Sábado 22-01 (compensación) TT'!E11+'Domingo 23-01 (compensación)'!E11</f>
        <v>0</v>
      </c>
      <c r="F11" s="4">
        <f>'Lunes 17-1 (Sesión 08-09)'!F11+'Martes 18-1 (Sesión 10-11)'!F11+'Miércoles 19-1 (Sesión 12-13)'!F11+'Jueves 20-1 (Sesión 14-15)'!F11+'Viernes 21-1 (Sesión 16-17)'!F11+'Sábado 22-1 (Sesión 18)'!F11+'Sábado 22-01 (compensación) TT'!F11+'Domingo 23-01 (compensación)'!F11</f>
        <v>0</v>
      </c>
      <c r="G11" s="4">
        <f>'Lunes 17-1 (Sesión 08-09)'!G11+'Martes 18-1 (Sesión 10-11)'!G11+'Miércoles 19-1 (Sesión 12-13)'!G11+'Jueves 20-1 (Sesión 14-15)'!G11+'Viernes 21-1 (Sesión 16-17)'!G11+'Sábado 22-1 (Sesión 18)'!G11+'Sábado 22-01 (compensación) TT'!G11+'Domingo 23-01 (compensación)'!G11</f>
        <v>0</v>
      </c>
      <c r="H11" s="4">
        <f>'Lunes 17-1 (Sesión 08-09)'!H11+'Martes 18-1 (Sesión 10-11)'!H11+'Miércoles 19-1 (Sesión 12-13)'!H11+'Jueves 20-1 (Sesión 14-15)'!H11+'Viernes 21-1 (Sesión 16-17)'!H11+'Sábado 22-1 (Sesión 18)'!H11+'Sábado 22-01 (compensación) TT'!H11+'Domingo 23-01 (compensación)'!H11</f>
        <v>1647.1200000000001</v>
      </c>
      <c r="I11" s="4">
        <f>'Lunes 17-1 (Sesión 08-09)'!I11+'Martes 18-1 (Sesión 10-11)'!I11+'Miércoles 19-1 (Sesión 12-13)'!I11+'Jueves 20-1 (Sesión 14-15)'!I11+'Viernes 21-1 (Sesión 16-17)'!I11+'Sábado 22-1 (Sesión 18)'!I11+'Sábado 22-01 (compensación) TT'!I11+'Domingo 23-01 (compensación)'!I11</f>
        <v>23</v>
      </c>
      <c r="J11" s="4">
        <f>'Lunes 17-1 (Sesión 08-09)'!J11+'Martes 18-1 (Sesión 10-11)'!J11+'Miércoles 19-1 (Sesión 12-13)'!J11+'Jueves 20-1 (Sesión 14-15)'!J11+'Viernes 21-1 (Sesión 16-17)'!J11+'Sábado 22-1 (Sesión 18)'!J11+'Sábado 22-01 (compensación) TT'!J11+'Domingo 23-01 (compensación)'!J11</f>
        <v>378.74</v>
      </c>
      <c r="K11" s="4">
        <f>'Lunes 17-1 (Sesión 08-09)'!K11+'Martes 18-1 (Sesión 10-11)'!K11+'Miércoles 19-1 (Sesión 12-13)'!K11+'Jueves 20-1 (Sesión 14-15)'!K11+'Viernes 21-1 (Sesión 16-17)'!K11+'Sábado 22-1 (Sesión 18)'!K11+'Sábado 22-01 (compensación) TT'!K11+'Domingo 23-01 (compensación)'!K11</f>
        <v>808</v>
      </c>
      <c r="L11" s="4">
        <f>'Lunes 17-1 (Sesión 08-09)'!L11+'Martes 18-1 (Sesión 10-11)'!L11+'Miércoles 19-1 (Sesión 12-13)'!L11+'Jueves 20-1 (Sesión 14-15)'!L11+'Viernes 21-1 (Sesión 16-17)'!L11+'Sábado 22-1 (Sesión 18)'!L11+'Sábado 22-01 (compensación) TT'!L11+'Domingo 23-01 (compensación)'!L11</f>
        <v>725</v>
      </c>
      <c r="M11" s="4">
        <f>'Lunes 17-1 (Sesión 08-09)'!M11+'Martes 18-1 (Sesión 10-11)'!M11+'Miércoles 19-1 (Sesión 12-13)'!M11+'Jueves 20-1 (Sesión 14-15)'!M11+'Viernes 21-1 (Sesión 16-17)'!M11+'Sábado 22-1 (Sesión 18)'!M11+'Sábado 22-01 (compensación) TT'!M11+'Domingo 23-01 (compensación)'!M11</f>
        <v>0</v>
      </c>
      <c r="N11" s="4">
        <f>'Lunes 17-1 (Sesión 08-09)'!N11+'Martes 18-1 (Sesión 10-11)'!N11+'Miércoles 19-1 (Sesión 12-13)'!N11+'Jueves 20-1 (Sesión 14-15)'!N11+'Viernes 21-1 (Sesión 16-17)'!N11+'Sábado 22-1 (Sesión 18)'!N11+'Sábado 22-01 (compensación) TT'!N11+'Domingo 23-01 (compensación)'!N11</f>
        <v>0</v>
      </c>
      <c r="O11" s="54">
        <f>'Lunes 17-1 (Sesión 08-09)'!O11+'Martes 18-1 (Sesión 10-11)'!O11+'Miércoles 19-1 (Sesión 12-13)'!O11+'Jueves 20-1 (Sesión 14-15)'!O11+'Viernes 21-1 (Sesión 16-17)'!O11+'Sábado 22-1 (Sesión 18)'!O11+'Sábado 22-01 (compensación) TT'!O11+'Domingo 23-01 (compensación)'!O11</f>
        <v>0</v>
      </c>
      <c r="P11" s="151">
        <f>MAX('Lunes 17-1 (Sesión 08-09):Domingo 23-01 (compensación)'!P11)</f>
        <v>29.92</v>
      </c>
      <c r="Q11" s="58"/>
      <c r="R11" s="13"/>
      <c r="S11" s="12"/>
      <c r="T11" s="46">
        <f>AVERAGE('Lunes 17-1 (Sesión 08-09):Domingo 23-01 (compensación)'!T11)</f>
        <v>79.493527777777771</v>
      </c>
      <c r="U11" s="13"/>
      <c r="V11" s="13"/>
      <c r="W11" s="13"/>
      <c r="X11" s="27">
        <f t="shared" si="0"/>
        <v>3.0536151279199113</v>
      </c>
      <c r="Y11" s="27">
        <f t="shared" si="1"/>
        <v>4.2639970337411938E-2</v>
      </c>
      <c r="Z11" s="27">
        <f t="shared" si="2"/>
        <v>0.7021505376344086</v>
      </c>
      <c r="AA11" s="27">
        <f t="shared" si="3"/>
        <v>1.4979606970708195</v>
      </c>
      <c r="AB11" s="27">
        <f t="shared" si="4"/>
        <v>1.3440860215053765</v>
      </c>
      <c r="AC11" s="27"/>
      <c r="AD11" s="27"/>
      <c r="AE11" s="45">
        <f t="shared" si="5"/>
        <v>0</v>
      </c>
      <c r="AF11" s="23"/>
      <c r="AG11" s="15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</row>
    <row r="12" spans="1:59" ht="15.95" customHeight="1">
      <c r="A12" s="11">
        <v>9</v>
      </c>
      <c r="B12" s="39" t="s">
        <v>48</v>
      </c>
      <c r="C12" s="206">
        <f>'Lunes 17-1 (Sesión 08-09)'!C12+'Martes 18-1 (Sesión 10-11)'!C12+'Miércoles 19-1 (Sesión 12-13)'!C12+'Jueves 20-1 (Sesión 14-15)'!C12+'Viernes 21-1 (Sesión 16-17)'!C12+'Sábado 22-1 (Sesión 18)'!C12+'Sábado 22-01 (compensación) TT'!C12+'Domingo 23-01 (compensación)'!C12</f>
        <v>606.41999999999996</v>
      </c>
      <c r="D12" s="19">
        <f>'Lunes 17-1 (Sesión 08-09)'!D12+'Martes 18-1 (Sesión 10-11)'!D12+'Miércoles 19-1 (Sesión 12-13)'!D12+'Jueves 20-1 (Sesión 14-15)'!D12+'Viernes 21-1 (Sesión 16-17)'!D12+'Sábado 22-1 (Sesión 18)'!D12+'Sábado 22-01 (compensación) TT'!D12+'Domingo 23-01 (compensación)'!D12</f>
        <v>47300.43</v>
      </c>
      <c r="E12" s="4">
        <f>'Lunes 17-1 (Sesión 08-09)'!E12+'Martes 18-1 (Sesión 10-11)'!E12+'Miércoles 19-1 (Sesión 12-13)'!E12+'Jueves 20-1 (Sesión 14-15)'!E12+'Viernes 21-1 (Sesión 16-17)'!E12+'Sábado 22-1 (Sesión 18)'!E12+'Sábado 22-01 (compensación) TT'!E12+'Domingo 23-01 (compensación)'!E12</f>
        <v>0</v>
      </c>
      <c r="F12" s="4">
        <f>'Lunes 17-1 (Sesión 08-09)'!F12+'Martes 18-1 (Sesión 10-11)'!F12+'Miércoles 19-1 (Sesión 12-13)'!F12+'Jueves 20-1 (Sesión 14-15)'!F12+'Viernes 21-1 (Sesión 16-17)'!F12+'Sábado 22-1 (Sesión 18)'!F12+'Sábado 22-01 (compensación) TT'!F12+'Domingo 23-01 (compensación)'!F12</f>
        <v>0</v>
      </c>
      <c r="G12" s="4">
        <f>'Lunes 17-1 (Sesión 08-09)'!G12+'Martes 18-1 (Sesión 10-11)'!G12+'Miércoles 19-1 (Sesión 12-13)'!G12+'Jueves 20-1 (Sesión 14-15)'!G12+'Viernes 21-1 (Sesión 16-17)'!G12+'Sábado 22-1 (Sesión 18)'!G12+'Sábado 22-01 (compensación) TT'!G12+'Domingo 23-01 (compensación)'!G12</f>
        <v>0</v>
      </c>
      <c r="H12" s="4">
        <f>'Lunes 17-1 (Sesión 08-09)'!H12+'Martes 18-1 (Sesión 10-11)'!H12+'Miércoles 19-1 (Sesión 12-13)'!H12+'Jueves 20-1 (Sesión 14-15)'!H12+'Viernes 21-1 (Sesión 16-17)'!H12+'Sábado 22-1 (Sesión 18)'!H12+'Sábado 22-01 (compensación) TT'!H12+'Domingo 23-01 (compensación)'!H12</f>
        <v>3940.23</v>
      </c>
      <c r="I12" s="4">
        <f>'Lunes 17-1 (Sesión 08-09)'!I12+'Martes 18-1 (Sesión 10-11)'!I12+'Miércoles 19-1 (Sesión 12-13)'!I12+'Jueves 20-1 (Sesión 14-15)'!I12+'Viernes 21-1 (Sesión 16-17)'!I12+'Sábado 22-1 (Sesión 18)'!I12+'Sábado 22-01 (compensación) TT'!I12+'Domingo 23-01 (compensación)'!I12</f>
        <v>66</v>
      </c>
      <c r="J12" s="4">
        <f>'Lunes 17-1 (Sesión 08-09)'!J12+'Martes 18-1 (Sesión 10-11)'!J12+'Miércoles 19-1 (Sesión 12-13)'!J12+'Jueves 20-1 (Sesión 14-15)'!J12+'Viernes 21-1 (Sesión 16-17)'!J12+'Sábado 22-1 (Sesión 18)'!J12+'Sábado 22-01 (compensación) TT'!J12+'Domingo 23-01 (compensación)'!J12</f>
        <v>1055.2200000000003</v>
      </c>
      <c r="K12" s="4">
        <f>'Lunes 17-1 (Sesión 08-09)'!K12+'Martes 18-1 (Sesión 10-11)'!K12+'Miércoles 19-1 (Sesión 12-13)'!K12+'Jueves 20-1 (Sesión 14-15)'!K12+'Viernes 21-1 (Sesión 16-17)'!K12+'Sábado 22-1 (Sesión 18)'!K12+'Sábado 22-01 (compensación) TT'!K12+'Domingo 23-01 (compensación)'!K12</f>
        <v>1143</v>
      </c>
      <c r="L12" s="4">
        <f>'Lunes 17-1 (Sesión 08-09)'!L12+'Martes 18-1 (Sesión 10-11)'!L12+'Miércoles 19-1 (Sesión 12-13)'!L12+'Jueves 20-1 (Sesión 14-15)'!L12+'Viernes 21-1 (Sesión 16-17)'!L12+'Sábado 22-1 (Sesión 18)'!L12+'Sábado 22-01 (compensación) TT'!L12+'Domingo 23-01 (compensación)'!L12</f>
        <v>960</v>
      </c>
      <c r="M12" s="4">
        <f>'Lunes 17-1 (Sesión 08-09)'!M12+'Martes 18-1 (Sesión 10-11)'!M12+'Miércoles 19-1 (Sesión 12-13)'!M12+'Jueves 20-1 (Sesión 14-15)'!M12+'Viernes 21-1 (Sesión 16-17)'!M12+'Sábado 22-1 (Sesión 18)'!M12+'Sábado 22-01 (compensación) TT'!M12+'Domingo 23-01 (compensación)'!M12</f>
        <v>0</v>
      </c>
      <c r="N12" s="4">
        <f>'Lunes 17-1 (Sesión 08-09)'!N12+'Martes 18-1 (Sesión 10-11)'!N12+'Miércoles 19-1 (Sesión 12-13)'!N12+'Jueves 20-1 (Sesión 14-15)'!N12+'Viernes 21-1 (Sesión 16-17)'!N12+'Sábado 22-1 (Sesión 18)'!N12+'Sábado 22-01 (compensación) TT'!N12+'Domingo 23-01 (compensación)'!N12</f>
        <v>0</v>
      </c>
      <c r="O12" s="54">
        <f>'Lunes 17-1 (Sesión 08-09)'!O12+'Martes 18-1 (Sesión 10-11)'!O12+'Miércoles 19-1 (Sesión 12-13)'!O12+'Jueves 20-1 (Sesión 14-15)'!O12+'Viernes 21-1 (Sesión 16-17)'!O12+'Sábado 22-1 (Sesión 18)'!O12+'Sábado 22-01 (compensación) TT'!O12+'Domingo 23-01 (compensación)'!O12</f>
        <v>53</v>
      </c>
      <c r="P12" s="151">
        <f>MAX('Lunes 17-1 (Sesión 08-09):Domingo 23-01 (compensación)'!P12)</f>
        <v>31.21</v>
      </c>
      <c r="Q12" s="58"/>
      <c r="R12" s="13"/>
      <c r="S12" s="12"/>
      <c r="T12" s="46">
        <f>AVERAGE('Lunes 17-1 (Sesión 08-09):Domingo 23-01 (compensación)'!T12)</f>
        <v>77.726861111111106</v>
      </c>
      <c r="U12" s="13"/>
      <c r="V12" s="13"/>
      <c r="W12" s="13"/>
      <c r="X12" s="27">
        <f t="shared" si="0"/>
        <v>6.4975264668051853</v>
      </c>
      <c r="Y12" s="27">
        <f t="shared" si="1"/>
        <v>0.10883546057188088</v>
      </c>
      <c r="Z12" s="27">
        <f t="shared" si="2"/>
        <v>1.7400811318887905</v>
      </c>
      <c r="AA12" s="27">
        <f t="shared" si="3"/>
        <v>1.8848322944493916</v>
      </c>
      <c r="AB12" s="27">
        <f t="shared" si="4"/>
        <v>1.5830612446819037</v>
      </c>
      <c r="AC12" s="27"/>
      <c r="AD12" s="27"/>
      <c r="AE12" s="45">
        <f t="shared" si="5"/>
        <v>8.7398172883480105E-2</v>
      </c>
      <c r="AF12" s="23"/>
      <c r="AG12" s="15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</row>
    <row r="13" spans="1:59" ht="15.95" customHeight="1">
      <c r="A13" s="11">
        <v>10</v>
      </c>
      <c r="B13" s="39" t="s">
        <v>49</v>
      </c>
      <c r="C13" s="206">
        <f>'Lunes 17-1 (Sesión 08-09)'!C13+'Martes 18-1 (Sesión 10-11)'!C13+'Miércoles 19-1 (Sesión 12-13)'!C13+'Jueves 20-1 (Sesión 14-15)'!C13+'Viernes 21-1 (Sesión 16-17)'!C13+'Sábado 22-1 (Sesión 18)'!C13+'Sábado 22-01 (compensación) TT'!C13+'Domingo 23-01 (compensación)'!C13</f>
        <v>602.41999999999996</v>
      </c>
      <c r="D13" s="19">
        <f>'Lunes 17-1 (Sesión 08-09)'!D13+'Martes 18-1 (Sesión 10-11)'!D13+'Miércoles 19-1 (Sesión 12-13)'!D13+'Jueves 20-1 (Sesión 14-15)'!D13+'Viernes 21-1 (Sesión 16-17)'!D13+'Sábado 22-1 (Sesión 18)'!D13+'Sábado 22-01 (compensación) TT'!D13+'Domingo 23-01 (compensación)'!D13</f>
        <v>50023.010000000009</v>
      </c>
      <c r="E13" s="4">
        <f>'Lunes 17-1 (Sesión 08-09)'!E13+'Martes 18-1 (Sesión 10-11)'!E13+'Miércoles 19-1 (Sesión 12-13)'!E13+'Jueves 20-1 (Sesión 14-15)'!E13+'Viernes 21-1 (Sesión 16-17)'!E13+'Sábado 22-1 (Sesión 18)'!E13+'Sábado 22-01 (compensación) TT'!E13+'Domingo 23-01 (compensación)'!E13</f>
        <v>0</v>
      </c>
      <c r="F13" s="4">
        <f>'Lunes 17-1 (Sesión 08-09)'!F13+'Martes 18-1 (Sesión 10-11)'!F13+'Miércoles 19-1 (Sesión 12-13)'!F13+'Jueves 20-1 (Sesión 14-15)'!F13+'Viernes 21-1 (Sesión 16-17)'!F13+'Sábado 22-1 (Sesión 18)'!F13+'Sábado 22-01 (compensación) TT'!F13+'Domingo 23-01 (compensación)'!F13</f>
        <v>0</v>
      </c>
      <c r="G13" s="4">
        <f>'Lunes 17-1 (Sesión 08-09)'!G13+'Martes 18-1 (Sesión 10-11)'!G13+'Miércoles 19-1 (Sesión 12-13)'!G13+'Jueves 20-1 (Sesión 14-15)'!G13+'Viernes 21-1 (Sesión 16-17)'!G13+'Sábado 22-1 (Sesión 18)'!G13+'Sábado 22-01 (compensación) TT'!G13+'Domingo 23-01 (compensación)'!G13</f>
        <v>0</v>
      </c>
      <c r="H13" s="4">
        <f>'Lunes 17-1 (Sesión 08-09)'!H13+'Martes 18-1 (Sesión 10-11)'!H13+'Miércoles 19-1 (Sesión 12-13)'!H13+'Jueves 20-1 (Sesión 14-15)'!H13+'Viernes 21-1 (Sesión 16-17)'!H13+'Sábado 22-1 (Sesión 18)'!H13+'Sábado 22-01 (compensación) TT'!H13+'Domingo 23-01 (compensación)'!H13</f>
        <v>3211.7299999999996</v>
      </c>
      <c r="I13" s="4">
        <f>'Lunes 17-1 (Sesión 08-09)'!I13+'Martes 18-1 (Sesión 10-11)'!I13+'Miércoles 19-1 (Sesión 12-13)'!I13+'Jueves 20-1 (Sesión 14-15)'!I13+'Viernes 21-1 (Sesión 16-17)'!I13+'Sábado 22-1 (Sesión 18)'!I13+'Sábado 22-01 (compensación) TT'!I13+'Domingo 23-01 (compensación)'!I13</f>
        <v>37</v>
      </c>
      <c r="J13" s="4">
        <f>'Lunes 17-1 (Sesión 08-09)'!J13+'Martes 18-1 (Sesión 10-11)'!J13+'Miércoles 19-1 (Sesión 12-13)'!J13+'Jueves 20-1 (Sesión 14-15)'!J13+'Viernes 21-1 (Sesión 16-17)'!J13+'Sábado 22-1 (Sesión 18)'!J13+'Sábado 22-01 (compensación) TT'!J13+'Domingo 23-01 (compensación)'!J13</f>
        <v>521.06999999999994</v>
      </c>
      <c r="K13" s="4">
        <f>'Lunes 17-1 (Sesión 08-09)'!K13+'Martes 18-1 (Sesión 10-11)'!K13+'Miércoles 19-1 (Sesión 12-13)'!K13+'Jueves 20-1 (Sesión 14-15)'!K13+'Viernes 21-1 (Sesión 16-17)'!K13+'Sábado 22-1 (Sesión 18)'!K13+'Sábado 22-01 (compensación) TT'!K13+'Domingo 23-01 (compensación)'!K13</f>
        <v>1056</v>
      </c>
      <c r="L13" s="4">
        <f>'Lunes 17-1 (Sesión 08-09)'!L13+'Martes 18-1 (Sesión 10-11)'!L13+'Miércoles 19-1 (Sesión 12-13)'!L13+'Jueves 20-1 (Sesión 14-15)'!L13+'Viernes 21-1 (Sesión 16-17)'!L13+'Sábado 22-1 (Sesión 18)'!L13+'Sábado 22-01 (compensación) TT'!L13+'Domingo 23-01 (compensación)'!L13</f>
        <v>1046</v>
      </c>
      <c r="M13" s="4">
        <f>'Lunes 17-1 (Sesión 08-09)'!M13+'Martes 18-1 (Sesión 10-11)'!M13+'Miércoles 19-1 (Sesión 12-13)'!M13+'Jueves 20-1 (Sesión 14-15)'!M13+'Viernes 21-1 (Sesión 16-17)'!M13+'Sábado 22-1 (Sesión 18)'!M13+'Sábado 22-01 (compensación) TT'!M13+'Domingo 23-01 (compensación)'!M13</f>
        <v>0</v>
      </c>
      <c r="N13" s="4">
        <f>'Lunes 17-1 (Sesión 08-09)'!N13+'Martes 18-1 (Sesión 10-11)'!N13+'Miércoles 19-1 (Sesión 12-13)'!N13+'Jueves 20-1 (Sesión 14-15)'!N13+'Viernes 21-1 (Sesión 16-17)'!N13+'Sábado 22-1 (Sesión 18)'!N13+'Sábado 22-01 (compensación) TT'!N13+'Domingo 23-01 (compensación)'!N13</f>
        <v>0</v>
      </c>
      <c r="O13" s="54">
        <f>'Lunes 17-1 (Sesión 08-09)'!O13+'Martes 18-1 (Sesión 10-11)'!O13+'Miércoles 19-1 (Sesión 12-13)'!O13+'Jueves 20-1 (Sesión 14-15)'!O13+'Viernes 21-1 (Sesión 16-17)'!O13+'Sábado 22-1 (Sesión 18)'!O13+'Sábado 22-01 (compensación) TT'!O13+'Domingo 23-01 (compensación)'!O13</f>
        <v>62</v>
      </c>
      <c r="P13" s="151">
        <f>MAX('Lunes 17-1 (Sesión 08-09):Domingo 23-01 (compensación)'!P13)</f>
        <v>30.28</v>
      </c>
      <c r="Q13" s="58"/>
      <c r="R13" s="13"/>
      <c r="S13" s="12"/>
      <c r="T13" s="46">
        <f>AVERAGE('Lunes 17-1 (Sesión 08-09):Domingo 23-01 (compensación)'!T13)</f>
        <v>83.347222222222214</v>
      </c>
      <c r="U13" s="13"/>
      <c r="V13" s="13"/>
      <c r="W13" s="13"/>
      <c r="X13" s="27">
        <f t="shared" ref="X13" si="6">H13/C13</f>
        <v>5.3313801002622752</v>
      </c>
      <c r="Y13" s="27">
        <f t="shared" ref="Y13" si="7">I13/C13</f>
        <v>6.1418943594170182E-2</v>
      </c>
      <c r="Z13" s="27">
        <f t="shared" ref="Z13" si="8">J13/C13</f>
        <v>0.86496132266525017</v>
      </c>
      <c r="AA13" s="27">
        <f t="shared" ref="AA13" si="9">K13/C13</f>
        <v>1.7529298496065868</v>
      </c>
      <c r="AB13" s="27">
        <f t="shared" ref="AB13" si="10">L13/C13</f>
        <v>1.736330135121676</v>
      </c>
      <c r="AC13" s="27"/>
      <c r="AD13" s="27"/>
      <c r="AE13" s="45">
        <f t="shared" ref="AE13" si="11">O13/C13</f>
        <v>0.10291822980644734</v>
      </c>
      <c r="AF13" s="23"/>
      <c r="AG13" s="15"/>
      <c r="AH13" s="62"/>
      <c r="AI13" s="280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</row>
    <row r="14" spans="1:59" ht="15.95" customHeight="1">
      <c r="A14" s="11">
        <v>11</v>
      </c>
      <c r="B14" s="39" t="s">
        <v>50</v>
      </c>
      <c r="C14" s="206">
        <f>'Lunes 17-1 (Sesión 08-09)'!C14+'Martes 18-1 (Sesión 10-11)'!C14+'Miércoles 19-1 (Sesión 12-13)'!C14+'Jueves 20-1 (Sesión 14-15)'!C14+'Viernes 21-1 (Sesión 16-17)'!C14+'Sábado 22-1 (Sesión 18)'!C14+'Sábado 22-01 (compensación) TT'!C14+'Domingo 23-01 (compensación)'!C14</f>
        <v>610</v>
      </c>
      <c r="D14" s="19">
        <f>'Lunes 17-1 (Sesión 08-09)'!D14+'Martes 18-1 (Sesión 10-11)'!D14+'Miércoles 19-1 (Sesión 12-13)'!D14+'Jueves 20-1 (Sesión 14-15)'!D14+'Viernes 21-1 (Sesión 16-17)'!D14+'Sábado 22-1 (Sesión 18)'!D14+'Sábado 22-01 (compensación) TT'!D14+'Domingo 23-01 (compensación)'!D14</f>
        <v>53356.909999999996</v>
      </c>
      <c r="E14" s="4">
        <f>'Lunes 17-1 (Sesión 08-09)'!E14+'Martes 18-1 (Sesión 10-11)'!E14+'Miércoles 19-1 (Sesión 12-13)'!E14+'Jueves 20-1 (Sesión 14-15)'!E14+'Viernes 21-1 (Sesión 16-17)'!E14+'Sábado 22-1 (Sesión 18)'!E14+'Sábado 22-01 (compensación) TT'!E14+'Domingo 23-01 (compensación)'!E14</f>
        <v>0</v>
      </c>
      <c r="F14" s="4">
        <f>'Lunes 17-1 (Sesión 08-09)'!F14+'Martes 18-1 (Sesión 10-11)'!F14+'Miércoles 19-1 (Sesión 12-13)'!F14+'Jueves 20-1 (Sesión 14-15)'!F14+'Viernes 21-1 (Sesión 16-17)'!F14+'Sábado 22-1 (Sesión 18)'!F14+'Sábado 22-01 (compensación) TT'!F14+'Domingo 23-01 (compensación)'!F14</f>
        <v>0</v>
      </c>
      <c r="G14" s="4">
        <f>'Lunes 17-1 (Sesión 08-09)'!G14+'Martes 18-1 (Sesión 10-11)'!G14+'Miércoles 19-1 (Sesión 12-13)'!G14+'Jueves 20-1 (Sesión 14-15)'!G14+'Viernes 21-1 (Sesión 16-17)'!G14+'Sábado 22-1 (Sesión 18)'!G14+'Sábado 22-01 (compensación) TT'!G14+'Domingo 23-01 (compensación)'!G14</f>
        <v>0</v>
      </c>
      <c r="H14" s="4">
        <f>'Lunes 17-1 (Sesión 08-09)'!H14+'Martes 18-1 (Sesión 10-11)'!H14+'Miércoles 19-1 (Sesión 12-13)'!H14+'Jueves 20-1 (Sesión 14-15)'!H14+'Viernes 21-1 (Sesión 16-17)'!H14+'Sábado 22-1 (Sesión 18)'!H14+'Sábado 22-01 (compensación) TT'!H14+'Domingo 23-01 (compensación)'!H14</f>
        <v>4728.28</v>
      </c>
      <c r="I14" s="4">
        <f>'Lunes 17-1 (Sesión 08-09)'!I14+'Martes 18-1 (Sesión 10-11)'!I14+'Miércoles 19-1 (Sesión 12-13)'!I14+'Jueves 20-1 (Sesión 14-15)'!I14+'Viernes 21-1 (Sesión 16-17)'!I14+'Sábado 22-1 (Sesión 18)'!I14+'Sábado 22-01 (compensación) TT'!I14+'Domingo 23-01 (compensación)'!I14</f>
        <v>59</v>
      </c>
      <c r="J14" s="4">
        <f>'Lunes 17-1 (Sesión 08-09)'!J14+'Martes 18-1 (Sesión 10-11)'!J14+'Miércoles 19-1 (Sesión 12-13)'!J14+'Jueves 20-1 (Sesión 14-15)'!J14+'Viernes 21-1 (Sesión 16-17)'!J14+'Sábado 22-1 (Sesión 18)'!J14+'Sábado 22-01 (compensación) TT'!J14+'Domingo 23-01 (compensación)'!J14</f>
        <v>1124.7099999999998</v>
      </c>
      <c r="K14" s="4">
        <f>'Lunes 17-1 (Sesión 08-09)'!K14+'Martes 18-1 (Sesión 10-11)'!K14+'Miércoles 19-1 (Sesión 12-13)'!K14+'Jueves 20-1 (Sesión 14-15)'!K14+'Viernes 21-1 (Sesión 16-17)'!K14+'Sábado 22-1 (Sesión 18)'!K14+'Sábado 22-01 (compensación) TT'!K14+'Domingo 23-01 (compensación)'!K14</f>
        <v>1276</v>
      </c>
      <c r="L14" s="4">
        <f>'Lunes 17-1 (Sesión 08-09)'!L14+'Martes 18-1 (Sesión 10-11)'!L14+'Miércoles 19-1 (Sesión 12-13)'!L14+'Jueves 20-1 (Sesión 14-15)'!L14+'Viernes 21-1 (Sesión 16-17)'!L14+'Sábado 22-1 (Sesión 18)'!L14+'Sábado 22-01 (compensación) TT'!L14+'Domingo 23-01 (compensación)'!L14</f>
        <v>1033</v>
      </c>
      <c r="M14" s="4">
        <f>'Lunes 17-1 (Sesión 08-09)'!M14+'Martes 18-1 (Sesión 10-11)'!M14+'Miércoles 19-1 (Sesión 12-13)'!M14+'Jueves 20-1 (Sesión 14-15)'!M14+'Viernes 21-1 (Sesión 16-17)'!M14+'Sábado 22-1 (Sesión 18)'!M14+'Sábado 22-01 (compensación) TT'!M14+'Domingo 23-01 (compensación)'!M14</f>
        <v>0</v>
      </c>
      <c r="N14" s="4">
        <f>'Lunes 17-1 (Sesión 08-09)'!N14+'Martes 18-1 (Sesión 10-11)'!N14+'Miércoles 19-1 (Sesión 12-13)'!N14+'Jueves 20-1 (Sesión 14-15)'!N14+'Viernes 21-1 (Sesión 16-17)'!N14+'Sábado 22-1 (Sesión 18)'!N14+'Sábado 22-01 (compensación) TT'!N14+'Domingo 23-01 (compensación)'!N14</f>
        <v>0</v>
      </c>
      <c r="O14" s="54">
        <f>'Lunes 17-1 (Sesión 08-09)'!O14+'Martes 18-1 (Sesión 10-11)'!O14+'Miércoles 19-1 (Sesión 12-13)'!O14+'Jueves 20-1 (Sesión 14-15)'!O14+'Viernes 21-1 (Sesión 16-17)'!O14+'Sábado 22-1 (Sesión 18)'!O14+'Sábado 22-01 (compensación) TT'!O14+'Domingo 23-01 (compensación)'!O14</f>
        <v>70</v>
      </c>
      <c r="P14" s="151">
        <f>MAX('Lunes 17-1 (Sesión 08-09):Domingo 23-01 (compensación)'!P14)</f>
        <v>33.729999999999997</v>
      </c>
      <c r="Q14" s="58"/>
      <c r="R14" s="13"/>
      <c r="S14" s="12"/>
      <c r="T14" s="46">
        <f>AVERAGE('Lunes 17-1 (Sesión 08-09):Domingo 23-01 (compensación)'!T14)</f>
        <v>85.651555555555547</v>
      </c>
      <c r="U14" s="13"/>
      <c r="V14" s="13"/>
      <c r="W14" s="13"/>
      <c r="X14" s="27">
        <f t="shared" si="0"/>
        <v>7.7512786885245895</v>
      </c>
      <c r="Y14" s="27">
        <f t="shared" si="1"/>
        <v>9.6721311475409841E-2</v>
      </c>
      <c r="Z14" s="27">
        <f t="shared" si="2"/>
        <v>1.8437868852459014</v>
      </c>
      <c r="AA14" s="27">
        <f t="shared" si="3"/>
        <v>2.0918032786885248</v>
      </c>
      <c r="AB14" s="27">
        <f t="shared" si="4"/>
        <v>1.6934426229508197</v>
      </c>
      <c r="AC14" s="27"/>
      <c r="AD14" s="27"/>
      <c r="AE14" s="45">
        <f t="shared" si="5"/>
        <v>0.11475409836065574</v>
      </c>
      <c r="AF14" s="23"/>
      <c r="AG14" s="15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</row>
    <row r="15" spans="1:59" ht="15.95" customHeight="1">
      <c r="A15" s="11">
        <v>12</v>
      </c>
      <c r="B15" s="39" t="s">
        <v>51</v>
      </c>
      <c r="C15" s="206">
        <f>'Lunes 17-1 (Sesión 08-09)'!C15+'Martes 18-1 (Sesión 10-11)'!C15+'Miércoles 19-1 (Sesión 12-13)'!C15+'Jueves 20-1 (Sesión 14-15)'!C15+'Viernes 21-1 (Sesión 16-17)'!C15+'Sábado 22-1 (Sesión 18)'!C15+'Sábado 22-01 (compensación) TT'!C15+'Domingo 23-01 (compensación)'!C15</f>
        <v>633</v>
      </c>
      <c r="D15" s="19">
        <f>'Lunes 17-1 (Sesión 08-09)'!D15+'Martes 18-1 (Sesión 10-11)'!D15+'Miércoles 19-1 (Sesión 12-13)'!D15+'Jueves 20-1 (Sesión 14-15)'!D15+'Viernes 21-1 (Sesión 16-17)'!D15+'Sábado 22-1 (Sesión 18)'!D15+'Sábado 22-01 (compensación) TT'!D15+'Domingo 23-01 (compensación)'!D15</f>
        <v>58664.59</v>
      </c>
      <c r="E15" s="4">
        <f>'Lunes 17-1 (Sesión 08-09)'!E15+'Martes 18-1 (Sesión 10-11)'!E15+'Miércoles 19-1 (Sesión 12-13)'!E15+'Jueves 20-1 (Sesión 14-15)'!E15+'Viernes 21-1 (Sesión 16-17)'!E15+'Sábado 22-1 (Sesión 18)'!E15+'Sábado 22-01 (compensación) TT'!E15+'Domingo 23-01 (compensación)'!E15</f>
        <v>0</v>
      </c>
      <c r="F15" s="4">
        <f>'Lunes 17-1 (Sesión 08-09)'!F15+'Martes 18-1 (Sesión 10-11)'!F15+'Miércoles 19-1 (Sesión 12-13)'!F15+'Jueves 20-1 (Sesión 14-15)'!F15+'Viernes 21-1 (Sesión 16-17)'!F15+'Sábado 22-1 (Sesión 18)'!F15+'Sábado 22-01 (compensación) TT'!F15+'Domingo 23-01 (compensación)'!F15</f>
        <v>0</v>
      </c>
      <c r="G15" s="4">
        <f>'Lunes 17-1 (Sesión 08-09)'!G15+'Martes 18-1 (Sesión 10-11)'!G15+'Miércoles 19-1 (Sesión 12-13)'!G15+'Jueves 20-1 (Sesión 14-15)'!G15+'Viernes 21-1 (Sesión 16-17)'!G15+'Sábado 22-1 (Sesión 18)'!G15+'Sábado 22-01 (compensación) TT'!G15+'Domingo 23-01 (compensación)'!G15</f>
        <v>0</v>
      </c>
      <c r="H15" s="4">
        <f>'Lunes 17-1 (Sesión 08-09)'!H15+'Martes 18-1 (Sesión 10-11)'!H15+'Miércoles 19-1 (Sesión 12-13)'!H15+'Jueves 20-1 (Sesión 14-15)'!H15+'Viernes 21-1 (Sesión 16-17)'!H15+'Sábado 22-1 (Sesión 18)'!H15+'Sábado 22-01 (compensación) TT'!H15+'Domingo 23-01 (compensación)'!H15</f>
        <v>3775.27</v>
      </c>
      <c r="I15" s="4">
        <f>'Lunes 17-1 (Sesión 08-09)'!I15+'Martes 18-1 (Sesión 10-11)'!I15+'Miércoles 19-1 (Sesión 12-13)'!I15+'Jueves 20-1 (Sesión 14-15)'!I15+'Viernes 21-1 (Sesión 16-17)'!I15+'Sábado 22-1 (Sesión 18)'!I15+'Sábado 22-01 (compensación) TT'!I15+'Domingo 23-01 (compensación)'!I15</f>
        <v>46</v>
      </c>
      <c r="J15" s="4">
        <f>'Lunes 17-1 (Sesión 08-09)'!J15+'Martes 18-1 (Sesión 10-11)'!J15+'Miércoles 19-1 (Sesión 12-13)'!J15+'Jueves 20-1 (Sesión 14-15)'!J15+'Viernes 21-1 (Sesión 16-17)'!J15+'Sábado 22-1 (Sesión 18)'!J15+'Sábado 22-01 (compensación) TT'!J15+'Domingo 23-01 (compensación)'!J15</f>
        <v>814.92000000000007</v>
      </c>
      <c r="K15" s="4">
        <f>'Lunes 17-1 (Sesión 08-09)'!K15+'Martes 18-1 (Sesión 10-11)'!K15+'Miércoles 19-1 (Sesión 12-13)'!K15+'Jueves 20-1 (Sesión 14-15)'!K15+'Viernes 21-1 (Sesión 16-17)'!K15+'Sábado 22-1 (Sesión 18)'!K15+'Sábado 22-01 (compensación) TT'!K15+'Domingo 23-01 (compensación)'!K15</f>
        <v>1314</v>
      </c>
      <c r="L15" s="4">
        <f>'Lunes 17-1 (Sesión 08-09)'!L15+'Martes 18-1 (Sesión 10-11)'!L15+'Miércoles 19-1 (Sesión 12-13)'!L15+'Jueves 20-1 (Sesión 14-15)'!L15+'Viernes 21-1 (Sesión 16-17)'!L15+'Sábado 22-1 (Sesión 18)'!L15+'Sábado 22-01 (compensación) TT'!L15+'Domingo 23-01 (compensación)'!L15</f>
        <v>1132</v>
      </c>
      <c r="M15" s="4">
        <f>'Lunes 17-1 (Sesión 08-09)'!M15+'Martes 18-1 (Sesión 10-11)'!M15+'Miércoles 19-1 (Sesión 12-13)'!M15+'Jueves 20-1 (Sesión 14-15)'!M15+'Viernes 21-1 (Sesión 16-17)'!M15+'Sábado 22-1 (Sesión 18)'!M15+'Sábado 22-01 (compensación) TT'!M15+'Domingo 23-01 (compensación)'!M15</f>
        <v>0</v>
      </c>
      <c r="N15" s="4">
        <f>'Lunes 17-1 (Sesión 08-09)'!N15+'Martes 18-1 (Sesión 10-11)'!N15+'Miércoles 19-1 (Sesión 12-13)'!N15+'Jueves 20-1 (Sesión 14-15)'!N15+'Viernes 21-1 (Sesión 16-17)'!N15+'Sábado 22-1 (Sesión 18)'!N15+'Sábado 22-01 (compensación) TT'!N15+'Domingo 23-01 (compensación)'!N15</f>
        <v>0</v>
      </c>
      <c r="O15" s="54">
        <f>'Lunes 17-1 (Sesión 08-09)'!O15+'Martes 18-1 (Sesión 10-11)'!O15+'Miércoles 19-1 (Sesión 12-13)'!O15+'Jueves 20-1 (Sesión 14-15)'!O15+'Viernes 21-1 (Sesión 16-17)'!O15+'Sábado 22-1 (Sesión 18)'!O15+'Sábado 22-01 (compensación) TT'!O15+'Domingo 23-01 (compensación)'!O15</f>
        <v>42</v>
      </c>
      <c r="P15" s="151">
        <f>MAX('Lunes 17-1 (Sesión 08-09):Domingo 23-01 (compensación)'!P15)</f>
        <v>32.11</v>
      </c>
      <c r="Q15" s="58"/>
      <c r="R15" s="13"/>
      <c r="S15" s="12"/>
      <c r="T15" s="46">
        <f>AVERAGE('Lunes 17-1 (Sesión 08-09):Domingo 23-01 (compensación)'!T15)</f>
        <v>89.292486111111103</v>
      </c>
      <c r="U15" s="13"/>
      <c r="V15" s="13"/>
      <c r="W15" s="13"/>
      <c r="X15" s="27">
        <f t="shared" si="0"/>
        <v>5.9640916271721958</v>
      </c>
      <c r="Y15" s="27">
        <f t="shared" si="1"/>
        <v>7.266982622432859E-2</v>
      </c>
      <c r="Z15" s="27">
        <f t="shared" si="2"/>
        <v>1.28739336492891</v>
      </c>
      <c r="AA15" s="27">
        <f t="shared" si="3"/>
        <v>2.0758293838862558</v>
      </c>
      <c r="AB15" s="27">
        <f t="shared" si="4"/>
        <v>1.7883096366508688</v>
      </c>
      <c r="AC15" s="27"/>
      <c r="AD15" s="27"/>
      <c r="AE15" s="45">
        <f t="shared" si="5"/>
        <v>6.6350710900473939E-2</v>
      </c>
      <c r="AF15" s="23"/>
      <c r="AG15" s="15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</row>
    <row r="16" spans="1:59" ht="15.95" customHeight="1">
      <c r="A16" s="11">
        <v>13</v>
      </c>
      <c r="B16" s="39" t="s">
        <v>52</v>
      </c>
      <c r="C16" s="206">
        <f>'Lunes 17-1 (Sesión 08-09)'!C16+'Martes 18-1 (Sesión 10-11)'!C16+'Miércoles 19-1 (Sesión 12-13)'!C16+'Jueves 20-1 (Sesión 14-15)'!C16+'Viernes 21-1 (Sesión 16-17)'!C16+'Sábado 22-1 (Sesión 18)'!C16+'Sábado 22-01 (compensación) TT'!C16+'Domingo 23-01 (compensación)'!C16</f>
        <v>611.5</v>
      </c>
      <c r="D16" s="19">
        <f>'Lunes 17-1 (Sesión 08-09)'!D16+'Martes 18-1 (Sesión 10-11)'!D16+'Miércoles 19-1 (Sesión 12-13)'!D16+'Jueves 20-1 (Sesión 14-15)'!D16+'Viernes 21-1 (Sesión 16-17)'!D16+'Sábado 22-1 (Sesión 18)'!D16+'Sábado 22-01 (compensación) TT'!D16+'Domingo 23-01 (compensación)'!D16</f>
        <v>45715.989999999991</v>
      </c>
      <c r="E16" s="4">
        <f>'Lunes 17-1 (Sesión 08-09)'!E16+'Martes 18-1 (Sesión 10-11)'!E16+'Miércoles 19-1 (Sesión 12-13)'!E16+'Jueves 20-1 (Sesión 14-15)'!E16+'Viernes 21-1 (Sesión 16-17)'!E16+'Sábado 22-1 (Sesión 18)'!E16+'Sábado 22-01 (compensación) TT'!E16+'Domingo 23-01 (compensación)'!E16</f>
        <v>0</v>
      </c>
      <c r="F16" s="4">
        <f>'Lunes 17-1 (Sesión 08-09)'!F16+'Martes 18-1 (Sesión 10-11)'!F16+'Miércoles 19-1 (Sesión 12-13)'!F16+'Jueves 20-1 (Sesión 14-15)'!F16+'Viernes 21-1 (Sesión 16-17)'!F16+'Sábado 22-1 (Sesión 18)'!F16+'Sábado 22-01 (compensación) TT'!F16+'Domingo 23-01 (compensación)'!F16</f>
        <v>0</v>
      </c>
      <c r="G16" s="4">
        <f>'Lunes 17-1 (Sesión 08-09)'!G16+'Martes 18-1 (Sesión 10-11)'!G16+'Miércoles 19-1 (Sesión 12-13)'!G16+'Jueves 20-1 (Sesión 14-15)'!G16+'Viernes 21-1 (Sesión 16-17)'!G16+'Sábado 22-1 (Sesión 18)'!G16+'Sábado 22-01 (compensación) TT'!G16+'Domingo 23-01 (compensación)'!G16</f>
        <v>0</v>
      </c>
      <c r="H16" s="4">
        <f>'Lunes 17-1 (Sesión 08-09)'!H16+'Martes 18-1 (Sesión 10-11)'!H16+'Miércoles 19-1 (Sesión 12-13)'!H16+'Jueves 20-1 (Sesión 14-15)'!H16+'Viernes 21-1 (Sesión 16-17)'!H16+'Sábado 22-1 (Sesión 18)'!H16+'Sábado 22-01 (compensación) TT'!H16+'Domingo 23-01 (compensación)'!H16</f>
        <v>1884.2300000000002</v>
      </c>
      <c r="I16" s="4">
        <f>'Lunes 17-1 (Sesión 08-09)'!I16+'Martes 18-1 (Sesión 10-11)'!I16+'Miércoles 19-1 (Sesión 12-13)'!I16+'Jueves 20-1 (Sesión 14-15)'!I16+'Viernes 21-1 (Sesión 16-17)'!I16+'Sábado 22-1 (Sesión 18)'!I16+'Sábado 22-01 (compensación) TT'!I16+'Domingo 23-01 (compensación)'!I16</f>
        <v>23</v>
      </c>
      <c r="J16" s="4">
        <f>'Lunes 17-1 (Sesión 08-09)'!J16+'Martes 18-1 (Sesión 10-11)'!J16+'Miércoles 19-1 (Sesión 12-13)'!J16+'Jueves 20-1 (Sesión 14-15)'!J16+'Viernes 21-1 (Sesión 16-17)'!J16+'Sábado 22-1 (Sesión 18)'!J16+'Sábado 22-01 (compensación) TT'!J16+'Domingo 23-01 (compensación)'!J16</f>
        <v>340.18</v>
      </c>
      <c r="K16" s="4">
        <f>'Lunes 17-1 (Sesión 08-09)'!K16+'Martes 18-1 (Sesión 10-11)'!K16+'Miércoles 19-1 (Sesión 12-13)'!K16+'Jueves 20-1 (Sesión 14-15)'!K16+'Viernes 21-1 (Sesión 16-17)'!K16+'Sábado 22-1 (Sesión 18)'!K16+'Sábado 22-01 (compensación) TT'!K16+'Domingo 23-01 (compensación)'!K16</f>
        <v>946</v>
      </c>
      <c r="L16" s="4">
        <f>'Lunes 17-1 (Sesión 08-09)'!L16+'Martes 18-1 (Sesión 10-11)'!L16+'Miércoles 19-1 (Sesión 12-13)'!L16+'Jueves 20-1 (Sesión 14-15)'!L16+'Viernes 21-1 (Sesión 16-17)'!L16+'Sábado 22-1 (Sesión 18)'!L16+'Sábado 22-01 (compensación) TT'!L16+'Domingo 23-01 (compensación)'!L16</f>
        <v>845</v>
      </c>
      <c r="M16" s="4">
        <f>'Lunes 17-1 (Sesión 08-09)'!M16+'Martes 18-1 (Sesión 10-11)'!M16+'Miércoles 19-1 (Sesión 12-13)'!M16+'Jueves 20-1 (Sesión 14-15)'!M16+'Viernes 21-1 (Sesión 16-17)'!M16+'Sábado 22-1 (Sesión 18)'!M16+'Sábado 22-01 (compensación) TT'!M16+'Domingo 23-01 (compensación)'!M16</f>
        <v>0</v>
      </c>
      <c r="N16" s="4">
        <f>'Lunes 17-1 (Sesión 08-09)'!N16+'Martes 18-1 (Sesión 10-11)'!N16+'Miércoles 19-1 (Sesión 12-13)'!N16+'Jueves 20-1 (Sesión 14-15)'!N16+'Viernes 21-1 (Sesión 16-17)'!N16+'Sábado 22-1 (Sesión 18)'!N16+'Sábado 22-01 (compensación) TT'!N16+'Domingo 23-01 (compensación)'!N16</f>
        <v>0</v>
      </c>
      <c r="O16" s="54">
        <f>'Lunes 17-1 (Sesión 08-09)'!O16+'Martes 18-1 (Sesión 10-11)'!O16+'Miércoles 19-1 (Sesión 12-13)'!O16+'Jueves 20-1 (Sesión 14-15)'!O16+'Viernes 21-1 (Sesión 16-17)'!O16+'Sábado 22-1 (Sesión 18)'!O16+'Sábado 22-01 (compensación) TT'!O16+'Domingo 23-01 (compensación)'!O16</f>
        <v>23</v>
      </c>
      <c r="P16" s="151">
        <f>MAX('Lunes 17-1 (Sesión 08-09):Domingo 23-01 (compensación)'!P16)</f>
        <v>31.9</v>
      </c>
      <c r="Q16" s="58"/>
      <c r="R16" s="13"/>
      <c r="S16" s="12"/>
      <c r="T16" s="46">
        <f>AVERAGE('Lunes 17-1 (Sesión 08-09):Domingo 23-01 (compensación)'!T16)</f>
        <v>72.568444444444438</v>
      </c>
      <c r="U16" s="13"/>
      <c r="V16" s="13"/>
      <c r="W16" s="13"/>
      <c r="X16" s="27">
        <f t="shared" si="0"/>
        <v>3.0813246116107935</v>
      </c>
      <c r="Y16" s="27">
        <f t="shared" si="1"/>
        <v>3.761242845461979E-2</v>
      </c>
      <c r="Z16" s="27">
        <f t="shared" si="2"/>
        <v>0.55630417007358957</v>
      </c>
      <c r="AA16" s="27">
        <f t="shared" si="3"/>
        <v>1.5470155355682746</v>
      </c>
      <c r="AB16" s="27">
        <f t="shared" si="4"/>
        <v>1.3818479149632052</v>
      </c>
      <c r="AC16" s="27"/>
      <c r="AD16" s="27"/>
      <c r="AE16" s="45">
        <f t="shared" si="5"/>
        <v>3.761242845461979E-2</v>
      </c>
      <c r="AF16" s="23"/>
      <c r="AG16" s="15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</row>
    <row r="17" spans="1:59" ht="15.95" customHeight="1">
      <c r="A17" s="11">
        <v>14</v>
      </c>
      <c r="B17" s="39" t="s">
        <v>53</v>
      </c>
      <c r="C17" s="206">
        <f>'Lunes 17-1 (Sesión 08-09)'!C17+'Martes 18-1 (Sesión 10-11)'!C17+'Miércoles 19-1 (Sesión 12-13)'!C17+'Jueves 20-1 (Sesión 14-15)'!C17+'Viernes 21-1 (Sesión 16-17)'!C17+'Sábado 22-1 (Sesión 18)'!C17+'Sábado 22-01 (compensación) TT'!C17+'Domingo 23-01 (compensación)'!C17</f>
        <v>422</v>
      </c>
      <c r="D17" s="19">
        <f>'Lunes 17-1 (Sesión 08-09)'!D17+'Martes 18-1 (Sesión 10-11)'!D17+'Miércoles 19-1 (Sesión 12-13)'!D17+'Jueves 20-1 (Sesión 14-15)'!D17+'Viernes 21-1 (Sesión 16-17)'!D17+'Sábado 22-1 (Sesión 18)'!D17+'Sábado 22-01 (compensación) TT'!D17+'Domingo 23-01 (compensación)'!D17</f>
        <v>39371.160000000003</v>
      </c>
      <c r="E17" s="4">
        <f>'Lunes 17-1 (Sesión 08-09)'!E17+'Martes 18-1 (Sesión 10-11)'!E17+'Miércoles 19-1 (Sesión 12-13)'!E17+'Jueves 20-1 (Sesión 14-15)'!E17+'Viernes 21-1 (Sesión 16-17)'!E17+'Sábado 22-1 (Sesión 18)'!E17+'Sábado 22-01 (compensación) TT'!E17+'Domingo 23-01 (compensación)'!E17</f>
        <v>316.68</v>
      </c>
      <c r="F17" s="4">
        <f>'Lunes 17-1 (Sesión 08-09)'!F17+'Martes 18-1 (Sesión 10-11)'!F17+'Miércoles 19-1 (Sesión 12-13)'!F17+'Jueves 20-1 (Sesión 14-15)'!F17+'Viernes 21-1 (Sesión 16-17)'!F17+'Sábado 22-1 (Sesión 18)'!F17+'Sábado 22-01 (compensación) TT'!F17+'Domingo 23-01 (compensación)'!F17</f>
        <v>138.06</v>
      </c>
      <c r="G17" s="4">
        <f>'Lunes 17-1 (Sesión 08-09)'!G17+'Martes 18-1 (Sesión 10-11)'!G17+'Miércoles 19-1 (Sesión 12-13)'!G17+'Jueves 20-1 (Sesión 14-15)'!G17+'Viernes 21-1 (Sesión 16-17)'!G17+'Sábado 22-1 (Sesión 18)'!G17+'Sábado 22-01 (compensación) TT'!G17+'Domingo 23-01 (compensación)'!G17</f>
        <v>87.6</v>
      </c>
      <c r="H17" s="4">
        <f>'Lunes 17-1 (Sesión 08-09)'!H17+'Martes 18-1 (Sesión 10-11)'!H17+'Miércoles 19-1 (Sesión 12-13)'!H17+'Jueves 20-1 (Sesión 14-15)'!H17+'Viernes 21-1 (Sesión 16-17)'!H17+'Sábado 22-1 (Sesión 18)'!H17+'Sábado 22-01 (compensación) TT'!H17+'Domingo 23-01 (compensación)'!H17</f>
        <v>2832.1099999999992</v>
      </c>
      <c r="I17" s="4">
        <f>'Lunes 17-1 (Sesión 08-09)'!I17+'Martes 18-1 (Sesión 10-11)'!I17+'Miércoles 19-1 (Sesión 12-13)'!I17+'Jueves 20-1 (Sesión 14-15)'!I17+'Viernes 21-1 (Sesión 16-17)'!I17+'Sábado 22-1 (Sesión 18)'!I17+'Sábado 22-01 (compensación) TT'!I17+'Domingo 23-01 (compensación)'!I17</f>
        <v>35</v>
      </c>
      <c r="J17" s="4">
        <f>'Lunes 17-1 (Sesión 08-09)'!J17+'Martes 18-1 (Sesión 10-11)'!J17+'Miércoles 19-1 (Sesión 12-13)'!J17+'Jueves 20-1 (Sesión 14-15)'!J17+'Viernes 21-1 (Sesión 16-17)'!J17+'Sábado 22-1 (Sesión 18)'!J17+'Sábado 22-01 (compensación) TT'!J17+'Domingo 23-01 (compensación)'!J17</f>
        <v>601.79999999999995</v>
      </c>
      <c r="K17" s="4">
        <f>'Lunes 17-1 (Sesión 08-09)'!K17+'Martes 18-1 (Sesión 10-11)'!K17+'Miércoles 19-1 (Sesión 12-13)'!K17+'Jueves 20-1 (Sesión 14-15)'!K17+'Viernes 21-1 (Sesión 16-17)'!K17+'Sábado 22-1 (Sesión 18)'!K17+'Sábado 22-01 (compensación) TT'!K17+'Domingo 23-01 (compensación)'!K17</f>
        <v>922</v>
      </c>
      <c r="L17" s="4">
        <f>'Lunes 17-1 (Sesión 08-09)'!L17+'Martes 18-1 (Sesión 10-11)'!L17+'Miércoles 19-1 (Sesión 12-13)'!L17+'Jueves 20-1 (Sesión 14-15)'!L17+'Viernes 21-1 (Sesión 16-17)'!L17+'Sábado 22-1 (Sesión 18)'!L17+'Sábado 22-01 (compensación) TT'!L17+'Domingo 23-01 (compensación)'!L17</f>
        <v>812</v>
      </c>
      <c r="M17" s="4">
        <f>'Lunes 17-1 (Sesión 08-09)'!M17+'Martes 18-1 (Sesión 10-11)'!M17+'Miércoles 19-1 (Sesión 12-13)'!M17+'Jueves 20-1 (Sesión 14-15)'!M17+'Viernes 21-1 (Sesión 16-17)'!M17+'Sábado 22-1 (Sesión 18)'!M17+'Sábado 22-01 (compensación) TT'!M17+'Domingo 23-01 (compensación)'!M17</f>
        <v>126</v>
      </c>
      <c r="N17" s="4">
        <f>'Lunes 17-1 (Sesión 08-09)'!N17+'Martes 18-1 (Sesión 10-11)'!N17+'Miércoles 19-1 (Sesión 12-13)'!N17+'Jueves 20-1 (Sesión 14-15)'!N17+'Viernes 21-1 (Sesión 16-17)'!N17+'Sábado 22-1 (Sesión 18)'!N17+'Sábado 22-01 (compensación) TT'!N17+'Domingo 23-01 (compensación)'!N17</f>
        <v>119</v>
      </c>
      <c r="O17" s="54">
        <f>'Lunes 17-1 (Sesión 08-09)'!O17+'Martes 18-1 (Sesión 10-11)'!O17+'Miércoles 19-1 (Sesión 12-13)'!O17+'Jueves 20-1 (Sesión 14-15)'!O17+'Viernes 21-1 (Sesión 16-17)'!O17+'Sábado 22-1 (Sesión 18)'!O17+'Sábado 22-01 (compensación) TT'!O17+'Domingo 23-01 (compensación)'!O17</f>
        <v>31</v>
      </c>
      <c r="P17" s="151">
        <f>MAX('Lunes 17-1 (Sesión 08-09):Domingo 23-01 (compensación)'!P17)</f>
        <v>32.33</v>
      </c>
      <c r="Q17" s="58"/>
      <c r="R17" s="13"/>
      <c r="S17" s="12"/>
      <c r="T17" s="46">
        <f>AVERAGE('Lunes 17-1 (Sesión 08-09):Domingo 23-01 (compensación)'!T17)</f>
        <v>90.560541666666666</v>
      </c>
      <c r="U17" s="13"/>
      <c r="V17" s="13"/>
      <c r="W17" s="13"/>
      <c r="X17" s="27">
        <f t="shared" si="0"/>
        <v>6.7111611374407563</v>
      </c>
      <c r="Y17" s="27">
        <f t="shared" si="1"/>
        <v>8.2938388625592413E-2</v>
      </c>
      <c r="Z17" s="27">
        <f t="shared" si="2"/>
        <v>1.4260663507109004</v>
      </c>
      <c r="AA17" s="27">
        <f t="shared" si="3"/>
        <v>2.1848341232227488</v>
      </c>
      <c r="AB17" s="27">
        <f t="shared" si="4"/>
        <v>1.9241706161137442</v>
      </c>
      <c r="AC17" s="27"/>
      <c r="AD17" s="27"/>
      <c r="AE17" s="45">
        <f t="shared" si="5"/>
        <v>7.3459715639810422E-2</v>
      </c>
      <c r="AF17" s="23"/>
      <c r="AG17" s="15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</row>
    <row r="18" spans="1:59" ht="15.95" customHeight="1">
      <c r="A18" s="11">
        <v>15</v>
      </c>
      <c r="B18" s="39" t="s">
        <v>54</v>
      </c>
      <c r="C18" s="206">
        <f>'Lunes 17-1 (Sesión 08-09)'!C18+'Martes 18-1 (Sesión 10-11)'!C18+'Miércoles 19-1 (Sesión 12-13)'!C18+'Jueves 20-1 (Sesión 14-15)'!C18+'Viernes 21-1 (Sesión 16-17)'!C18+'Sábado 22-1 (Sesión 18)'!C18+'Sábado 22-01 (compensación) TT'!C18+'Domingo 23-01 (compensación)'!C18</f>
        <v>613</v>
      </c>
      <c r="D18" s="19">
        <f>'Lunes 17-1 (Sesión 08-09)'!D18+'Martes 18-1 (Sesión 10-11)'!D18+'Miércoles 19-1 (Sesión 12-13)'!D18+'Jueves 20-1 (Sesión 14-15)'!D18+'Viernes 21-1 (Sesión 16-17)'!D18+'Sábado 22-1 (Sesión 18)'!D18+'Sábado 22-01 (compensación) TT'!D18+'Domingo 23-01 (compensación)'!D18</f>
        <v>53431.88</v>
      </c>
      <c r="E18" s="4">
        <f>'Lunes 17-1 (Sesión 08-09)'!E18+'Martes 18-1 (Sesión 10-11)'!E18+'Miércoles 19-1 (Sesión 12-13)'!E18+'Jueves 20-1 (Sesión 14-15)'!E18+'Viernes 21-1 (Sesión 16-17)'!E18+'Sábado 22-1 (Sesión 18)'!E18+'Sábado 22-01 (compensación) TT'!E18+'Domingo 23-01 (compensación)'!E18</f>
        <v>0</v>
      </c>
      <c r="F18" s="4">
        <f>'Lunes 17-1 (Sesión 08-09)'!F18+'Martes 18-1 (Sesión 10-11)'!F18+'Miércoles 19-1 (Sesión 12-13)'!F18+'Jueves 20-1 (Sesión 14-15)'!F18+'Viernes 21-1 (Sesión 16-17)'!F18+'Sábado 22-1 (Sesión 18)'!F18+'Sábado 22-01 (compensación) TT'!F18+'Domingo 23-01 (compensación)'!F18</f>
        <v>0</v>
      </c>
      <c r="G18" s="4">
        <f>'Lunes 17-1 (Sesión 08-09)'!G18+'Martes 18-1 (Sesión 10-11)'!G18+'Miércoles 19-1 (Sesión 12-13)'!G18+'Jueves 20-1 (Sesión 14-15)'!G18+'Viernes 21-1 (Sesión 16-17)'!G18+'Sábado 22-1 (Sesión 18)'!G18+'Sábado 22-01 (compensación) TT'!G18+'Domingo 23-01 (compensación)'!G18</f>
        <v>0</v>
      </c>
      <c r="H18" s="4">
        <f>'Lunes 17-1 (Sesión 08-09)'!H18+'Martes 18-1 (Sesión 10-11)'!H18+'Miércoles 19-1 (Sesión 12-13)'!H18+'Jueves 20-1 (Sesión 14-15)'!H18+'Viernes 21-1 (Sesión 16-17)'!H18+'Sábado 22-1 (Sesión 18)'!H18+'Sábado 22-01 (compensación) TT'!H18+'Domingo 23-01 (compensación)'!H18</f>
        <v>4384.24</v>
      </c>
      <c r="I18" s="4">
        <f>'Lunes 17-1 (Sesión 08-09)'!I18+'Martes 18-1 (Sesión 10-11)'!I18+'Miércoles 19-1 (Sesión 12-13)'!I18+'Jueves 20-1 (Sesión 14-15)'!I18+'Viernes 21-1 (Sesión 16-17)'!I18+'Sábado 22-1 (Sesión 18)'!I18+'Sábado 22-01 (compensación) TT'!I18+'Domingo 23-01 (compensación)'!I18</f>
        <v>55</v>
      </c>
      <c r="J18" s="4">
        <f>'Lunes 17-1 (Sesión 08-09)'!J18+'Martes 18-1 (Sesión 10-11)'!J18+'Miércoles 19-1 (Sesión 12-13)'!J18+'Jueves 20-1 (Sesión 14-15)'!J18+'Viernes 21-1 (Sesión 16-17)'!J18+'Sábado 22-1 (Sesión 18)'!J18+'Sábado 22-01 (compensación) TT'!J18+'Domingo 23-01 (compensación)'!J18</f>
        <v>889.54</v>
      </c>
      <c r="K18" s="4">
        <f>'Lunes 17-1 (Sesión 08-09)'!K18+'Martes 18-1 (Sesión 10-11)'!K18+'Miércoles 19-1 (Sesión 12-13)'!K18+'Jueves 20-1 (Sesión 14-15)'!K18+'Viernes 21-1 (Sesión 16-17)'!K18+'Sábado 22-1 (Sesión 18)'!K18+'Sábado 22-01 (compensación) TT'!K18+'Domingo 23-01 (compensación)'!K18</f>
        <v>1156</v>
      </c>
      <c r="L18" s="4">
        <f>'Lunes 17-1 (Sesión 08-09)'!L18+'Martes 18-1 (Sesión 10-11)'!L18+'Miércoles 19-1 (Sesión 12-13)'!L18+'Jueves 20-1 (Sesión 14-15)'!L18+'Viernes 21-1 (Sesión 16-17)'!L18+'Sábado 22-1 (Sesión 18)'!L18+'Sábado 22-01 (compensación) TT'!L18+'Domingo 23-01 (compensación)'!L18</f>
        <v>913</v>
      </c>
      <c r="M18" s="4">
        <f>'Lunes 17-1 (Sesión 08-09)'!M18+'Martes 18-1 (Sesión 10-11)'!M18+'Miércoles 19-1 (Sesión 12-13)'!M18+'Jueves 20-1 (Sesión 14-15)'!M18+'Viernes 21-1 (Sesión 16-17)'!M18+'Sábado 22-1 (Sesión 18)'!M18+'Sábado 22-01 (compensación) TT'!M18+'Domingo 23-01 (compensación)'!M18</f>
        <v>0</v>
      </c>
      <c r="N18" s="4">
        <f>'Lunes 17-1 (Sesión 08-09)'!N18+'Martes 18-1 (Sesión 10-11)'!N18+'Miércoles 19-1 (Sesión 12-13)'!N18+'Jueves 20-1 (Sesión 14-15)'!N18+'Viernes 21-1 (Sesión 16-17)'!N18+'Sábado 22-1 (Sesión 18)'!N18+'Sábado 22-01 (compensación) TT'!N18+'Domingo 23-01 (compensación)'!N18</f>
        <v>0</v>
      </c>
      <c r="O18" s="54">
        <f>'Lunes 17-1 (Sesión 08-09)'!O18+'Martes 18-1 (Sesión 10-11)'!O18+'Miércoles 19-1 (Sesión 12-13)'!O18+'Jueves 20-1 (Sesión 14-15)'!O18+'Viernes 21-1 (Sesión 16-17)'!O18+'Sábado 22-1 (Sesión 18)'!O18+'Sábado 22-01 (compensación) TT'!O18+'Domingo 23-01 (compensación)'!O18</f>
        <v>8</v>
      </c>
      <c r="P18" s="151">
        <f>MAX('Lunes 17-1 (Sesión 08-09):Domingo 23-01 (compensación)'!P18)</f>
        <v>30.89</v>
      </c>
      <c r="Q18" s="58"/>
      <c r="R18" s="13"/>
      <c r="S18" s="12"/>
      <c r="T18" s="46">
        <f>AVERAGE('Lunes 17-1 (Sesión 08-09):Domingo 23-01 (compensación)'!T18)</f>
        <v>85.209055555555537</v>
      </c>
      <c r="U18" s="13"/>
      <c r="V18" s="13"/>
      <c r="W18" s="13"/>
      <c r="X18" s="27">
        <f t="shared" si="0"/>
        <v>7.1521044045676998</v>
      </c>
      <c r="Y18" s="27">
        <f t="shared" si="1"/>
        <v>8.9722675367047311E-2</v>
      </c>
      <c r="Z18" s="27">
        <f t="shared" si="2"/>
        <v>1.4511256117455138</v>
      </c>
      <c r="AA18" s="27">
        <f t="shared" si="3"/>
        <v>1.8858075040783033</v>
      </c>
      <c r="AB18" s="27">
        <f t="shared" si="4"/>
        <v>1.4893964110929854</v>
      </c>
      <c r="AC18" s="27"/>
      <c r="AD18" s="27"/>
      <c r="AE18" s="45">
        <f t="shared" si="5"/>
        <v>1.3050570962479609E-2</v>
      </c>
      <c r="AF18" s="23"/>
      <c r="AG18" s="15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</row>
    <row r="19" spans="1:59" ht="15.95" customHeight="1">
      <c r="A19" s="11">
        <v>16</v>
      </c>
      <c r="B19" s="39" t="s">
        <v>55</v>
      </c>
      <c r="C19" s="206">
        <f>'Lunes 17-1 (Sesión 08-09)'!C19+'Martes 18-1 (Sesión 10-11)'!C19+'Miércoles 19-1 (Sesión 12-13)'!C19+'Jueves 20-1 (Sesión 14-15)'!C19+'Viernes 21-1 (Sesión 16-17)'!C19+'Sábado 22-1 (Sesión 18)'!C19+'Sábado 22-01 (compensación) TT'!C19+'Domingo 23-01 (compensación)'!C19</f>
        <v>633</v>
      </c>
      <c r="D19" s="19">
        <f>'Lunes 17-1 (Sesión 08-09)'!D19+'Martes 18-1 (Sesión 10-11)'!D19+'Miércoles 19-1 (Sesión 12-13)'!D19+'Jueves 20-1 (Sesión 14-15)'!D19+'Viernes 21-1 (Sesión 16-17)'!D19+'Sábado 22-1 (Sesión 18)'!D19+'Sábado 22-01 (compensación) TT'!D19+'Domingo 23-01 (compensación)'!D19</f>
        <v>54704.78</v>
      </c>
      <c r="E19" s="4">
        <f>'Lunes 17-1 (Sesión 08-09)'!E19+'Martes 18-1 (Sesión 10-11)'!E19+'Miércoles 19-1 (Sesión 12-13)'!E19+'Jueves 20-1 (Sesión 14-15)'!E19+'Viernes 21-1 (Sesión 16-17)'!E19+'Sábado 22-1 (Sesión 18)'!E19+'Sábado 22-01 (compensación) TT'!E19+'Domingo 23-01 (compensación)'!E19</f>
        <v>0</v>
      </c>
      <c r="F19" s="4">
        <f>'Lunes 17-1 (Sesión 08-09)'!F19+'Martes 18-1 (Sesión 10-11)'!F19+'Miércoles 19-1 (Sesión 12-13)'!F19+'Jueves 20-1 (Sesión 14-15)'!F19+'Viernes 21-1 (Sesión 16-17)'!F19+'Sábado 22-1 (Sesión 18)'!F19+'Sábado 22-01 (compensación) TT'!F19+'Domingo 23-01 (compensación)'!F19</f>
        <v>0</v>
      </c>
      <c r="G19" s="4">
        <f>'Lunes 17-1 (Sesión 08-09)'!G19+'Martes 18-1 (Sesión 10-11)'!G19+'Miércoles 19-1 (Sesión 12-13)'!G19+'Jueves 20-1 (Sesión 14-15)'!G19+'Viernes 21-1 (Sesión 16-17)'!G19+'Sábado 22-1 (Sesión 18)'!G19+'Sábado 22-01 (compensación) TT'!G19+'Domingo 23-01 (compensación)'!G19</f>
        <v>0</v>
      </c>
      <c r="H19" s="4">
        <f>'Lunes 17-1 (Sesión 08-09)'!H19+'Martes 18-1 (Sesión 10-11)'!H19+'Miércoles 19-1 (Sesión 12-13)'!H19+'Jueves 20-1 (Sesión 14-15)'!H19+'Viernes 21-1 (Sesión 16-17)'!H19+'Sábado 22-1 (Sesión 18)'!H19+'Sábado 22-01 (compensación) TT'!H19+'Domingo 23-01 (compensación)'!H19</f>
        <v>1352.63</v>
      </c>
      <c r="I19" s="4">
        <f>'Lunes 17-1 (Sesión 08-09)'!I19+'Martes 18-1 (Sesión 10-11)'!I19+'Miércoles 19-1 (Sesión 12-13)'!I19+'Jueves 20-1 (Sesión 14-15)'!I19+'Viernes 21-1 (Sesión 16-17)'!I19+'Sábado 22-1 (Sesión 18)'!I19+'Sábado 22-01 (compensación) TT'!I19+'Domingo 23-01 (compensación)'!I19</f>
        <v>9</v>
      </c>
      <c r="J19" s="4">
        <f>'Lunes 17-1 (Sesión 08-09)'!J19+'Martes 18-1 (Sesión 10-11)'!J19+'Miércoles 19-1 (Sesión 12-13)'!J19+'Jueves 20-1 (Sesión 14-15)'!J19+'Viernes 21-1 (Sesión 16-17)'!J19+'Sábado 22-1 (Sesión 18)'!J19+'Sábado 22-01 (compensación) TT'!J19+'Domingo 23-01 (compensación)'!J19</f>
        <v>124.93</v>
      </c>
      <c r="K19" s="4">
        <f>'Lunes 17-1 (Sesión 08-09)'!K19+'Martes 18-1 (Sesión 10-11)'!K19+'Miércoles 19-1 (Sesión 12-13)'!K19+'Jueves 20-1 (Sesión 14-15)'!K19+'Viernes 21-1 (Sesión 16-17)'!K19+'Sábado 22-1 (Sesión 18)'!K19+'Sábado 22-01 (compensación) TT'!K19+'Domingo 23-01 (compensación)'!K19</f>
        <v>1340</v>
      </c>
      <c r="L19" s="4">
        <f>'Lunes 17-1 (Sesión 08-09)'!L19+'Martes 18-1 (Sesión 10-11)'!L19+'Miércoles 19-1 (Sesión 12-13)'!L19+'Jueves 20-1 (Sesión 14-15)'!L19+'Viernes 21-1 (Sesión 16-17)'!L19+'Sábado 22-1 (Sesión 18)'!L19+'Sábado 22-01 (compensación) TT'!L19+'Domingo 23-01 (compensación)'!L19</f>
        <v>1213</v>
      </c>
      <c r="M19" s="4">
        <f>'Lunes 17-1 (Sesión 08-09)'!M19+'Martes 18-1 (Sesión 10-11)'!M19+'Miércoles 19-1 (Sesión 12-13)'!M19+'Jueves 20-1 (Sesión 14-15)'!M19+'Viernes 21-1 (Sesión 16-17)'!M19+'Sábado 22-1 (Sesión 18)'!M19+'Sábado 22-01 (compensación) TT'!M19+'Domingo 23-01 (compensación)'!M19</f>
        <v>0</v>
      </c>
      <c r="N19" s="4">
        <f>'Lunes 17-1 (Sesión 08-09)'!N19+'Martes 18-1 (Sesión 10-11)'!N19+'Miércoles 19-1 (Sesión 12-13)'!N19+'Jueves 20-1 (Sesión 14-15)'!N19+'Viernes 21-1 (Sesión 16-17)'!N19+'Sábado 22-1 (Sesión 18)'!N19+'Sábado 22-01 (compensación) TT'!N19+'Domingo 23-01 (compensación)'!N19</f>
        <v>0</v>
      </c>
      <c r="O19" s="54">
        <f>'Lunes 17-1 (Sesión 08-09)'!O19+'Martes 18-1 (Sesión 10-11)'!O19+'Miércoles 19-1 (Sesión 12-13)'!O19+'Jueves 20-1 (Sesión 14-15)'!O19+'Viernes 21-1 (Sesión 16-17)'!O19+'Sábado 22-1 (Sesión 18)'!O19+'Sábado 22-01 (compensación) TT'!O19+'Domingo 23-01 (compensación)'!O19</f>
        <v>11</v>
      </c>
      <c r="P19" s="151">
        <f>MAX('Lunes 17-1 (Sesión 08-09):Domingo 23-01 (compensación)'!P19)</f>
        <v>27.32</v>
      </c>
      <c r="Q19" s="58"/>
      <c r="R19" s="13"/>
      <c r="S19" s="12"/>
      <c r="T19" s="46">
        <f>AVERAGE('Lunes 17-1 (Sesión 08-09):Domingo 23-01 (compensación)'!T19)</f>
        <v>83.710847222222213</v>
      </c>
      <c r="U19" s="13"/>
      <c r="V19" s="13"/>
      <c r="W19" s="13"/>
      <c r="X19" s="27">
        <f t="shared" si="0"/>
        <v>2.1368562401263826</v>
      </c>
      <c r="Y19" s="27">
        <f t="shared" si="1"/>
        <v>1.4218009478672985E-2</v>
      </c>
      <c r="Z19" s="27">
        <f t="shared" si="2"/>
        <v>0.19736176935229069</v>
      </c>
      <c r="AA19" s="27">
        <f t="shared" si="3"/>
        <v>2.1169036334913112</v>
      </c>
      <c r="AB19" s="27">
        <f t="shared" si="4"/>
        <v>1.9162717219589258</v>
      </c>
      <c r="AC19" s="27"/>
      <c r="AD19" s="27"/>
      <c r="AE19" s="45">
        <f t="shared" si="5"/>
        <v>1.7377567140600316E-2</v>
      </c>
      <c r="AF19" s="23"/>
      <c r="AG19" s="15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</row>
    <row r="20" spans="1:59" ht="15.95" customHeight="1">
      <c r="A20" s="11">
        <v>17</v>
      </c>
      <c r="B20" s="39" t="s">
        <v>56</v>
      </c>
      <c r="C20" s="206">
        <f>'Lunes 17-1 (Sesión 08-09)'!C20+'Martes 18-1 (Sesión 10-11)'!C20+'Miércoles 19-1 (Sesión 12-13)'!C20+'Jueves 20-1 (Sesión 14-15)'!C20+'Viernes 21-1 (Sesión 16-17)'!C20+'Sábado 22-1 (Sesión 18)'!C20+'Sábado 22-01 (compensación) TT'!C20+'Domingo 23-01 (compensación)'!C20</f>
        <v>581.4</v>
      </c>
      <c r="D20" s="19">
        <f>'Lunes 17-1 (Sesión 08-09)'!D20+'Martes 18-1 (Sesión 10-11)'!D20+'Miércoles 19-1 (Sesión 12-13)'!D20+'Jueves 20-1 (Sesión 14-15)'!D20+'Viernes 21-1 (Sesión 16-17)'!D20+'Sábado 22-1 (Sesión 18)'!D20+'Sábado 22-01 (compensación) TT'!D20+'Domingo 23-01 (compensación)'!D20</f>
        <v>47812.489999999991</v>
      </c>
      <c r="E20" s="4">
        <f>'Lunes 17-1 (Sesión 08-09)'!E20+'Martes 18-1 (Sesión 10-11)'!E20+'Miércoles 19-1 (Sesión 12-13)'!E20+'Jueves 20-1 (Sesión 14-15)'!E20+'Viernes 21-1 (Sesión 16-17)'!E20+'Sábado 22-1 (Sesión 18)'!E20+'Sábado 22-01 (compensación) TT'!E20+'Domingo 23-01 (compensación)'!E20</f>
        <v>0</v>
      </c>
      <c r="F20" s="4">
        <f>'Lunes 17-1 (Sesión 08-09)'!F20+'Martes 18-1 (Sesión 10-11)'!F20+'Miércoles 19-1 (Sesión 12-13)'!F20+'Jueves 20-1 (Sesión 14-15)'!F20+'Viernes 21-1 (Sesión 16-17)'!F20+'Sábado 22-1 (Sesión 18)'!F20+'Sábado 22-01 (compensación) TT'!F20+'Domingo 23-01 (compensación)'!F20</f>
        <v>0</v>
      </c>
      <c r="G20" s="4">
        <f>'Lunes 17-1 (Sesión 08-09)'!G20+'Martes 18-1 (Sesión 10-11)'!G20+'Miércoles 19-1 (Sesión 12-13)'!G20+'Jueves 20-1 (Sesión 14-15)'!G20+'Viernes 21-1 (Sesión 16-17)'!G20+'Sábado 22-1 (Sesión 18)'!G20+'Sábado 22-01 (compensación) TT'!G20+'Domingo 23-01 (compensación)'!G20</f>
        <v>0</v>
      </c>
      <c r="H20" s="4">
        <f>'Lunes 17-1 (Sesión 08-09)'!H20+'Martes 18-1 (Sesión 10-11)'!H20+'Miércoles 19-1 (Sesión 12-13)'!H20+'Jueves 20-1 (Sesión 14-15)'!H20+'Viernes 21-1 (Sesión 16-17)'!H20+'Sábado 22-1 (Sesión 18)'!H20+'Sábado 22-01 (compensación) TT'!H20+'Domingo 23-01 (compensación)'!H20</f>
        <v>2157.81</v>
      </c>
      <c r="I20" s="4">
        <f>'Lunes 17-1 (Sesión 08-09)'!I20+'Martes 18-1 (Sesión 10-11)'!I20+'Miércoles 19-1 (Sesión 12-13)'!I20+'Jueves 20-1 (Sesión 14-15)'!I20+'Viernes 21-1 (Sesión 16-17)'!I20+'Sábado 22-1 (Sesión 18)'!I20+'Sábado 22-01 (compensación) TT'!I20+'Domingo 23-01 (compensación)'!I20</f>
        <v>21</v>
      </c>
      <c r="J20" s="4">
        <f>'Lunes 17-1 (Sesión 08-09)'!J20+'Martes 18-1 (Sesión 10-11)'!J20+'Miércoles 19-1 (Sesión 12-13)'!J20+'Jueves 20-1 (Sesión 14-15)'!J20+'Viernes 21-1 (Sesión 16-17)'!J20+'Sábado 22-1 (Sesión 18)'!J20+'Sábado 22-01 (compensación) TT'!J20+'Domingo 23-01 (compensación)'!J20</f>
        <v>430.89</v>
      </c>
      <c r="K20" s="4">
        <f>'Lunes 17-1 (Sesión 08-09)'!K20+'Martes 18-1 (Sesión 10-11)'!K20+'Miércoles 19-1 (Sesión 12-13)'!K20+'Jueves 20-1 (Sesión 14-15)'!K20+'Viernes 21-1 (Sesión 16-17)'!K20+'Sábado 22-1 (Sesión 18)'!K20+'Sábado 22-01 (compensación) TT'!K20+'Domingo 23-01 (compensación)'!K20</f>
        <v>1048</v>
      </c>
      <c r="L20" s="4">
        <f>'Lunes 17-1 (Sesión 08-09)'!L20+'Martes 18-1 (Sesión 10-11)'!L20+'Miércoles 19-1 (Sesión 12-13)'!L20+'Jueves 20-1 (Sesión 14-15)'!L20+'Viernes 21-1 (Sesión 16-17)'!L20+'Sábado 22-1 (Sesión 18)'!L20+'Sábado 22-01 (compensación) TT'!L20+'Domingo 23-01 (compensación)'!L20</f>
        <v>902</v>
      </c>
      <c r="M20" s="4">
        <f>'Lunes 17-1 (Sesión 08-09)'!M20+'Martes 18-1 (Sesión 10-11)'!M20+'Miércoles 19-1 (Sesión 12-13)'!M20+'Jueves 20-1 (Sesión 14-15)'!M20+'Viernes 21-1 (Sesión 16-17)'!M20+'Sábado 22-1 (Sesión 18)'!M20+'Sábado 22-01 (compensación) TT'!M20+'Domingo 23-01 (compensación)'!M20</f>
        <v>0</v>
      </c>
      <c r="N20" s="4">
        <f>'Lunes 17-1 (Sesión 08-09)'!N20+'Martes 18-1 (Sesión 10-11)'!N20+'Miércoles 19-1 (Sesión 12-13)'!N20+'Jueves 20-1 (Sesión 14-15)'!N20+'Viernes 21-1 (Sesión 16-17)'!N20+'Sábado 22-1 (Sesión 18)'!N20+'Sábado 22-01 (compensación) TT'!N20+'Domingo 23-01 (compensación)'!N20</f>
        <v>0</v>
      </c>
      <c r="O20" s="54">
        <f>'Lunes 17-1 (Sesión 08-09)'!O20+'Martes 18-1 (Sesión 10-11)'!O20+'Miércoles 19-1 (Sesión 12-13)'!O20+'Jueves 20-1 (Sesión 14-15)'!O20+'Viernes 21-1 (Sesión 16-17)'!O20+'Sábado 22-1 (Sesión 18)'!O20+'Sábado 22-01 (compensación) TT'!O20+'Domingo 23-01 (compensación)'!O20</f>
        <v>7</v>
      </c>
      <c r="P20" s="151">
        <f>MAX('Lunes 17-1 (Sesión 08-09):Domingo 23-01 (compensación)'!P20)</f>
        <v>31.1</v>
      </c>
      <c r="Q20" s="58"/>
      <c r="R20" s="13"/>
      <c r="S20" s="12"/>
      <c r="T20" s="46">
        <f>AVERAGE('Lunes 17-1 (Sesión 08-09):Domingo 23-01 (compensación)'!T20)</f>
        <v>81.391249999999999</v>
      </c>
      <c r="U20" s="13"/>
      <c r="V20" s="13"/>
      <c r="W20" s="13"/>
      <c r="X20" s="27">
        <f t="shared" si="0"/>
        <v>3.7114035087719297</v>
      </c>
      <c r="Y20" s="27">
        <f t="shared" si="1"/>
        <v>3.611971104231166E-2</v>
      </c>
      <c r="Z20" s="27">
        <f t="shared" si="2"/>
        <v>0.74112487100103197</v>
      </c>
      <c r="AA20" s="27">
        <f t="shared" si="3"/>
        <v>1.8025455796353629</v>
      </c>
      <c r="AB20" s="27">
        <f t="shared" si="4"/>
        <v>1.5514275885792914</v>
      </c>
      <c r="AC20" s="27"/>
      <c r="AD20" s="27"/>
      <c r="AE20" s="45">
        <f t="shared" si="5"/>
        <v>1.2039903680770554E-2</v>
      </c>
      <c r="AF20" s="23"/>
      <c r="AG20" s="15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</row>
    <row r="21" spans="1:59" ht="15.95" customHeight="1">
      <c r="A21" s="11">
        <v>18</v>
      </c>
      <c r="B21" s="39" t="s">
        <v>57</v>
      </c>
      <c r="C21" s="206">
        <f>'Lunes 17-1 (Sesión 08-09)'!C21+'Martes 18-1 (Sesión 10-11)'!C21+'Miércoles 19-1 (Sesión 12-13)'!C21+'Jueves 20-1 (Sesión 14-15)'!C21+'Viernes 21-1 (Sesión 16-17)'!C21+'Sábado 22-1 (Sesión 18)'!C21+'Sábado 22-01 (compensación) TT'!C21+'Domingo 23-01 (compensación)'!C21</f>
        <v>438</v>
      </c>
      <c r="D21" s="19">
        <f>'Lunes 17-1 (Sesión 08-09)'!D21+'Martes 18-1 (Sesión 10-11)'!D21+'Miércoles 19-1 (Sesión 12-13)'!D21+'Jueves 20-1 (Sesión 14-15)'!D21+'Viernes 21-1 (Sesión 16-17)'!D21+'Sábado 22-1 (Sesión 18)'!D21+'Sábado 22-01 (compensación) TT'!D21+'Domingo 23-01 (compensación)'!D21</f>
        <v>37013.53</v>
      </c>
      <c r="E21" s="4">
        <f>'Lunes 17-1 (Sesión 08-09)'!E21+'Martes 18-1 (Sesión 10-11)'!E21+'Miércoles 19-1 (Sesión 12-13)'!E21+'Jueves 20-1 (Sesión 14-15)'!E21+'Viernes 21-1 (Sesión 16-17)'!E21+'Sábado 22-1 (Sesión 18)'!E21+'Sábado 22-01 (compensación) TT'!E21+'Domingo 23-01 (compensación)'!E21</f>
        <v>0</v>
      </c>
      <c r="F21" s="4">
        <f>'Lunes 17-1 (Sesión 08-09)'!F21+'Martes 18-1 (Sesión 10-11)'!F21+'Miércoles 19-1 (Sesión 12-13)'!F21+'Jueves 20-1 (Sesión 14-15)'!F21+'Viernes 21-1 (Sesión 16-17)'!F21+'Sábado 22-1 (Sesión 18)'!F21+'Sábado 22-01 (compensación) TT'!F21+'Domingo 23-01 (compensación)'!F21</f>
        <v>0</v>
      </c>
      <c r="G21" s="4">
        <f>'Lunes 17-1 (Sesión 08-09)'!G21+'Martes 18-1 (Sesión 10-11)'!G21+'Miércoles 19-1 (Sesión 12-13)'!G21+'Jueves 20-1 (Sesión 14-15)'!G21+'Viernes 21-1 (Sesión 16-17)'!G21+'Sábado 22-1 (Sesión 18)'!G21+'Sábado 22-01 (compensación) TT'!G21+'Domingo 23-01 (compensación)'!G21</f>
        <v>0</v>
      </c>
      <c r="H21" s="4">
        <f>'Lunes 17-1 (Sesión 08-09)'!H21+'Martes 18-1 (Sesión 10-11)'!H21+'Miércoles 19-1 (Sesión 12-13)'!H21+'Jueves 20-1 (Sesión 14-15)'!H21+'Viernes 21-1 (Sesión 16-17)'!H21+'Sábado 22-1 (Sesión 18)'!H21+'Sábado 22-01 (compensación) TT'!H21+'Domingo 23-01 (compensación)'!H21</f>
        <v>1191.4800000000002</v>
      </c>
      <c r="I21" s="4">
        <f>'Lunes 17-1 (Sesión 08-09)'!I21+'Martes 18-1 (Sesión 10-11)'!I21+'Miércoles 19-1 (Sesión 12-13)'!I21+'Jueves 20-1 (Sesión 14-15)'!I21+'Viernes 21-1 (Sesión 16-17)'!I21+'Sábado 22-1 (Sesión 18)'!I21+'Sábado 22-01 (compensación) TT'!I21+'Domingo 23-01 (compensación)'!I21</f>
        <v>21</v>
      </c>
      <c r="J21" s="4">
        <f>'Lunes 17-1 (Sesión 08-09)'!J21+'Martes 18-1 (Sesión 10-11)'!J21+'Miércoles 19-1 (Sesión 12-13)'!J21+'Jueves 20-1 (Sesión 14-15)'!J21+'Viernes 21-1 (Sesión 16-17)'!J21+'Sábado 22-1 (Sesión 18)'!J21+'Sábado 22-01 (compensación) TT'!J21+'Domingo 23-01 (compensación)'!J21</f>
        <v>279.64</v>
      </c>
      <c r="K21" s="4">
        <f>'Lunes 17-1 (Sesión 08-09)'!K21+'Martes 18-1 (Sesión 10-11)'!K21+'Miércoles 19-1 (Sesión 12-13)'!K21+'Jueves 20-1 (Sesión 14-15)'!K21+'Viernes 21-1 (Sesión 16-17)'!K21+'Sábado 22-1 (Sesión 18)'!K21+'Sábado 22-01 (compensación) TT'!K21+'Domingo 23-01 (compensación)'!K21</f>
        <v>616</v>
      </c>
      <c r="L21" s="4">
        <f>'Lunes 17-1 (Sesión 08-09)'!L21+'Martes 18-1 (Sesión 10-11)'!L21+'Miércoles 19-1 (Sesión 12-13)'!L21+'Jueves 20-1 (Sesión 14-15)'!L21+'Viernes 21-1 (Sesión 16-17)'!L21+'Sábado 22-1 (Sesión 18)'!L21+'Sábado 22-01 (compensación) TT'!L21+'Domingo 23-01 (compensación)'!L21</f>
        <v>556</v>
      </c>
      <c r="M21" s="4">
        <f>'Lunes 17-1 (Sesión 08-09)'!M21+'Martes 18-1 (Sesión 10-11)'!M21+'Miércoles 19-1 (Sesión 12-13)'!M21+'Jueves 20-1 (Sesión 14-15)'!M21+'Viernes 21-1 (Sesión 16-17)'!M21+'Sábado 22-1 (Sesión 18)'!M21+'Sábado 22-01 (compensación) TT'!M21+'Domingo 23-01 (compensación)'!M21</f>
        <v>0</v>
      </c>
      <c r="N21" s="4">
        <f>'Lunes 17-1 (Sesión 08-09)'!N21+'Martes 18-1 (Sesión 10-11)'!N21+'Miércoles 19-1 (Sesión 12-13)'!N21+'Jueves 20-1 (Sesión 14-15)'!N21+'Viernes 21-1 (Sesión 16-17)'!N21+'Sábado 22-1 (Sesión 18)'!N21+'Sábado 22-01 (compensación) TT'!N21+'Domingo 23-01 (compensación)'!N21</f>
        <v>0</v>
      </c>
      <c r="O21" s="54">
        <f>'Lunes 17-1 (Sesión 08-09)'!O21+'Martes 18-1 (Sesión 10-11)'!O21+'Miércoles 19-1 (Sesión 12-13)'!O21+'Jueves 20-1 (Sesión 14-15)'!O21+'Viernes 21-1 (Sesión 16-17)'!O21+'Sábado 22-1 (Sesión 18)'!O21+'Sábado 22-01 (compensación) TT'!O21+'Domingo 23-01 (compensación)'!O21</f>
        <v>1</v>
      </c>
      <c r="P21" s="151">
        <f>MAX('Lunes 17-1 (Sesión 08-09):Domingo 23-01 (compensación)'!P21)</f>
        <v>31.07</v>
      </c>
      <c r="Q21" s="58"/>
      <c r="R21" s="13"/>
      <c r="S21" s="12"/>
      <c r="T21" s="46">
        <f>AVERAGE('Lunes 17-1 (Sesión 08-09):Domingo 23-01 (compensación)'!T21)</f>
        <v>82.770499999999998</v>
      </c>
      <c r="U21" s="13"/>
      <c r="V21" s="13"/>
      <c r="W21" s="13"/>
      <c r="X21" s="27">
        <f t="shared" si="0"/>
        <v>2.7202739726027403</v>
      </c>
      <c r="Y21" s="27">
        <f t="shared" si="1"/>
        <v>4.7945205479452052E-2</v>
      </c>
      <c r="Z21" s="27">
        <f t="shared" si="2"/>
        <v>0.63844748858447486</v>
      </c>
      <c r="AA21" s="27">
        <f t="shared" si="3"/>
        <v>1.4063926940639269</v>
      </c>
      <c r="AB21" s="27">
        <f t="shared" si="4"/>
        <v>1.269406392694064</v>
      </c>
      <c r="AC21" s="27"/>
      <c r="AD21" s="27"/>
      <c r="AE21" s="45">
        <f t="shared" si="5"/>
        <v>2.2831050228310501E-3</v>
      </c>
      <c r="AF21" s="23"/>
      <c r="AG21" s="15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</row>
    <row r="22" spans="1:59" ht="15.95" customHeight="1">
      <c r="A22" s="11">
        <v>19</v>
      </c>
      <c r="B22" s="39" t="s">
        <v>58</v>
      </c>
      <c r="C22" s="206">
        <f>'Lunes 17-1 (Sesión 08-09)'!C22+'Martes 18-1 (Sesión 10-11)'!C22+'Miércoles 19-1 (Sesión 12-13)'!C22+'Jueves 20-1 (Sesión 14-15)'!C22+'Viernes 21-1 (Sesión 16-17)'!C22+'Sábado 22-1 (Sesión 18)'!C22+'Sábado 22-01 (compensación) TT'!C22+'Domingo 23-01 (compensación)'!C22</f>
        <v>621.4</v>
      </c>
      <c r="D22" s="19">
        <f>'Lunes 17-1 (Sesión 08-09)'!D22+'Martes 18-1 (Sesión 10-11)'!D22+'Miércoles 19-1 (Sesión 12-13)'!D22+'Jueves 20-1 (Sesión 14-15)'!D22+'Viernes 21-1 (Sesión 16-17)'!D22+'Sábado 22-1 (Sesión 18)'!D22+'Sábado 22-01 (compensación) TT'!D22+'Domingo 23-01 (compensación)'!D22</f>
        <v>52805.24</v>
      </c>
      <c r="E22" s="4">
        <f>'Lunes 17-1 (Sesión 08-09)'!E22+'Martes 18-1 (Sesión 10-11)'!E22+'Miércoles 19-1 (Sesión 12-13)'!E22+'Jueves 20-1 (Sesión 14-15)'!E22+'Viernes 21-1 (Sesión 16-17)'!E22+'Sábado 22-1 (Sesión 18)'!E22+'Sábado 22-01 (compensación) TT'!E22+'Domingo 23-01 (compensación)'!E22</f>
        <v>0</v>
      </c>
      <c r="F22" s="4">
        <f>'Lunes 17-1 (Sesión 08-09)'!F22+'Martes 18-1 (Sesión 10-11)'!F22+'Miércoles 19-1 (Sesión 12-13)'!F22+'Jueves 20-1 (Sesión 14-15)'!F22+'Viernes 21-1 (Sesión 16-17)'!F22+'Sábado 22-1 (Sesión 18)'!F22+'Sábado 22-01 (compensación) TT'!F22+'Domingo 23-01 (compensación)'!F22</f>
        <v>0</v>
      </c>
      <c r="G22" s="4">
        <f>'Lunes 17-1 (Sesión 08-09)'!G22+'Martes 18-1 (Sesión 10-11)'!G22+'Miércoles 19-1 (Sesión 12-13)'!G22+'Jueves 20-1 (Sesión 14-15)'!G22+'Viernes 21-1 (Sesión 16-17)'!G22+'Sábado 22-1 (Sesión 18)'!G22+'Sábado 22-01 (compensación) TT'!G22+'Domingo 23-01 (compensación)'!G22</f>
        <v>0</v>
      </c>
      <c r="H22" s="4">
        <f>'Lunes 17-1 (Sesión 08-09)'!H22+'Martes 18-1 (Sesión 10-11)'!H22+'Miércoles 19-1 (Sesión 12-13)'!H22+'Jueves 20-1 (Sesión 14-15)'!H22+'Viernes 21-1 (Sesión 16-17)'!H22+'Sábado 22-1 (Sesión 18)'!H22+'Sábado 22-01 (compensación) TT'!H22+'Domingo 23-01 (compensación)'!H22</f>
        <v>4352.58</v>
      </c>
      <c r="I22" s="4">
        <f>'Lunes 17-1 (Sesión 08-09)'!I22+'Martes 18-1 (Sesión 10-11)'!I22+'Miércoles 19-1 (Sesión 12-13)'!I22+'Jueves 20-1 (Sesión 14-15)'!I22+'Viernes 21-1 (Sesión 16-17)'!I22+'Sábado 22-1 (Sesión 18)'!I22+'Sábado 22-01 (compensación) TT'!I22+'Domingo 23-01 (compensación)'!I22</f>
        <v>80</v>
      </c>
      <c r="J22" s="4">
        <f>'Lunes 17-1 (Sesión 08-09)'!J22+'Martes 18-1 (Sesión 10-11)'!J22+'Miércoles 19-1 (Sesión 12-13)'!J22+'Jueves 20-1 (Sesión 14-15)'!J22+'Viernes 21-1 (Sesión 16-17)'!J22+'Sábado 22-1 (Sesión 18)'!J22+'Sábado 22-01 (compensación) TT'!J22+'Domingo 23-01 (compensación)'!J22</f>
        <v>1494.8500000000001</v>
      </c>
      <c r="K22" s="4">
        <f>'Lunes 17-1 (Sesión 08-09)'!K22+'Martes 18-1 (Sesión 10-11)'!K22+'Miércoles 19-1 (Sesión 12-13)'!K22+'Jueves 20-1 (Sesión 14-15)'!K22+'Viernes 21-1 (Sesión 16-17)'!K22+'Sábado 22-1 (Sesión 18)'!K22+'Sábado 22-01 (compensación) TT'!K22+'Domingo 23-01 (compensación)'!K22</f>
        <v>1424</v>
      </c>
      <c r="L22" s="4">
        <f>'Lunes 17-1 (Sesión 08-09)'!L22+'Martes 18-1 (Sesión 10-11)'!L22+'Miércoles 19-1 (Sesión 12-13)'!L22+'Jueves 20-1 (Sesión 14-15)'!L22+'Viernes 21-1 (Sesión 16-17)'!L22+'Sábado 22-1 (Sesión 18)'!L22+'Sábado 22-01 (compensación) TT'!L22+'Domingo 23-01 (compensación)'!L22</f>
        <v>1052</v>
      </c>
      <c r="M22" s="4">
        <f>'Lunes 17-1 (Sesión 08-09)'!M22+'Martes 18-1 (Sesión 10-11)'!M22+'Miércoles 19-1 (Sesión 12-13)'!M22+'Jueves 20-1 (Sesión 14-15)'!M22+'Viernes 21-1 (Sesión 16-17)'!M22+'Sábado 22-1 (Sesión 18)'!M22+'Sábado 22-01 (compensación) TT'!M22+'Domingo 23-01 (compensación)'!M22</f>
        <v>0</v>
      </c>
      <c r="N22" s="4">
        <f>'Lunes 17-1 (Sesión 08-09)'!N22+'Martes 18-1 (Sesión 10-11)'!N22+'Miércoles 19-1 (Sesión 12-13)'!N22+'Jueves 20-1 (Sesión 14-15)'!N22+'Viernes 21-1 (Sesión 16-17)'!N22+'Sábado 22-1 (Sesión 18)'!N22+'Sábado 22-01 (compensación) TT'!N22+'Domingo 23-01 (compensación)'!N22</f>
        <v>0</v>
      </c>
      <c r="O22" s="54">
        <f>'Lunes 17-1 (Sesión 08-09)'!O22+'Martes 18-1 (Sesión 10-11)'!O22+'Miércoles 19-1 (Sesión 12-13)'!O22+'Jueves 20-1 (Sesión 14-15)'!O22+'Viernes 21-1 (Sesión 16-17)'!O22+'Sábado 22-1 (Sesión 18)'!O22+'Sábado 22-01 (compensación) TT'!O22+'Domingo 23-01 (compensación)'!O22</f>
        <v>13</v>
      </c>
      <c r="P22" s="151">
        <f>MAX('Lunes 17-1 (Sesión 08-09):Domingo 23-01 (compensación)'!P22)</f>
        <v>33.979999999999997</v>
      </c>
      <c r="Q22" s="58"/>
      <c r="R22" s="13"/>
      <c r="S22" s="12"/>
      <c r="T22" s="46">
        <f>AVERAGE('Lunes 17-1 (Sesión 08-09):Domingo 23-01 (compensación)'!T22)</f>
        <v>83.592027777777773</v>
      </c>
      <c r="U22" s="13"/>
      <c r="V22" s="13"/>
      <c r="W22" s="13"/>
      <c r="X22" s="27">
        <f t="shared" si="0"/>
        <v>7.0044737689089152</v>
      </c>
      <c r="Y22" s="27">
        <f t="shared" si="1"/>
        <v>0.12874155133569359</v>
      </c>
      <c r="Z22" s="27">
        <f t="shared" si="2"/>
        <v>2.40561635017702</v>
      </c>
      <c r="AA22" s="27">
        <f t="shared" si="3"/>
        <v>2.2915996137753463</v>
      </c>
      <c r="AB22" s="27">
        <f t="shared" si="4"/>
        <v>1.6929514000643708</v>
      </c>
      <c r="AC22" s="27"/>
      <c r="AD22" s="27"/>
      <c r="AE22" s="45">
        <f t="shared" si="5"/>
        <v>2.0920502092050208E-2</v>
      </c>
      <c r="AF22" s="23"/>
      <c r="AG22" s="15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</row>
    <row r="23" spans="1:59" ht="15.95" customHeight="1">
      <c r="A23" s="11">
        <v>20</v>
      </c>
      <c r="B23" s="39" t="s">
        <v>59</v>
      </c>
      <c r="C23" s="206">
        <f>'Lunes 17-1 (Sesión 08-09)'!C23+'Martes 18-1 (Sesión 10-11)'!C23+'Miércoles 19-1 (Sesión 12-13)'!C23+'Jueves 20-1 (Sesión 14-15)'!C23+'Viernes 21-1 (Sesión 16-17)'!C23+'Sábado 22-1 (Sesión 18)'!C23+'Sábado 22-01 (compensación) TT'!C23+'Domingo 23-01 (compensación)'!C23</f>
        <v>557.4</v>
      </c>
      <c r="D23" s="19">
        <f>'Lunes 17-1 (Sesión 08-09)'!D23+'Martes 18-1 (Sesión 10-11)'!D23+'Miércoles 19-1 (Sesión 12-13)'!D23+'Jueves 20-1 (Sesión 14-15)'!D23+'Viernes 21-1 (Sesión 16-17)'!D23+'Sábado 22-1 (Sesión 18)'!D23+'Sábado 22-01 (compensación) TT'!D23+'Domingo 23-01 (compensación)'!D23</f>
        <v>51479.039999999994</v>
      </c>
      <c r="E23" s="4">
        <f>'Lunes 17-1 (Sesión 08-09)'!E23+'Martes 18-1 (Sesión 10-11)'!E23+'Miércoles 19-1 (Sesión 12-13)'!E23+'Jueves 20-1 (Sesión 14-15)'!E23+'Viernes 21-1 (Sesión 16-17)'!E23+'Sábado 22-1 (Sesión 18)'!E23+'Sábado 22-01 (compensación) TT'!E23+'Domingo 23-01 (compensación)'!E23</f>
        <v>0</v>
      </c>
      <c r="F23" s="4">
        <f>'Lunes 17-1 (Sesión 08-09)'!F23+'Martes 18-1 (Sesión 10-11)'!F23+'Miércoles 19-1 (Sesión 12-13)'!F23+'Jueves 20-1 (Sesión 14-15)'!F23+'Viernes 21-1 (Sesión 16-17)'!F23+'Sábado 22-1 (Sesión 18)'!F23+'Sábado 22-01 (compensación) TT'!F23+'Domingo 23-01 (compensación)'!F23</f>
        <v>0</v>
      </c>
      <c r="G23" s="4">
        <f>'Lunes 17-1 (Sesión 08-09)'!G23+'Martes 18-1 (Sesión 10-11)'!G23+'Miércoles 19-1 (Sesión 12-13)'!G23+'Jueves 20-1 (Sesión 14-15)'!G23+'Viernes 21-1 (Sesión 16-17)'!G23+'Sábado 22-1 (Sesión 18)'!G23+'Sábado 22-01 (compensación) TT'!G23+'Domingo 23-01 (compensación)'!G23</f>
        <v>0</v>
      </c>
      <c r="H23" s="4">
        <f>'Lunes 17-1 (Sesión 08-09)'!H23+'Martes 18-1 (Sesión 10-11)'!H23+'Miércoles 19-1 (Sesión 12-13)'!H23+'Jueves 20-1 (Sesión 14-15)'!H23+'Viernes 21-1 (Sesión 16-17)'!H23+'Sábado 22-1 (Sesión 18)'!H23+'Sábado 22-01 (compensación) TT'!H23+'Domingo 23-01 (compensación)'!H23</f>
        <v>2514.62</v>
      </c>
      <c r="I23" s="4">
        <f>'Lunes 17-1 (Sesión 08-09)'!I23+'Martes 18-1 (Sesión 10-11)'!I23+'Miércoles 19-1 (Sesión 12-13)'!I23+'Jueves 20-1 (Sesión 14-15)'!I23+'Viernes 21-1 (Sesión 16-17)'!I23+'Sábado 22-1 (Sesión 18)'!I23+'Sábado 22-01 (compensación) TT'!I23+'Domingo 23-01 (compensación)'!I23</f>
        <v>11</v>
      </c>
      <c r="J23" s="4">
        <f>'Lunes 17-1 (Sesión 08-09)'!J23+'Martes 18-1 (Sesión 10-11)'!J23+'Miércoles 19-1 (Sesión 12-13)'!J23+'Jueves 20-1 (Sesión 14-15)'!J23+'Viernes 21-1 (Sesión 16-17)'!J23+'Sábado 22-1 (Sesión 18)'!J23+'Sábado 22-01 (compensación) TT'!J23+'Domingo 23-01 (compensación)'!J23</f>
        <v>210.53</v>
      </c>
      <c r="K23" s="4">
        <f>'Lunes 17-1 (Sesión 08-09)'!K23+'Martes 18-1 (Sesión 10-11)'!K23+'Miércoles 19-1 (Sesión 12-13)'!K23+'Jueves 20-1 (Sesión 14-15)'!K23+'Viernes 21-1 (Sesión 16-17)'!K23+'Sábado 22-1 (Sesión 18)'!K23+'Sábado 22-01 (compensación) TT'!K23+'Domingo 23-01 (compensación)'!K23</f>
        <v>1167</v>
      </c>
      <c r="L23" s="4">
        <f>'Lunes 17-1 (Sesión 08-09)'!L23+'Martes 18-1 (Sesión 10-11)'!L23+'Miércoles 19-1 (Sesión 12-13)'!L23+'Jueves 20-1 (Sesión 14-15)'!L23+'Viernes 21-1 (Sesión 16-17)'!L23+'Sábado 22-1 (Sesión 18)'!L23+'Sábado 22-01 (compensación) TT'!L23+'Domingo 23-01 (compensación)'!L23</f>
        <v>991</v>
      </c>
      <c r="M23" s="4">
        <f>'Lunes 17-1 (Sesión 08-09)'!M23+'Martes 18-1 (Sesión 10-11)'!M23+'Miércoles 19-1 (Sesión 12-13)'!M23+'Jueves 20-1 (Sesión 14-15)'!M23+'Viernes 21-1 (Sesión 16-17)'!M23+'Sábado 22-1 (Sesión 18)'!M23+'Sábado 22-01 (compensación) TT'!M23+'Domingo 23-01 (compensación)'!M23</f>
        <v>0</v>
      </c>
      <c r="N23" s="4">
        <f>'Lunes 17-1 (Sesión 08-09)'!N23+'Martes 18-1 (Sesión 10-11)'!N23+'Miércoles 19-1 (Sesión 12-13)'!N23+'Jueves 20-1 (Sesión 14-15)'!N23+'Viernes 21-1 (Sesión 16-17)'!N23+'Sábado 22-1 (Sesión 18)'!N23+'Sábado 22-01 (compensación) TT'!N23+'Domingo 23-01 (compensación)'!N23</f>
        <v>0</v>
      </c>
      <c r="O23" s="54">
        <f>'Lunes 17-1 (Sesión 08-09)'!O23+'Martes 18-1 (Sesión 10-11)'!O23+'Miércoles 19-1 (Sesión 12-13)'!O23+'Jueves 20-1 (Sesión 14-15)'!O23+'Viernes 21-1 (Sesión 16-17)'!O23+'Sábado 22-1 (Sesión 18)'!O23+'Sábado 22-01 (compensación) TT'!O23+'Domingo 23-01 (compensación)'!O23</f>
        <v>0</v>
      </c>
      <c r="P23" s="151">
        <f>MAX('Lunes 17-1 (Sesión 08-09):Domingo 23-01 (compensación)'!P23)</f>
        <v>28.26</v>
      </c>
      <c r="Q23" s="58"/>
      <c r="R23" s="13"/>
      <c r="S23" s="12"/>
      <c r="T23" s="46">
        <f>AVERAGE('Lunes 17-1 (Sesión 08-09):Domingo 23-01 (compensación)'!T23)</f>
        <v>88.74422222222222</v>
      </c>
      <c r="U23" s="13"/>
      <c r="V23" s="13"/>
      <c r="W23" s="13"/>
      <c r="X23" s="27">
        <f t="shared" si="0"/>
        <v>4.5113383566559024</v>
      </c>
      <c r="Y23" s="27">
        <f t="shared" si="1"/>
        <v>1.9734481521349122E-2</v>
      </c>
      <c r="Z23" s="27">
        <f t="shared" si="2"/>
        <v>0.37770003588087553</v>
      </c>
      <c r="AA23" s="27">
        <f t="shared" si="3"/>
        <v>2.0936490850376752</v>
      </c>
      <c r="AB23" s="27">
        <f t="shared" si="4"/>
        <v>1.7778973806960892</v>
      </c>
      <c r="AC23" s="27"/>
      <c r="AD23" s="27"/>
      <c r="AE23" s="45">
        <f t="shared" si="5"/>
        <v>0</v>
      </c>
      <c r="AF23" s="23"/>
      <c r="AG23" s="15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</row>
    <row r="24" spans="1:59" ht="15.95" customHeight="1">
      <c r="A24" s="11">
        <v>21</v>
      </c>
      <c r="B24" s="281" t="s">
        <v>60</v>
      </c>
      <c r="C24" s="206">
        <f>'Lunes 17-1 (Sesión 08-09)'!C24+'Martes 18-1 (Sesión 10-11)'!C24+'Miércoles 19-1 (Sesión 12-13)'!C24+'Jueves 20-1 (Sesión 14-15)'!C24+'Viernes 21-1 (Sesión 16-17)'!C24+'Sábado 22-1 (Sesión 18)'!C24+'Sábado 22-01 (compensación) TT'!C24+'Domingo 23-01 (compensación)'!C24</f>
        <v>143</v>
      </c>
      <c r="D24" s="19">
        <f>'Lunes 17-1 (Sesión 08-09)'!D24+'Martes 18-1 (Sesión 10-11)'!D24+'Miércoles 19-1 (Sesión 12-13)'!D24+'Jueves 20-1 (Sesión 14-15)'!D24+'Viernes 21-1 (Sesión 16-17)'!D24+'Sábado 22-1 (Sesión 18)'!D24+'Sábado 22-01 (compensación) TT'!D24+'Domingo 23-01 (compensación)'!D24</f>
        <v>13579.27</v>
      </c>
      <c r="E24" s="4">
        <f>'Lunes 17-1 (Sesión 08-09)'!E24+'Martes 18-1 (Sesión 10-11)'!E24+'Miércoles 19-1 (Sesión 12-13)'!E24+'Jueves 20-1 (Sesión 14-15)'!E24+'Viernes 21-1 (Sesión 16-17)'!E24+'Sábado 22-1 (Sesión 18)'!E24+'Sábado 22-01 (compensación) TT'!E24+'Domingo 23-01 (compensación)'!E24</f>
        <v>281.95999999999998</v>
      </c>
      <c r="F24" s="4">
        <f>'Lunes 17-1 (Sesión 08-09)'!F24+'Martes 18-1 (Sesión 10-11)'!F24+'Miércoles 19-1 (Sesión 12-13)'!F24+'Jueves 20-1 (Sesión 14-15)'!F24+'Viernes 21-1 (Sesión 16-17)'!F24+'Sábado 22-1 (Sesión 18)'!F24+'Sábado 22-01 (compensación) TT'!F24+'Domingo 23-01 (compensación)'!F24</f>
        <v>80.849999999999994</v>
      </c>
      <c r="G24" s="4">
        <f>'Lunes 17-1 (Sesión 08-09)'!G24+'Martes 18-1 (Sesión 10-11)'!G24+'Miércoles 19-1 (Sesión 12-13)'!G24+'Jueves 20-1 (Sesión 14-15)'!G24+'Viernes 21-1 (Sesión 16-17)'!G24+'Sábado 22-1 (Sesión 18)'!G24+'Sábado 22-01 (compensación) TT'!G24+'Domingo 23-01 (compensación)'!G24</f>
        <v>26.57</v>
      </c>
      <c r="H24" s="4">
        <f>'Lunes 17-1 (Sesión 08-09)'!H24+'Martes 18-1 (Sesión 10-11)'!H24+'Miércoles 19-1 (Sesión 12-13)'!H24+'Jueves 20-1 (Sesión 14-15)'!H24+'Viernes 21-1 (Sesión 16-17)'!H24+'Sábado 22-1 (Sesión 18)'!H24+'Sábado 22-01 (compensación) TT'!H24+'Domingo 23-01 (compensación)'!H24</f>
        <v>240.98999999999998</v>
      </c>
      <c r="I24" s="4">
        <f>'Lunes 17-1 (Sesión 08-09)'!I24+'Martes 18-1 (Sesión 10-11)'!I24+'Miércoles 19-1 (Sesión 12-13)'!I24+'Jueves 20-1 (Sesión 14-15)'!I24+'Viernes 21-1 (Sesión 16-17)'!I24+'Sábado 22-1 (Sesión 18)'!I24+'Sábado 22-01 (compensación) TT'!I24+'Domingo 23-01 (compensación)'!I24</f>
        <v>3</v>
      </c>
      <c r="J24" s="4">
        <f>'Lunes 17-1 (Sesión 08-09)'!J24+'Martes 18-1 (Sesión 10-11)'!J24+'Miércoles 19-1 (Sesión 12-13)'!J24+'Jueves 20-1 (Sesión 14-15)'!J24+'Viernes 21-1 (Sesión 16-17)'!J24+'Sábado 22-1 (Sesión 18)'!J24+'Sábado 22-01 (compensación) TT'!J24+'Domingo 23-01 (compensación)'!J24</f>
        <v>39.159999999999997</v>
      </c>
      <c r="K24" s="4">
        <f>'Lunes 17-1 (Sesión 08-09)'!K24+'Martes 18-1 (Sesión 10-11)'!K24+'Miércoles 19-1 (Sesión 12-13)'!K24+'Jueves 20-1 (Sesión 14-15)'!K24+'Viernes 21-1 (Sesión 16-17)'!K24+'Sábado 22-1 (Sesión 18)'!K24+'Sábado 22-01 (compensación) TT'!K24+'Domingo 23-01 (compensación)'!K24</f>
        <v>209</v>
      </c>
      <c r="L24" s="4">
        <f>'Lunes 17-1 (Sesión 08-09)'!L24+'Martes 18-1 (Sesión 10-11)'!L24+'Miércoles 19-1 (Sesión 12-13)'!L24+'Jueves 20-1 (Sesión 14-15)'!L24+'Viernes 21-1 (Sesión 16-17)'!L24+'Sábado 22-1 (Sesión 18)'!L24+'Sábado 22-01 (compensación) TT'!L24+'Domingo 23-01 (compensación)'!L24</f>
        <v>198</v>
      </c>
      <c r="M24" s="4">
        <f>'Lunes 17-1 (Sesión 08-09)'!M24+'Martes 18-1 (Sesión 10-11)'!M24+'Miércoles 19-1 (Sesión 12-13)'!M24+'Jueves 20-1 (Sesión 14-15)'!M24+'Viernes 21-1 (Sesión 16-17)'!M24+'Sábado 22-1 (Sesión 18)'!M24+'Sábado 22-01 (compensación) TT'!M24+'Domingo 23-01 (compensación)'!M24</f>
        <v>103</v>
      </c>
      <c r="N24" s="4">
        <f>'Lunes 17-1 (Sesión 08-09)'!N24+'Martes 18-1 (Sesión 10-11)'!N24+'Miércoles 19-1 (Sesión 12-13)'!N24+'Jueves 20-1 (Sesión 14-15)'!N24+'Viernes 21-1 (Sesión 16-17)'!N24+'Sábado 22-1 (Sesión 18)'!N24+'Sábado 22-01 (compensación) TT'!N24+'Domingo 23-01 (compensación)'!N24</f>
        <v>86</v>
      </c>
      <c r="O24" s="54">
        <f>'Lunes 17-1 (Sesión 08-09)'!O24+'Martes 18-1 (Sesión 10-11)'!O24+'Miércoles 19-1 (Sesión 12-13)'!O24+'Jueves 20-1 (Sesión 14-15)'!O24+'Viernes 21-1 (Sesión 16-17)'!O24+'Sábado 22-1 (Sesión 18)'!O24+'Sábado 22-01 (compensación) TT'!O24+'Domingo 23-01 (compensación)'!O24</f>
        <v>3</v>
      </c>
      <c r="P24" s="151">
        <f>MAX('Lunes 17-1 (Sesión 08-09):Domingo 23-01 (compensación)'!P24)</f>
        <v>27.83</v>
      </c>
      <c r="Q24" s="58"/>
      <c r="R24" s="13"/>
      <c r="S24" s="12"/>
      <c r="T24" s="46">
        <f>AVERAGE('Lunes 17-1 (Sesión 08-09):Domingo 23-01 (compensación)'!T24)</f>
        <v>94.65583333333332</v>
      </c>
      <c r="U24" s="13"/>
      <c r="V24" s="13"/>
      <c r="W24" s="13"/>
      <c r="X24" s="27">
        <f t="shared" si="0"/>
        <v>1.6852447552447551</v>
      </c>
      <c r="Y24" s="27">
        <f t="shared" si="1"/>
        <v>2.097902097902098E-2</v>
      </c>
      <c r="Z24" s="27">
        <f t="shared" si="2"/>
        <v>0.27384615384615379</v>
      </c>
      <c r="AA24" s="27">
        <f t="shared" si="3"/>
        <v>1.4615384615384615</v>
      </c>
      <c r="AB24" s="27">
        <f t="shared" si="4"/>
        <v>1.3846153846153846</v>
      </c>
      <c r="AC24" s="27"/>
      <c r="AD24" s="27"/>
      <c r="AE24" s="45">
        <f t="shared" si="5"/>
        <v>2.097902097902098E-2</v>
      </c>
      <c r="AF24" s="23"/>
      <c r="AG24" s="15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</row>
    <row r="25" spans="1:59" ht="15.95" customHeight="1">
      <c r="A25" s="11">
        <v>22</v>
      </c>
      <c r="B25" s="39" t="s">
        <v>61</v>
      </c>
      <c r="C25" s="206"/>
      <c r="D25" s="19"/>
      <c r="E25" s="4"/>
      <c r="F25" s="4"/>
      <c r="G25" s="4"/>
      <c r="H25" s="4"/>
      <c r="I25" s="4"/>
      <c r="J25" s="4"/>
      <c r="K25" s="4"/>
      <c r="L25" s="4"/>
      <c r="M25" s="4"/>
      <c r="N25" s="4"/>
      <c r="O25" s="54"/>
      <c r="P25" s="151"/>
      <c r="Q25" s="58"/>
      <c r="R25" s="13"/>
      <c r="S25" s="12"/>
      <c r="T25" s="46"/>
      <c r="U25" s="13"/>
      <c r="V25" s="13"/>
      <c r="W25" s="13"/>
      <c r="X25" s="27"/>
      <c r="Y25" s="27"/>
      <c r="Z25" s="27"/>
      <c r="AA25" s="27"/>
      <c r="AB25" s="27"/>
      <c r="AC25" s="27"/>
      <c r="AD25" s="27"/>
      <c r="AE25" s="45"/>
      <c r="AF25" s="23"/>
      <c r="AG25" s="15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</row>
    <row r="26" spans="1:59" ht="15.95" customHeight="1">
      <c r="A26" s="11">
        <v>23</v>
      </c>
      <c r="B26" s="39" t="s">
        <v>62</v>
      </c>
      <c r="C26" s="206">
        <f>'Lunes 17-1 (Sesión 08-09)'!C26+'Martes 18-1 (Sesión 10-11)'!C26+'Miércoles 19-1 (Sesión 12-13)'!C26+'Jueves 20-1 (Sesión 14-15)'!C26+'Viernes 21-1 (Sesión 16-17)'!C26+'Sábado 22-1 (Sesión 18)'!C26+'Sábado 22-01 (compensación) TT'!C26+'Domingo 23-01 (compensación)'!C26</f>
        <v>473.4</v>
      </c>
      <c r="D26" s="19">
        <f>'Lunes 17-1 (Sesión 08-09)'!D26+'Martes 18-1 (Sesión 10-11)'!D26+'Miércoles 19-1 (Sesión 12-13)'!D26+'Jueves 20-1 (Sesión 14-15)'!D26+'Viernes 21-1 (Sesión 16-17)'!D26+'Sábado 22-1 (Sesión 18)'!D26+'Sábado 22-01 (compensación) TT'!D26+'Domingo 23-01 (compensación)'!D26</f>
        <v>45960.74</v>
      </c>
      <c r="E26" s="4">
        <f>'Lunes 17-1 (Sesión 08-09)'!E26+'Martes 18-1 (Sesión 10-11)'!E26+'Miércoles 19-1 (Sesión 12-13)'!E26+'Jueves 20-1 (Sesión 14-15)'!E26+'Viernes 21-1 (Sesión 16-17)'!E26+'Sábado 22-1 (Sesión 18)'!E26+'Sábado 22-01 (compensación) TT'!E26+'Domingo 23-01 (compensación)'!E26</f>
        <v>0</v>
      </c>
      <c r="F26" s="4">
        <f>'Lunes 17-1 (Sesión 08-09)'!F26+'Martes 18-1 (Sesión 10-11)'!F26+'Miércoles 19-1 (Sesión 12-13)'!F26+'Jueves 20-1 (Sesión 14-15)'!F26+'Viernes 21-1 (Sesión 16-17)'!F26+'Sábado 22-1 (Sesión 18)'!F26+'Sábado 22-01 (compensación) TT'!F26+'Domingo 23-01 (compensación)'!F26</f>
        <v>0</v>
      </c>
      <c r="G26" s="4">
        <f>'Lunes 17-1 (Sesión 08-09)'!G26+'Martes 18-1 (Sesión 10-11)'!G26+'Miércoles 19-1 (Sesión 12-13)'!G26+'Jueves 20-1 (Sesión 14-15)'!G26+'Viernes 21-1 (Sesión 16-17)'!G26+'Sábado 22-1 (Sesión 18)'!G26+'Sábado 22-01 (compensación) TT'!G26+'Domingo 23-01 (compensación)'!G26</f>
        <v>0</v>
      </c>
      <c r="H26" s="4">
        <f>'Lunes 17-1 (Sesión 08-09)'!H26+'Martes 18-1 (Sesión 10-11)'!H26+'Miércoles 19-1 (Sesión 12-13)'!H26+'Jueves 20-1 (Sesión 14-15)'!H26+'Viernes 21-1 (Sesión 16-17)'!H26+'Sábado 22-1 (Sesión 18)'!H26+'Sábado 22-01 (compensación) TT'!H26+'Domingo 23-01 (compensación)'!H26</f>
        <v>4110.0200000000004</v>
      </c>
      <c r="I26" s="4">
        <f>'Lunes 17-1 (Sesión 08-09)'!I26+'Martes 18-1 (Sesión 10-11)'!I26+'Miércoles 19-1 (Sesión 12-13)'!I26+'Jueves 20-1 (Sesión 14-15)'!I26+'Viernes 21-1 (Sesión 16-17)'!I26+'Sábado 22-1 (Sesión 18)'!I26+'Sábado 22-01 (compensación) TT'!I26+'Domingo 23-01 (compensación)'!I26</f>
        <v>50</v>
      </c>
      <c r="J26" s="4">
        <f>'Lunes 17-1 (Sesión 08-09)'!J26+'Martes 18-1 (Sesión 10-11)'!J26+'Miércoles 19-1 (Sesión 12-13)'!J26+'Jueves 20-1 (Sesión 14-15)'!J26+'Viernes 21-1 (Sesión 16-17)'!J26+'Sábado 22-1 (Sesión 18)'!J26+'Sábado 22-01 (compensación) TT'!J26+'Domingo 23-01 (compensación)'!J26</f>
        <v>1011.36</v>
      </c>
      <c r="K26" s="4">
        <f>'Lunes 17-1 (Sesión 08-09)'!K26+'Martes 18-1 (Sesión 10-11)'!K26+'Miércoles 19-1 (Sesión 12-13)'!K26+'Jueves 20-1 (Sesión 14-15)'!K26+'Viernes 21-1 (Sesión 16-17)'!K26+'Sábado 22-1 (Sesión 18)'!K26+'Sábado 22-01 (compensación) TT'!K26+'Domingo 23-01 (compensación)'!K26</f>
        <v>1041</v>
      </c>
      <c r="L26" s="4">
        <f>'Lunes 17-1 (Sesión 08-09)'!L26+'Martes 18-1 (Sesión 10-11)'!L26+'Miércoles 19-1 (Sesión 12-13)'!L26+'Jueves 20-1 (Sesión 14-15)'!L26+'Viernes 21-1 (Sesión 16-17)'!L26+'Sábado 22-1 (Sesión 18)'!L26+'Sábado 22-01 (compensación) TT'!L26+'Domingo 23-01 (compensación)'!L26</f>
        <v>914</v>
      </c>
      <c r="M26" s="4">
        <f>'Lunes 17-1 (Sesión 08-09)'!M26+'Martes 18-1 (Sesión 10-11)'!M26+'Miércoles 19-1 (Sesión 12-13)'!M26+'Jueves 20-1 (Sesión 14-15)'!M26+'Viernes 21-1 (Sesión 16-17)'!M26+'Sábado 22-1 (Sesión 18)'!M26+'Sábado 22-01 (compensación) TT'!M26+'Domingo 23-01 (compensación)'!M26</f>
        <v>0</v>
      </c>
      <c r="N26" s="4">
        <f>'Lunes 17-1 (Sesión 08-09)'!N26+'Martes 18-1 (Sesión 10-11)'!N26+'Miércoles 19-1 (Sesión 12-13)'!N26+'Jueves 20-1 (Sesión 14-15)'!N26+'Viernes 21-1 (Sesión 16-17)'!N26+'Sábado 22-1 (Sesión 18)'!N26+'Sábado 22-01 (compensación) TT'!N26+'Domingo 23-01 (compensación)'!N26</f>
        <v>0</v>
      </c>
      <c r="O26" s="54">
        <f>'Lunes 17-1 (Sesión 08-09)'!O26+'Martes 18-1 (Sesión 10-11)'!O26+'Miércoles 19-1 (Sesión 12-13)'!O26+'Jueves 20-1 (Sesión 14-15)'!O26+'Viernes 21-1 (Sesión 16-17)'!O26+'Sábado 22-1 (Sesión 18)'!O26+'Sábado 22-01 (compensación) TT'!O26+'Domingo 23-01 (compensación)'!O26</f>
        <v>15</v>
      </c>
      <c r="P26" s="151">
        <f>MAX('Lunes 17-1 (Sesión 08-09):Domingo 23-01 (compensación)'!P26)</f>
        <v>32.4</v>
      </c>
      <c r="Q26" s="58"/>
      <c r="R26" s="13"/>
      <c r="S26" s="12"/>
      <c r="T26" s="46">
        <f>AVERAGE('Lunes 17-1 (Sesión 08-09):Domingo 23-01 (compensación)'!T26)</f>
        <v>93.159983333333358</v>
      </c>
      <c r="U26" s="13"/>
      <c r="V26" s="13"/>
      <c r="W26" s="13"/>
      <c r="X26" s="27">
        <f t="shared" si="0"/>
        <v>8.681918039712718</v>
      </c>
      <c r="Y26" s="27">
        <f t="shared" si="1"/>
        <v>0.10561892691170258</v>
      </c>
      <c r="Z26" s="27">
        <f t="shared" si="2"/>
        <v>2.1363751584283905</v>
      </c>
      <c r="AA26" s="27">
        <f t="shared" si="3"/>
        <v>2.1989860583016476</v>
      </c>
      <c r="AB26" s="27">
        <f t="shared" si="4"/>
        <v>1.9307139839459233</v>
      </c>
      <c r="AC26" s="27"/>
      <c r="AD26" s="27"/>
      <c r="AE26" s="45">
        <f t="shared" si="5"/>
        <v>3.1685678073510776E-2</v>
      </c>
      <c r="AF26" s="23"/>
      <c r="AG26" s="15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</row>
    <row r="27" spans="1:59" ht="15.95" customHeight="1">
      <c r="A27" s="11">
        <v>24</v>
      </c>
      <c r="B27" s="39" t="s">
        <v>63</v>
      </c>
      <c r="C27" s="206">
        <f>'Lunes 17-1 (Sesión 08-09)'!C27+'Martes 18-1 (Sesión 10-11)'!C27+'Miércoles 19-1 (Sesión 12-13)'!C27+'Jueves 20-1 (Sesión 14-15)'!C27+'Viernes 21-1 (Sesión 16-17)'!C27+'Sábado 22-1 (Sesión 18)'!C27+'Sábado 22-01 (compensación) TT'!C27+'Domingo 23-01 (compensación)'!C27</f>
        <v>623.41999999999996</v>
      </c>
      <c r="D27" s="19">
        <f>'Lunes 17-1 (Sesión 08-09)'!D27+'Martes 18-1 (Sesión 10-11)'!D27+'Miércoles 19-1 (Sesión 12-13)'!D27+'Jueves 20-1 (Sesión 14-15)'!D27+'Viernes 21-1 (Sesión 16-17)'!D27+'Sábado 22-1 (Sesión 18)'!D27+'Sábado 22-01 (compensación) TT'!D27+'Domingo 23-01 (compensación)'!D27</f>
        <v>49193.520000000004</v>
      </c>
      <c r="E27" s="4">
        <f>'Lunes 17-1 (Sesión 08-09)'!E27+'Martes 18-1 (Sesión 10-11)'!E27+'Miércoles 19-1 (Sesión 12-13)'!E27+'Jueves 20-1 (Sesión 14-15)'!E27+'Viernes 21-1 (Sesión 16-17)'!E27+'Sábado 22-1 (Sesión 18)'!E27+'Sábado 22-01 (compensación) TT'!E27+'Domingo 23-01 (compensación)'!E27</f>
        <v>0</v>
      </c>
      <c r="F27" s="4">
        <f>'Lunes 17-1 (Sesión 08-09)'!F27+'Martes 18-1 (Sesión 10-11)'!F27+'Miércoles 19-1 (Sesión 12-13)'!F27+'Jueves 20-1 (Sesión 14-15)'!F27+'Viernes 21-1 (Sesión 16-17)'!F27+'Sábado 22-1 (Sesión 18)'!F27+'Sábado 22-01 (compensación) TT'!F27+'Domingo 23-01 (compensación)'!F27</f>
        <v>0</v>
      </c>
      <c r="G27" s="4">
        <f>'Lunes 17-1 (Sesión 08-09)'!G27+'Martes 18-1 (Sesión 10-11)'!G27+'Miércoles 19-1 (Sesión 12-13)'!G27+'Jueves 20-1 (Sesión 14-15)'!G27+'Viernes 21-1 (Sesión 16-17)'!G27+'Sábado 22-1 (Sesión 18)'!G27+'Sábado 22-01 (compensación) TT'!G27+'Domingo 23-01 (compensación)'!G27</f>
        <v>0</v>
      </c>
      <c r="H27" s="4">
        <f>'Lunes 17-1 (Sesión 08-09)'!H27+'Martes 18-1 (Sesión 10-11)'!H27+'Miércoles 19-1 (Sesión 12-13)'!H27+'Jueves 20-1 (Sesión 14-15)'!H27+'Viernes 21-1 (Sesión 16-17)'!H27+'Sábado 22-1 (Sesión 18)'!H27+'Sábado 22-01 (compensación) TT'!H27+'Domingo 23-01 (compensación)'!H27</f>
        <v>2999.92</v>
      </c>
      <c r="I27" s="4">
        <f>'Lunes 17-1 (Sesión 08-09)'!I27+'Martes 18-1 (Sesión 10-11)'!I27+'Miércoles 19-1 (Sesión 12-13)'!I27+'Jueves 20-1 (Sesión 14-15)'!I27+'Viernes 21-1 (Sesión 16-17)'!I27+'Sábado 22-1 (Sesión 18)'!I27+'Sábado 22-01 (compensación) TT'!I27+'Domingo 23-01 (compensación)'!I27</f>
        <v>50</v>
      </c>
      <c r="J27" s="4">
        <f>'Lunes 17-1 (Sesión 08-09)'!J27+'Martes 18-1 (Sesión 10-11)'!J27+'Miércoles 19-1 (Sesión 12-13)'!J27+'Jueves 20-1 (Sesión 14-15)'!J27+'Viernes 21-1 (Sesión 16-17)'!J27+'Sábado 22-1 (Sesión 18)'!J27+'Sábado 22-01 (compensación) TT'!J27+'Domingo 23-01 (compensación)'!J27</f>
        <v>1014.87</v>
      </c>
      <c r="K27" s="4">
        <f>'Lunes 17-1 (Sesión 08-09)'!K27+'Martes 18-1 (Sesión 10-11)'!K27+'Miércoles 19-1 (Sesión 12-13)'!K27+'Jueves 20-1 (Sesión 14-15)'!K27+'Viernes 21-1 (Sesión 16-17)'!K27+'Sábado 22-1 (Sesión 18)'!K27+'Sábado 22-01 (compensación) TT'!K27+'Domingo 23-01 (compensación)'!K27</f>
        <v>1143</v>
      </c>
      <c r="L27" s="4">
        <f>'Lunes 17-1 (Sesión 08-09)'!L27+'Martes 18-1 (Sesión 10-11)'!L27+'Miércoles 19-1 (Sesión 12-13)'!L27+'Jueves 20-1 (Sesión 14-15)'!L27+'Viernes 21-1 (Sesión 16-17)'!L27+'Sábado 22-1 (Sesión 18)'!L27+'Sábado 22-01 (compensación) TT'!L27+'Domingo 23-01 (compensación)'!L27</f>
        <v>1043</v>
      </c>
      <c r="M27" s="4">
        <f>'Lunes 17-1 (Sesión 08-09)'!M27+'Martes 18-1 (Sesión 10-11)'!M27+'Miércoles 19-1 (Sesión 12-13)'!M27+'Jueves 20-1 (Sesión 14-15)'!M27+'Viernes 21-1 (Sesión 16-17)'!M27+'Sábado 22-1 (Sesión 18)'!M27+'Sábado 22-01 (compensación) TT'!M27+'Domingo 23-01 (compensación)'!M27</f>
        <v>0</v>
      </c>
      <c r="N27" s="4">
        <f>'Lunes 17-1 (Sesión 08-09)'!N27+'Martes 18-1 (Sesión 10-11)'!N27+'Miércoles 19-1 (Sesión 12-13)'!N27+'Jueves 20-1 (Sesión 14-15)'!N27+'Viernes 21-1 (Sesión 16-17)'!N27+'Sábado 22-1 (Sesión 18)'!N27+'Sábado 22-01 (compensación) TT'!N27+'Domingo 23-01 (compensación)'!N27</f>
        <v>0</v>
      </c>
      <c r="O27" s="54">
        <f>'Lunes 17-1 (Sesión 08-09)'!O27+'Martes 18-1 (Sesión 10-11)'!O27+'Miércoles 19-1 (Sesión 12-13)'!O27+'Jueves 20-1 (Sesión 14-15)'!O27+'Viernes 21-1 (Sesión 16-17)'!O27+'Sábado 22-1 (Sesión 18)'!O27+'Sábado 22-01 (compensación) TT'!O27+'Domingo 23-01 (compensación)'!O27</f>
        <v>49</v>
      </c>
      <c r="P27" s="151">
        <f>MAX('Lunes 17-1 (Sesión 08-09):Domingo 23-01 (compensación)'!P27)</f>
        <v>33.979999999999997</v>
      </c>
      <c r="Q27" s="58"/>
      <c r="R27" s="13"/>
      <c r="S27" s="12"/>
      <c r="T27" s="46">
        <f>AVERAGE('Lunes 17-1 (Sesión 08-09):Domingo 23-01 (compensación)'!T27)</f>
        <v>76.964222222222233</v>
      </c>
      <c r="U27" s="13"/>
      <c r="V27" s="13"/>
      <c r="W27" s="13"/>
      <c r="X27" s="27">
        <f t="shared" si="0"/>
        <v>4.8120368291039757</v>
      </c>
      <c r="Y27" s="27">
        <f t="shared" si="1"/>
        <v>8.0202752558467816E-2</v>
      </c>
      <c r="Z27" s="27">
        <f t="shared" si="2"/>
        <v>1.6279073497802445</v>
      </c>
      <c r="AA27" s="27">
        <f t="shared" si="3"/>
        <v>1.8334349234865741</v>
      </c>
      <c r="AB27" s="27">
        <f t="shared" si="4"/>
        <v>1.6730294183696386</v>
      </c>
      <c r="AC27" s="27"/>
      <c r="AD27" s="27"/>
      <c r="AE27" s="45">
        <f t="shared" si="5"/>
        <v>7.8598697507298462E-2</v>
      </c>
      <c r="AF27" s="23"/>
      <c r="AG27" s="15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</row>
    <row r="28" spans="1:59" ht="15.95" customHeight="1" thickBot="1">
      <c r="A28" s="11">
        <v>25</v>
      </c>
      <c r="B28" s="281" t="s">
        <v>64</v>
      </c>
      <c r="C28" s="207">
        <f>'Lunes 17-1 (Sesión 08-09)'!C28+'Martes 18-1 (Sesión 10-11)'!C28+'Miércoles 19-1 (Sesión 12-13)'!C28+'Jueves 20-1 (Sesión 14-15)'!C28+'Viernes 21-1 (Sesión 16-17)'!C28+'Sábado 22-1 (Sesión 18)'!C28+'Sábado 22-01 (compensación) TT'!C28+'Domingo 23-01 (compensación)'!C28</f>
        <v>623.4</v>
      </c>
      <c r="D28" s="36">
        <f>'Lunes 17-1 (Sesión 08-09)'!D28+'Martes 18-1 (Sesión 10-11)'!D28+'Miércoles 19-1 (Sesión 12-13)'!D28+'Jueves 20-1 (Sesión 14-15)'!D28+'Viernes 21-1 (Sesión 16-17)'!D28+'Sábado 22-1 (Sesión 18)'!D28+'Sábado 22-01 (compensación) TT'!D28+'Domingo 23-01 (compensación)'!D28</f>
        <v>53924.56</v>
      </c>
      <c r="E28" s="43">
        <f>'Lunes 17-1 (Sesión 08-09)'!E28+'Martes 18-1 (Sesión 10-11)'!E28+'Miércoles 19-1 (Sesión 12-13)'!E28+'Jueves 20-1 (Sesión 14-15)'!E28+'Viernes 21-1 (Sesión 16-17)'!E28+'Sábado 22-1 (Sesión 18)'!E28+'Sábado 22-01 (compensación) TT'!E28+'Domingo 23-01 (compensación)'!E28</f>
        <v>0</v>
      </c>
      <c r="F28" s="43">
        <f>'Lunes 17-1 (Sesión 08-09)'!F28+'Martes 18-1 (Sesión 10-11)'!F28+'Miércoles 19-1 (Sesión 12-13)'!F28+'Jueves 20-1 (Sesión 14-15)'!F28+'Viernes 21-1 (Sesión 16-17)'!F28+'Sábado 22-1 (Sesión 18)'!F28+'Sábado 22-01 (compensación) TT'!F28+'Domingo 23-01 (compensación)'!F28</f>
        <v>0</v>
      </c>
      <c r="G28" s="43">
        <f>'Lunes 17-1 (Sesión 08-09)'!G28+'Martes 18-1 (Sesión 10-11)'!G28+'Miércoles 19-1 (Sesión 12-13)'!G28+'Jueves 20-1 (Sesión 14-15)'!G28+'Viernes 21-1 (Sesión 16-17)'!G28+'Sábado 22-1 (Sesión 18)'!G28+'Sábado 22-01 (compensación) TT'!G28+'Domingo 23-01 (compensación)'!G28</f>
        <v>0</v>
      </c>
      <c r="H28" s="43">
        <f>'Lunes 17-1 (Sesión 08-09)'!H28+'Martes 18-1 (Sesión 10-11)'!H28+'Miércoles 19-1 (Sesión 12-13)'!H28+'Jueves 20-1 (Sesión 14-15)'!H28+'Viernes 21-1 (Sesión 16-17)'!H28+'Sábado 22-1 (Sesión 18)'!H28+'Sábado 22-01 (compensación) TT'!H28+'Domingo 23-01 (compensación)'!H28</f>
        <v>2101.4299999999998</v>
      </c>
      <c r="I28" s="43">
        <f>'Lunes 17-1 (Sesión 08-09)'!I28+'Martes 18-1 (Sesión 10-11)'!I28+'Miércoles 19-1 (Sesión 12-13)'!I28+'Jueves 20-1 (Sesión 14-15)'!I28+'Viernes 21-1 (Sesión 16-17)'!I28+'Sábado 22-1 (Sesión 18)'!I28+'Sábado 22-01 (compensación) TT'!I28+'Domingo 23-01 (compensación)'!I28</f>
        <v>10</v>
      </c>
      <c r="J28" s="43">
        <f>'Lunes 17-1 (Sesión 08-09)'!J28+'Martes 18-1 (Sesión 10-11)'!J28+'Miércoles 19-1 (Sesión 12-13)'!J28+'Jueves 20-1 (Sesión 14-15)'!J28+'Viernes 21-1 (Sesión 16-17)'!J28+'Sábado 22-1 (Sesión 18)'!J28+'Sábado 22-01 (compensación) TT'!J28+'Domingo 23-01 (compensación)'!J28</f>
        <v>159.41</v>
      </c>
      <c r="K28" s="43">
        <f>'Lunes 17-1 (Sesión 08-09)'!K28+'Martes 18-1 (Sesión 10-11)'!K28+'Miércoles 19-1 (Sesión 12-13)'!K28+'Jueves 20-1 (Sesión 14-15)'!K28+'Viernes 21-1 (Sesión 16-17)'!K28+'Sábado 22-1 (Sesión 18)'!K28+'Sábado 22-01 (compensación) TT'!K28+'Domingo 23-01 (compensación)'!K28</f>
        <v>1126</v>
      </c>
      <c r="L28" s="43">
        <f>'Lunes 17-1 (Sesión 08-09)'!L28+'Martes 18-1 (Sesión 10-11)'!L28+'Miércoles 19-1 (Sesión 12-13)'!L28+'Jueves 20-1 (Sesión 14-15)'!L28+'Viernes 21-1 (Sesión 16-17)'!L28+'Sábado 22-1 (Sesión 18)'!L28+'Sábado 22-01 (compensación) TT'!L28+'Domingo 23-01 (compensación)'!L28</f>
        <v>1017</v>
      </c>
      <c r="M28" s="43">
        <f>'Lunes 17-1 (Sesión 08-09)'!M28+'Martes 18-1 (Sesión 10-11)'!M28+'Miércoles 19-1 (Sesión 12-13)'!M28+'Jueves 20-1 (Sesión 14-15)'!M28+'Viernes 21-1 (Sesión 16-17)'!M28+'Sábado 22-1 (Sesión 18)'!M28+'Sábado 22-01 (compensación) TT'!M28+'Domingo 23-01 (compensación)'!M28</f>
        <v>0</v>
      </c>
      <c r="N28" s="43">
        <f>'Lunes 17-1 (Sesión 08-09)'!N28+'Martes 18-1 (Sesión 10-11)'!N28+'Miércoles 19-1 (Sesión 12-13)'!N28+'Jueves 20-1 (Sesión 14-15)'!N28+'Viernes 21-1 (Sesión 16-17)'!N28+'Sábado 22-1 (Sesión 18)'!N28+'Sábado 22-01 (compensación) TT'!N28+'Domingo 23-01 (compensación)'!N28</f>
        <v>0</v>
      </c>
      <c r="O28" s="55">
        <f>'Lunes 17-1 (Sesión 08-09)'!O28+'Martes 18-1 (Sesión 10-11)'!O28+'Miércoles 19-1 (Sesión 12-13)'!O28+'Jueves 20-1 (Sesión 14-15)'!O28+'Viernes 21-1 (Sesión 16-17)'!O28+'Sábado 22-1 (Sesión 18)'!O28+'Sábado 22-01 (compensación) TT'!O28+'Domingo 23-01 (compensación)'!O28</f>
        <v>12</v>
      </c>
      <c r="P28" s="151">
        <f>MAX('Lunes 17-1 (Sesión 08-09):Domingo 23-01 (compensación)'!P28)</f>
        <v>27.04</v>
      </c>
      <c r="Q28" s="59"/>
      <c r="R28" s="37"/>
      <c r="S28" s="48"/>
      <c r="T28" s="47">
        <f>AVERAGE('Lunes 17-1 (Sesión 08-09):Domingo 23-01 (compensación)'!T28)</f>
        <v>83.544944444444454</v>
      </c>
      <c r="U28" s="13"/>
      <c r="V28" s="13"/>
      <c r="W28" s="13"/>
      <c r="X28" s="27">
        <f t="shared" si="0"/>
        <v>3.3709175489252483</v>
      </c>
      <c r="Y28" s="27">
        <f t="shared" si="1"/>
        <v>1.6041065126724416E-2</v>
      </c>
      <c r="Z28" s="27">
        <f t="shared" si="2"/>
        <v>0.2557106191851139</v>
      </c>
      <c r="AA28" s="27">
        <f t="shared" si="3"/>
        <v>1.8062239332691692</v>
      </c>
      <c r="AB28" s="27">
        <f t="shared" si="4"/>
        <v>1.6313763233878731</v>
      </c>
      <c r="AC28" s="27"/>
      <c r="AD28" s="27"/>
      <c r="AE28" s="45">
        <f t="shared" si="5"/>
        <v>1.92492781520693E-2</v>
      </c>
      <c r="AF28" s="23"/>
      <c r="AG28" s="15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</row>
    <row r="29" spans="1:59" ht="15.95" hidden="1" customHeight="1">
      <c r="A29" s="11">
        <v>26</v>
      </c>
      <c r="B29" s="40"/>
      <c r="C29" s="205"/>
      <c r="D29" s="136"/>
      <c r="E29" s="42"/>
      <c r="F29" s="42"/>
      <c r="G29" s="42"/>
      <c r="H29" s="27"/>
      <c r="I29" s="27"/>
      <c r="J29" s="27"/>
      <c r="K29" s="27"/>
      <c r="L29" s="27"/>
      <c r="M29" s="27"/>
      <c r="N29" s="27"/>
      <c r="O29" s="208"/>
      <c r="P29" s="151">
        <f>MAX('Lunes 17-1 (Sesión 08-09):Domingo 23-01 (compensación)'!P29)</f>
        <v>0</v>
      </c>
      <c r="Q29" s="57"/>
      <c r="R29" s="27"/>
      <c r="S29" s="45"/>
      <c r="T29" s="44"/>
      <c r="U29" s="13"/>
      <c r="V29" s="13"/>
      <c r="W29" s="13"/>
      <c r="X29" s="27" t="e">
        <f t="shared" si="0"/>
        <v>#DIV/0!</v>
      </c>
      <c r="Y29" s="27" t="e">
        <f t="shared" si="1"/>
        <v>#DIV/0!</v>
      </c>
      <c r="Z29" s="27" t="e">
        <f t="shared" si="2"/>
        <v>#DIV/0!</v>
      </c>
      <c r="AA29" s="27" t="e">
        <f t="shared" si="3"/>
        <v>#DIV/0!</v>
      </c>
      <c r="AB29" s="27" t="e">
        <f t="shared" si="4"/>
        <v>#DIV/0!</v>
      </c>
      <c r="AC29" s="27"/>
      <c r="AD29" s="27"/>
      <c r="AE29" s="45" t="e">
        <f t="shared" si="5"/>
        <v>#DIV/0!</v>
      </c>
      <c r="AF29" s="23"/>
      <c r="AG29" s="15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</row>
    <row r="30" spans="1:59" ht="15.95" hidden="1" customHeight="1">
      <c r="A30" s="11">
        <v>27</v>
      </c>
      <c r="B30" s="39"/>
      <c r="C30" s="141"/>
      <c r="D30" s="137"/>
      <c r="E30" s="4"/>
      <c r="F30" s="4"/>
      <c r="G30" s="4"/>
      <c r="H30" s="13"/>
      <c r="I30" s="13"/>
      <c r="J30" s="13"/>
      <c r="K30" s="13"/>
      <c r="L30" s="13"/>
      <c r="M30" s="13"/>
      <c r="N30" s="13"/>
      <c r="O30" s="164"/>
      <c r="P30" s="151">
        <f>MAX('Lunes 17-1 (Sesión 08-09):Domingo 23-01 (compensación)'!P30)</f>
        <v>0</v>
      </c>
      <c r="Q30" s="58"/>
      <c r="R30" s="13"/>
      <c r="S30" s="12"/>
      <c r="T30" s="46"/>
      <c r="U30" s="13"/>
      <c r="V30" s="13"/>
      <c r="W30" s="13"/>
      <c r="X30" s="27" t="e">
        <f t="shared" si="0"/>
        <v>#DIV/0!</v>
      </c>
      <c r="Y30" s="27" t="e">
        <f t="shared" si="1"/>
        <v>#DIV/0!</v>
      </c>
      <c r="Z30" s="27" t="e">
        <f t="shared" si="2"/>
        <v>#DIV/0!</v>
      </c>
      <c r="AA30" s="27" t="e">
        <f t="shared" si="3"/>
        <v>#DIV/0!</v>
      </c>
      <c r="AB30" s="27" t="e">
        <f t="shared" si="4"/>
        <v>#DIV/0!</v>
      </c>
      <c r="AC30" s="27"/>
      <c r="AD30" s="27"/>
      <c r="AE30" s="45" t="e">
        <f t="shared" si="5"/>
        <v>#DIV/0!</v>
      </c>
      <c r="AF30" s="23"/>
      <c r="AG30" s="15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</row>
    <row r="31" spans="1:59" ht="15.95" hidden="1" customHeight="1">
      <c r="A31" s="11">
        <v>28</v>
      </c>
      <c r="B31" s="39"/>
      <c r="C31" s="141"/>
      <c r="D31" s="137"/>
      <c r="E31" s="4"/>
      <c r="F31" s="4"/>
      <c r="G31" s="4"/>
      <c r="H31" s="13"/>
      <c r="I31" s="13"/>
      <c r="J31" s="13"/>
      <c r="K31" s="13"/>
      <c r="L31" s="13"/>
      <c r="M31" s="13"/>
      <c r="N31" s="13"/>
      <c r="O31" s="164"/>
      <c r="P31" s="151">
        <f>MAX('Lunes 17-1 (Sesión 08-09):Domingo 23-01 (compensación)'!P31)</f>
        <v>0</v>
      </c>
      <c r="Q31" s="58"/>
      <c r="R31" s="13"/>
      <c r="S31" s="12"/>
      <c r="T31" s="46"/>
      <c r="U31" s="13"/>
      <c r="V31" s="13"/>
      <c r="W31" s="13"/>
      <c r="X31" s="27" t="e">
        <f t="shared" si="0"/>
        <v>#DIV/0!</v>
      </c>
      <c r="Y31" s="27" t="e">
        <f t="shared" si="1"/>
        <v>#DIV/0!</v>
      </c>
      <c r="Z31" s="27" t="e">
        <f t="shared" si="2"/>
        <v>#DIV/0!</v>
      </c>
      <c r="AA31" s="27" t="e">
        <f t="shared" si="3"/>
        <v>#DIV/0!</v>
      </c>
      <c r="AB31" s="27" t="e">
        <f t="shared" si="4"/>
        <v>#DIV/0!</v>
      </c>
      <c r="AC31" s="27"/>
      <c r="AD31" s="27"/>
      <c r="AE31" s="45" t="e">
        <f t="shared" si="5"/>
        <v>#DIV/0!</v>
      </c>
      <c r="AF31" s="23"/>
      <c r="AG31" s="15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62"/>
    </row>
    <row r="32" spans="1:59" ht="15.95" hidden="1" customHeight="1">
      <c r="A32" s="11">
        <v>29</v>
      </c>
      <c r="B32" s="39"/>
      <c r="C32" s="141"/>
      <c r="D32" s="137"/>
      <c r="E32" s="4"/>
      <c r="F32" s="4"/>
      <c r="G32" s="4"/>
      <c r="H32" s="13"/>
      <c r="I32" s="13"/>
      <c r="J32" s="13"/>
      <c r="K32" s="13"/>
      <c r="L32" s="13"/>
      <c r="M32" s="13"/>
      <c r="N32" s="13"/>
      <c r="O32" s="164"/>
      <c r="P32" s="151">
        <f>MAX('Lunes 17-1 (Sesión 08-09):Domingo 23-01 (compensación)'!P32)</f>
        <v>0</v>
      </c>
      <c r="Q32" s="58"/>
      <c r="R32" s="13"/>
      <c r="S32" s="12"/>
      <c r="T32" s="46"/>
      <c r="U32" s="13"/>
      <c r="V32" s="13"/>
      <c r="W32" s="13"/>
      <c r="X32" s="27" t="e">
        <f t="shared" si="0"/>
        <v>#DIV/0!</v>
      </c>
      <c r="Y32" s="27" t="e">
        <f t="shared" si="1"/>
        <v>#DIV/0!</v>
      </c>
      <c r="Z32" s="27" t="e">
        <f t="shared" si="2"/>
        <v>#DIV/0!</v>
      </c>
      <c r="AA32" s="27" t="e">
        <f t="shared" si="3"/>
        <v>#DIV/0!</v>
      </c>
      <c r="AB32" s="27" t="e">
        <f t="shared" si="4"/>
        <v>#DIV/0!</v>
      </c>
      <c r="AC32" s="27"/>
      <c r="AD32" s="27"/>
      <c r="AE32" s="45" t="e">
        <f t="shared" si="5"/>
        <v>#DIV/0!</v>
      </c>
      <c r="AF32" s="23"/>
      <c r="AG32" s="15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</row>
    <row r="33" spans="1:59" ht="17.100000000000001" hidden="1" customHeight="1" thickBot="1">
      <c r="A33" s="35">
        <v>30</v>
      </c>
      <c r="B33" s="41"/>
      <c r="C33" s="142"/>
      <c r="D33" s="138"/>
      <c r="E33" s="43"/>
      <c r="F33" s="43"/>
      <c r="G33" s="43"/>
      <c r="H33" s="37"/>
      <c r="I33" s="37"/>
      <c r="J33" s="37"/>
      <c r="K33" s="37"/>
      <c r="L33" s="37"/>
      <c r="M33" s="37"/>
      <c r="N33" s="37"/>
      <c r="O33" s="165"/>
      <c r="P33" s="200">
        <f>MAX('Lunes 17-1 (Sesión 08-09):Domingo 23-01 (compensación)'!P33)</f>
        <v>0</v>
      </c>
      <c r="Q33" s="59"/>
      <c r="R33" s="37"/>
      <c r="S33" s="48"/>
      <c r="T33" s="47"/>
      <c r="U33" s="37"/>
      <c r="V33" s="37"/>
      <c r="W33" s="37"/>
      <c r="X33" s="27" t="e">
        <f t="shared" si="0"/>
        <v>#DIV/0!</v>
      </c>
      <c r="Y33" s="27" t="e">
        <f t="shared" si="1"/>
        <v>#DIV/0!</v>
      </c>
      <c r="Z33" s="27" t="e">
        <f t="shared" si="2"/>
        <v>#DIV/0!</v>
      </c>
      <c r="AA33" s="27" t="e">
        <f t="shared" si="3"/>
        <v>#DIV/0!</v>
      </c>
      <c r="AB33" s="27" t="e">
        <f t="shared" si="4"/>
        <v>#DIV/0!</v>
      </c>
      <c r="AC33" s="27"/>
      <c r="AD33" s="27"/>
      <c r="AE33" s="45" t="e">
        <f t="shared" si="5"/>
        <v>#DIV/0!</v>
      </c>
      <c r="AF33" s="24"/>
      <c r="AG33" s="18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2"/>
    </row>
    <row r="34" spans="1:59" ht="20.100000000000001" customHeight="1" thickBot="1">
      <c r="A34" s="351" t="s">
        <v>65</v>
      </c>
      <c r="B34" s="352"/>
      <c r="C34" s="143">
        <f>'Lunes 17-1 (Sesión 08-09)'!C34+'Martes 18-1 (Sesión 10-11)'!C34+'Miércoles 19-1 (Sesión 12-13)'!C34+'Jueves 20-1 (Sesión 14-15)'!C34+'Viernes 21-1 (Sesión 16-17)'!C34+'Sábado 22-1 (Sesión 18)'!C34+'Sábado 22-01 (compensación) TT'!C34</f>
        <v>624</v>
      </c>
      <c r="D34" s="143">
        <f>'Lunes 17-1 (Sesión 08-09)'!D34+'Martes 18-1 (Sesión 10-11)'!D34+'Miércoles 19-1 (Sesión 12-13)'!D34+'Jueves 20-1 (Sesión 14-15)'!D34+'Viernes 21-1 (Sesión 16-17)'!D34+'Sábado 22-1 (Sesión 18)'!D34+'Sábado 22-01 (compensación) TT'!D34</f>
        <v>53217.238969720987</v>
      </c>
      <c r="E34" s="14"/>
      <c r="F34" s="14"/>
      <c r="G34" s="14"/>
      <c r="H34" s="84">
        <f>'Lunes 17-1 (Sesión 08-09)'!H34+'Martes 18-1 (Sesión 10-11)'!H34+'Miércoles 19-1 (Sesión 12-13)'!H34+'Jueves 20-1 (Sesión 14-15)'!H34+'Viernes 21-1 (Sesión 16-17)'!H34+'Sábado 22-1 (Sesión 18)'!H34+'Sábado 22-01 (compensación) TT'!H34</f>
        <v>2934.8965458934772</v>
      </c>
      <c r="I34" s="84">
        <f>'Lunes 17-1 (Sesión 08-09)'!I34+'Martes 18-1 (Sesión 10-11)'!I34+'Miércoles 19-1 (Sesión 12-13)'!I34+'Jueves 20-1 (Sesión 14-15)'!I34+'Viernes 21-1 (Sesión 16-17)'!I34+'Sábado 22-1 (Sesión 18)'!I34+'Sábado 22-01 (compensación) TT'!I34</f>
        <v>47.948024361259662</v>
      </c>
      <c r="J34" s="84">
        <f>'Lunes 17-1 (Sesión 08-09)'!J34+'Martes 18-1 (Sesión 10-11)'!J34+'Miércoles 19-1 (Sesión 12-13)'!J34+'Jueves 20-1 (Sesión 14-15)'!J34+'Viernes 21-1 (Sesión 16-17)'!J34+'Sábado 22-1 (Sesión 18)'!J34+'Sábado 22-01 (compensación) TT'!J34</f>
        <v>809.44464816899654</v>
      </c>
      <c r="K34" s="84">
        <f>'Lunes 17-1 (Sesión 08-09)'!K34+'Martes 18-1 (Sesión 10-11)'!K34+'Miércoles 19-1 (Sesión 12-13)'!K34+'Jueves 20-1 (Sesión 14-15)'!K34+'Viernes 21-1 (Sesión 16-17)'!K34+'Sábado 22-1 (Sesión 18)'!K34+'Sábado 22-01 (compensación) TT'!K34</f>
        <v>1233.3105905918987</v>
      </c>
      <c r="L34" s="84">
        <f>'Lunes 17-1 (Sesión 08-09)'!L34+'Martes 18-1 (Sesión 10-11)'!L34+'Miércoles 19-1 (Sesión 12-13)'!L34+'Jueves 20-1 (Sesión 14-15)'!L34+'Viernes 21-1 (Sesión 16-17)'!L34+'Sábado 22-1 (Sesión 18)'!L34+'Sábado 22-01 (compensación) TT'!L34</f>
        <v>1092.1598784729204</v>
      </c>
      <c r="M34" s="14"/>
      <c r="N34" s="14"/>
      <c r="O34" s="84">
        <f>'Lunes 17-1 (Sesión 08-09)'!O34+'Martes 18-1 (Sesión 10-11)'!O34+'Miércoles 19-1 (Sesión 12-13)'!O34+'Jueves 20-1 (Sesión 14-15)'!O34+'Viernes 21-1 (Sesión 16-17)'!O34+'Sábado 22-1 (Sesión 18)'!O34+'Sábado 22-01 (compensación) TT'!O34</f>
        <v>35.928859637954062</v>
      </c>
      <c r="P34" s="84">
        <f>AVERAGE('Lunes 17-1 (Sesión 08-09):Sábado 22-01 (compensación) TT'!P34)</f>
        <v>27.613573450579064</v>
      </c>
      <c r="Q34" s="25"/>
      <c r="R34" s="14"/>
      <c r="S34" s="9"/>
      <c r="T34" s="21">
        <f>AVERAGE('Lunes 17-1 (Sesión 08-09):Sábado 22-01 (compensación) TT'!T34)</f>
        <v>83.319701960357733</v>
      </c>
      <c r="U34" s="14"/>
      <c r="V34" s="14"/>
      <c r="W34" s="14"/>
      <c r="X34" s="14">
        <f>H34/C34</f>
        <v>4.7033598491882644</v>
      </c>
      <c r="Y34" s="14">
        <f>I34/C34</f>
        <v>7.6839782630223813E-2</v>
      </c>
      <c r="Z34" s="14">
        <f>J34/C34</f>
        <v>1.2971869361682637</v>
      </c>
      <c r="AA34" s="14">
        <f>K34/C34</f>
        <v>1.9764592797947096</v>
      </c>
      <c r="AB34" s="14">
        <f>L34/C34</f>
        <v>1.7502562155014749</v>
      </c>
      <c r="AC34" s="14"/>
      <c r="AD34" s="14"/>
      <c r="AE34" s="9">
        <f>O34/C34</f>
        <v>5.7578300701849459E-2</v>
      </c>
      <c r="AF34" s="25"/>
      <c r="AG34" s="9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  <c r="BA34" s="62"/>
      <c r="BB34" s="62"/>
      <c r="BC34" s="62"/>
      <c r="BD34" s="62"/>
      <c r="BE34" s="62"/>
      <c r="BF34" s="62"/>
      <c r="BG34" s="62"/>
    </row>
    <row r="35" spans="1:59" ht="29.1" customHeight="1">
      <c r="A35" s="3"/>
      <c r="B35" s="3"/>
      <c r="C35" s="3"/>
      <c r="D35" s="5"/>
      <c r="E35" s="6"/>
      <c r="F35" s="7"/>
      <c r="G35" s="5"/>
      <c r="H35" s="5"/>
      <c r="I35" s="5"/>
      <c r="J35" s="5"/>
      <c r="K35" s="5"/>
      <c r="L35" s="5"/>
      <c r="M35" s="6"/>
      <c r="N35" s="6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2"/>
      <c r="BA35" s="62"/>
      <c r="BB35" s="62"/>
      <c r="BC35" s="62"/>
      <c r="BD35" s="62"/>
      <c r="BE35" s="62"/>
      <c r="BF35" s="62"/>
      <c r="BG35" s="62"/>
    </row>
    <row r="36" spans="1:59" ht="20.100000000000001" customHeight="1">
      <c r="A36" s="353"/>
      <c r="B36" s="353"/>
      <c r="C36" s="353"/>
      <c r="D36" s="353"/>
      <c r="E36" s="353"/>
      <c r="F36" s="353"/>
      <c r="G36" s="353"/>
      <c r="H36" s="353"/>
      <c r="I36" s="353"/>
      <c r="J36" s="353"/>
      <c r="K36" s="353"/>
      <c r="L36" s="353"/>
      <c r="M36" s="353"/>
      <c r="N36" s="353"/>
      <c r="O36" s="353"/>
      <c r="P36" s="353"/>
      <c r="Q36" s="353"/>
      <c r="R36" s="353"/>
      <c r="S36" s="353"/>
      <c r="T36" s="353"/>
      <c r="U36" s="353"/>
      <c r="V36" s="353"/>
      <c r="W36" s="353"/>
      <c r="X36" s="353"/>
      <c r="Y36" s="353"/>
      <c r="Z36" s="353"/>
      <c r="AA36" s="353"/>
      <c r="AB36" s="353"/>
      <c r="AC36" s="353"/>
      <c r="AD36" s="353"/>
      <c r="AE36" s="353"/>
      <c r="AF36" s="10"/>
      <c r="AG36" s="10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62"/>
      <c r="BE36" s="62"/>
      <c r="BF36" s="62"/>
      <c r="BG36" s="62"/>
    </row>
    <row r="37" spans="1:59" ht="39" customHeight="1">
      <c r="A37" s="348"/>
      <c r="B37" s="348"/>
      <c r="C37" s="348"/>
      <c r="D37" s="122"/>
      <c r="E37" s="132"/>
      <c r="F37" s="133"/>
      <c r="G37" s="122"/>
      <c r="H37" s="132"/>
      <c r="I37" s="132"/>
      <c r="J37" s="132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  <c r="AA37" s="132"/>
      <c r="AB37" s="132"/>
      <c r="AC37" s="132"/>
      <c r="AD37" s="132"/>
      <c r="AE37" s="132"/>
      <c r="AF37" s="10"/>
      <c r="AG37" s="10"/>
      <c r="AH37" s="62"/>
      <c r="AI37" s="62"/>
      <c r="AJ37" s="62"/>
      <c r="AK37" s="62"/>
      <c r="AL37" s="62"/>
      <c r="AM37" s="62"/>
      <c r="AN37" s="62"/>
      <c r="AO37" s="62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62"/>
    </row>
    <row r="38" spans="1:59" ht="20.100000000000001" customHeight="1">
      <c r="B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</row>
    <row r="39" spans="1:59" ht="15.95">
      <c r="B39" s="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AH39" s="62" t="s">
        <v>113</v>
      </c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62"/>
    </row>
    <row r="40" spans="1:59" ht="15.95">
      <c r="B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AH40" s="62" t="s">
        <v>114</v>
      </c>
      <c r="AI40" s="62"/>
      <c r="AJ40" s="62"/>
      <c r="AK40" s="62"/>
      <c r="AL40" s="62"/>
      <c r="AM40" s="62"/>
      <c r="AN40" s="62"/>
      <c r="AO40" s="62"/>
      <c r="AP40" s="62"/>
      <c r="AQ40" s="62"/>
      <c r="AR40" s="62"/>
      <c r="AS40" s="62"/>
      <c r="AT40" s="62"/>
      <c r="AU40" s="62"/>
      <c r="AV40" s="62"/>
      <c r="AW40" s="62"/>
      <c r="AX40" s="62"/>
      <c r="AY40" s="62"/>
      <c r="AZ40" s="62"/>
      <c r="BA40" s="62"/>
      <c r="BB40" s="62"/>
      <c r="BC40" s="62"/>
      <c r="BD40" s="62"/>
      <c r="BE40" s="62"/>
      <c r="BF40" s="62"/>
      <c r="BG40" s="62"/>
    </row>
    <row r="41" spans="1:59" ht="15.95">
      <c r="B41" s="2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AH41" s="62" t="s">
        <v>115</v>
      </c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2"/>
    </row>
    <row r="42" spans="1:59" ht="15.95">
      <c r="B42" s="2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AH42" s="62" t="s">
        <v>116</v>
      </c>
      <c r="AI42" s="62"/>
      <c r="AJ42" s="62"/>
      <c r="AK42" s="62"/>
      <c r="AL42" s="62"/>
      <c r="AM42" s="62"/>
      <c r="AN42" s="62"/>
      <c r="AO42" s="62"/>
      <c r="AP42" s="62"/>
      <c r="AQ42" s="62"/>
      <c r="AR42" s="62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62"/>
    </row>
    <row r="43" spans="1:59" ht="15.95">
      <c r="B43" s="2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AH43" s="62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2"/>
    </row>
    <row r="44" spans="1:59" ht="15.95">
      <c r="B44" s="2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59" ht="15.95">
      <c r="B45" s="2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59" ht="15.95">
      <c r="B46" s="2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59" ht="15.95">
      <c r="B47" s="2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59" ht="15.95">
      <c r="B48" s="2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2:14" ht="15.95">
      <c r="B49" s="2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2:14" ht="15.95">
      <c r="B50" s="2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2:14" ht="15.95">
      <c r="B51" s="2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2:14" ht="15.95">
      <c r="B52" s="2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2:14" ht="15.95">
      <c r="B53" s="2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2:14" ht="15.95">
      <c r="B54" s="2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</sheetData>
  <mergeCells count="5">
    <mergeCell ref="A37:C37"/>
    <mergeCell ref="A1:B1"/>
    <mergeCell ref="AB1:AE1"/>
    <mergeCell ref="A34:B34"/>
    <mergeCell ref="A36:AE36"/>
  </mergeCells>
  <printOptions horizontalCentered="1"/>
  <pageMargins left="0" right="0" top="0" bottom="0" header="0" footer="0"/>
  <pageSetup paperSize="9" scale="82" orientation="landscape" horizontalDpi="0" verticalDpi="0"/>
  <ignoredErrors>
    <ignoredError sqref="C29:O33 U28:AE28 U27:AE27 U26:AE26 U24:AE24 U23:AE23 U22:AE22 U21:AE21 U20:AE20 U19:AE19 U18:AE18 U17:AE17 U16:AE16 U15:AE15 U14:AE14 U12:AE12 U11:AE11 U10:AE10 U9:AE9 U7:AE7 U6:AE6 U5:AE5 U4:AE4 U29:AE33 U13:AE13 Q4:S4 E34:G34 M34:N34 P34:S34 U34:AE34 T29:T33 T34 Q29:S33" evalError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B8E98-DE46-2F41-A6A2-672B3CAE4588}">
  <dimension ref="A1:BG54"/>
  <sheetViews>
    <sheetView zoomScaleNormal="110" workbookViewId="0">
      <selection activeCell="B8" sqref="B8"/>
    </sheetView>
  </sheetViews>
  <sheetFormatPr defaultColWidth="11.42578125" defaultRowHeight="15"/>
  <cols>
    <col min="1" max="1" width="3.42578125" customWidth="1"/>
    <col min="2" max="2" width="16.42578125" customWidth="1"/>
    <col min="3" max="3" width="6.7109375" style="1" customWidth="1"/>
    <col min="4" max="4" width="8.7109375" style="1" customWidth="1"/>
    <col min="5" max="7" width="8.85546875" style="1" hidden="1" customWidth="1"/>
    <col min="8" max="8" width="9.28515625" style="1" customWidth="1"/>
    <col min="9" max="9" width="8" style="1" customWidth="1"/>
    <col min="10" max="10" width="8.42578125" style="1" customWidth="1"/>
    <col min="11" max="11" width="10" style="1" customWidth="1"/>
    <col min="12" max="12" width="9.42578125" style="1" customWidth="1"/>
    <col min="13" max="14" width="8.85546875" style="1" hidden="1" customWidth="1"/>
    <col min="15" max="15" width="8.85546875" customWidth="1"/>
    <col min="16" max="16" width="6.28515625" customWidth="1"/>
    <col min="17" max="19" width="8.85546875" hidden="1" customWidth="1"/>
    <col min="20" max="20" width="7.85546875" customWidth="1"/>
    <col min="21" max="23" width="8.85546875" hidden="1" customWidth="1"/>
    <col min="24" max="26" width="8.85546875" customWidth="1"/>
    <col min="27" max="27" width="9.7109375" customWidth="1"/>
    <col min="28" max="28" width="10.140625" customWidth="1"/>
    <col min="29" max="30" width="8.85546875" hidden="1" customWidth="1"/>
    <col min="31" max="31" width="8.85546875" customWidth="1"/>
    <col min="32" max="33" width="8.85546875" hidden="1" customWidth="1"/>
    <col min="34" max="34" width="8.85546875" customWidth="1"/>
  </cols>
  <sheetData>
    <row r="1" spans="1:59" ht="42" customHeight="1">
      <c r="A1" s="147"/>
      <c r="B1" s="147"/>
      <c r="C1" s="145"/>
      <c r="D1" s="145"/>
      <c r="E1" s="145"/>
      <c r="F1" s="145"/>
      <c r="G1" s="145"/>
      <c r="H1" s="145"/>
      <c r="I1" s="145"/>
      <c r="J1" s="145"/>
      <c r="K1" s="354" t="s">
        <v>68</v>
      </c>
      <c r="L1" s="354"/>
      <c r="M1" s="354"/>
      <c r="N1" s="354"/>
      <c r="O1" s="354"/>
      <c r="P1" s="355">
        <v>44578</v>
      </c>
      <c r="Q1" s="355"/>
      <c r="R1" s="355"/>
      <c r="S1" s="355"/>
      <c r="T1" s="355"/>
      <c r="U1" s="355"/>
      <c r="V1" s="355"/>
      <c r="W1" s="355"/>
      <c r="X1" s="355"/>
      <c r="Y1" s="277"/>
      <c r="Z1" s="145"/>
      <c r="AA1" s="145"/>
      <c r="AB1" s="146"/>
      <c r="AC1" s="146"/>
      <c r="AD1" s="146"/>
      <c r="AE1" s="146"/>
    </row>
    <row r="2" spans="1:59" ht="44.1" customHeight="1" thickBot="1">
      <c r="A2" s="126"/>
      <c r="B2" s="126"/>
      <c r="C2" s="124"/>
      <c r="D2" s="124"/>
      <c r="E2" s="124"/>
      <c r="F2" s="124"/>
      <c r="G2" s="124"/>
      <c r="H2" s="124"/>
      <c r="I2" s="124"/>
      <c r="J2" s="124"/>
      <c r="K2" s="124"/>
      <c r="L2" s="127"/>
      <c r="M2" s="127"/>
      <c r="N2" s="127"/>
      <c r="O2" s="127"/>
      <c r="P2" s="126"/>
      <c r="Q2" s="126"/>
      <c r="R2" s="126"/>
      <c r="S2" s="126"/>
      <c r="T2" s="126"/>
      <c r="U2" s="124"/>
      <c r="V2" s="124"/>
      <c r="W2" s="124"/>
      <c r="X2" s="124"/>
      <c r="Y2" s="124"/>
      <c r="Z2" s="124"/>
      <c r="AA2" s="124"/>
      <c r="AB2" s="128"/>
      <c r="AC2" s="128"/>
      <c r="AD2" s="128"/>
      <c r="AE2" s="128"/>
    </row>
    <row r="3" spans="1:59" ht="72" customHeight="1" thickBot="1">
      <c r="A3" s="33" t="s">
        <v>2</v>
      </c>
      <c r="B3" s="34" t="s">
        <v>3</v>
      </c>
      <c r="C3" s="139" t="s">
        <v>4</v>
      </c>
      <c r="D3" s="60" t="s">
        <v>89</v>
      </c>
      <c r="E3" s="30" t="s">
        <v>5</v>
      </c>
      <c r="F3" s="30" t="s">
        <v>6</v>
      </c>
      <c r="G3" s="30" t="s">
        <v>7</v>
      </c>
      <c r="H3" s="29" t="s">
        <v>108</v>
      </c>
      <c r="I3" s="29" t="s">
        <v>93</v>
      </c>
      <c r="J3" s="29" t="s">
        <v>109</v>
      </c>
      <c r="K3" s="29" t="s">
        <v>110</v>
      </c>
      <c r="L3" s="29" t="s">
        <v>111</v>
      </c>
      <c r="M3" s="30" t="s">
        <v>8</v>
      </c>
      <c r="N3" s="30" t="s">
        <v>9</v>
      </c>
      <c r="O3" s="31" t="s">
        <v>99</v>
      </c>
      <c r="P3" s="60" t="s">
        <v>10</v>
      </c>
      <c r="Q3" s="30" t="s">
        <v>11</v>
      </c>
      <c r="R3" s="30" t="s">
        <v>12</v>
      </c>
      <c r="S3" s="52" t="s">
        <v>13</v>
      </c>
      <c r="T3" s="28" t="s">
        <v>34</v>
      </c>
      <c r="U3" s="30" t="s">
        <v>14</v>
      </c>
      <c r="V3" s="30" t="s">
        <v>15</v>
      </c>
      <c r="W3" s="30" t="s">
        <v>16</v>
      </c>
      <c r="X3" s="29" t="s">
        <v>35</v>
      </c>
      <c r="Y3" s="29" t="s">
        <v>36</v>
      </c>
      <c r="Z3" s="29" t="s">
        <v>37</v>
      </c>
      <c r="AA3" s="29" t="s">
        <v>38</v>
      </c>
      <c r="AB3" s="29" t="s">
        <v>39</v>
      </c>
      <c r="AC3" s="30" t="s">
        <v>17</v>
      </c>
      <c r="AD3" s="30" t="s">
        <v>18</v>
      </c>
      <c r="AE3" s="31" t="s">
        <v>101</v>
      </c>
      <c r="AF3" s="22" t="s">
        <v>19</v>
      </c>
      <c r="AG3" s="16" t="s">
        <v>20</v>
      </c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</row>
    <row r="4" spans="1:59" ht="15.95" customHeight="1">
      <c r="A4" s="32">
        <v>1</v>
      </c>
      <c r="B4" s="38" t="s">
        <v>40</v>
      </c>
      <c r="C4" s="140">
        <v>134</v>
      </c>
      <c r="D4" s="63">
        <v>12473.330000000002</v>
      </c>
      <c r="E4" s="64">
        <v>0</v>
      </c>
      <c r="F4" s="64">
        <v>0</v>
      </c>
      <c r="G4" s="64">
        <v>0</v>
      </c>
      <c r="H4" s="64">
        <v>797.01</v>
      </c>
      <c r="I4" s="64">
        <v>10</v>
      </c>
      <c r="J4" s="64">
        <v>185.48</v>
      </c>
      <c r="K4" s="64">
        <v>233</v>
      </c>
      <c r="L4" s="64">
        <v>208</v>
      </c>
      <c r="M4" s="64">
        <v>0</v>
      </c>
      <c r="N4" s="64">
        <v>0</v>
      </c>
      <c r="O4" s="65">
        <v>22</v>
      </c>
      <c r="P4" s="189">
        <v>31.54</v>
      </c>
      <c r="Q4" s="99"/>
      <c r="R4" s="80"/>
      <c r="S4" s="135"/>
      <c r="T4" s="199">
        <v>92.505750000000006</v>
      </c>
      <c r="U4" s="27"/>
      <c r="V4" s="27"/>
      <c r="W4" s="27"/>
      <c r="X4" s="27">
        <v>5.9478358208955227</v>
      </c>
      <c r="Y4" s="27">
        <v>7.4626865671641784E-2</v>
      </c>
      <c r="Z4" s="27">
        <v>1.3841791044776119</v>
      </c>
      <c r="AA4" s="27">
        <v>1.7388059701492538</v>
      </c>
      <c r="AB4" s="27">
        <v>1.5522388059701493</v>
      </c>
      <c r="AC4" s="27"/>
      <c r="AD4" s="27"/>
      <c r="AE4" s="45">
        <v>0.16417910447761194</v>
      </c>
      <c r="AF4" s="23"/>
      <c r="AG4" s="15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</row>
    <row r="5" spans="1:59" ht="15.95" customHeight="1">
      <c r="A5" s="11">
        <v>2</v>
      </c>
      <c r="B5" s="39" t="s">
        <v>41</v>
      </c>
      <c r="C5" s="206">
        <v>109</v>
      </c>
      <c r="D5" s="19">
        <v>9718.2999999999993</v>
      </c>
      <c r="E5" s="4">
        <v>0</v>
      </c>
      <c r="F5" s="4">
        <v>0</v>
      </c>
      <c r="G5" s="4">
        <v>0</v>
      </c>
      <c r="H5" s="4">
        <v>621.21</v>
      </c>
      <c r="I5" s="4">
        <v>8</v>
      </c>
      <c r="J5" s="4">
        <v>117.09</v>
      </c>
      <c r="K5" s="4">
        <v>160</v>
      </c>
      <c r="L5" s="4">
        <v>156</v>
      </c>
      <c r="M5" s="4">
        <v>0</v>
      </c>
      <c r="N5" s="4">
        <v>0</v>
      </c>
      <c r="O5" s="54">
        <v>2</v>
      </c>
      <c r="P5" s="151">
        <v>27.68</v>
      </c>
      <c r="Q5" s="58"/>
      <c r="R5" s="13"/>
      <c r="S5" s="12"/>
      <c r="T5" s="46">
        <v>89.925833333333344</v>
      </c>
      <c r="U5" s="13"/>
      <c r="V5" s="13"/>
      <c r="W5" s="13"/>
      <c r="X5" s="27">
        <v>5.6991743119266056</v>
      </c>
      <c r="Y5" s="27">
        <v>7.3394495412844041E-2</v>
      </c>
      <c r="Z5" s="27">
        <v>1.0742201834862386</v>
      </c>
      <c r="AA5" s="27">
        <v>1.4678899082568808</v>
      </c>
      <c r="AB5" s="27">
        <v>1.4311926605504588</v>
      </c>
      <c r="AC5" s="27"/>
      <c r="AD5" s="27"/>
      <c r="AE5" s="45">
        <v>1.834862385321101E-2</v>
      </c>
      <c r="AF5" s="23"/>
      <c r="AG5" s="15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2"/>
      <c r="BB5" s="62"/>
      <c r="BC5" s="62"/>
      <c r="BD5" s="62"/>
      <c r="BE5" s="62"/>
      <c r="BF5" s="62"/>
      <c r="BG5" s="62"/>
    </row>
    <row r="6" spans="1:59" ht="15.95" customHeight="1">
      <c r="A6" s="11">
        <v>3</v>
      </c>
      <c r="B6" s="39" t="s">
        <v>42</v>
      </c>
      <c r="C6" s="206">
        <v>106</v>
      </c>
      <c r="D6" s="19">
        <v>8600.7799999999988</v>
      </c>
      <c r="E6" s="4">
        <v>0</v>
      </c>
      <c r="F6" s="4">
        <v>0</v>
      </c>
      <c r="G6" s="4">
        <v>0</v>
      </c>
      <c r="H6" s="4">
        <v>859.95</v>
      </c>
      <c r="I6" s="4">
        <v>4</v>
      </c>
      <c r="J6" s="4">
        <v>81.41</v>
      </c>
      <c r="K6" s="4">
        <v>200</v>
      </c>
      <c r="L6" s="4">
        <v>119</v>
      </c>
      <c r="M6" s="4">
        <v>0</v>
      </c>
      <c r="N6" s="4">
        <v>0</v>
      </c>
      <c r="O6" s="54">
        <v>3</v>
      </c>
      <c r="P6" s="151">
        <v>29.34</v>
      </c>
      <c r="Q6" s="58"/>
      <c r="R6" s="13"/>
      <c r="S6" s="12"/>
      <c r="T6" s="46">
        <v>79.197916666666657</v>
      </c>
      <c r="U6" s="13"/>
      <c r="V6" s="13"/>
      <c r="W6" s="13"/>
      <c r="X6" s="27">
        <v>8.1127358490566035</v>
      </c>
      <c r="Y6" s="27">
        <v>3.7735849056603772E-2</v>
      </c>
      <c r="Z6" s="27">
        <v>0.76801886792452823</v>
      </c>
      <c r="AA6" s="27">
        <v>1.8867924528301887</v>
      </c>
      <c r="AB6" s="27">
        <v>1.1226415094339623</v>
      </c>
      <c r="AC6" s="27"/>
      <c r="AD6" s="27"/>
      <c r="AE6" s="45">
        <v>2.8301886792452831E-2</v>
      </c>
      <c r="AF6" s="23"/>
      <c r="AG6" s="15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2"/>
      <c r="BG6" s="62"/>
    </row>
    <row r="7" spans="1:59" ht="15.95" customHeight="1">
      <c r="A7" s="11">
        <v>4</v>
      </c>
      <c r="B7" s="39" t="s">
        <v>43</v>
      </c>
      <c r="C7" s="206"/>
      <c r="D7" s="19"/>
      <c r="E7" s="4"/>
      <c r="F7" s="4"/>
      <c r="G7" s="4"/>
      <c r="H7" s="4"/>
      <c r="I7" s="4"/>
      <c r="J7" s="4"/>
      <c r="K7" s="4"/>
      <c r="L7" s="4"/>
      <c r="M7" s="4"/>
      <c r="N7" s="4"/>
      <c r="O7" s="54"/>
      <c r="P7" s="151"/>
      <c r="Q7" s="58"/>
      <c r="R7" s="13"/>
      <c r="S7" s="12"/>
      <c r="T7" s="46"/>
      <c r="U7" s="13"/>
      <c r="V7" s="13"/>
      <c r="W7" s="13"/>
      <c r="X7" s="27"/>
      <c r="Y7" s="27"/>
      <c r="Z7" s="27"/>
      <c r="AA7" s="27"/>
      <c r="AB7" s="27"/>
      <c r="AC7" s="27"/>
      <c r="AD7" s="27"/>
      <c r="AE7" s="45"/>
      <c r="AF7" s="23"/>
      <c r="AG7" s="15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2"/>
      <c r="BB7" s="62"/>
      <c r="BC7" s="62"/>
      <c r="BD7" s="62"/>
      <c r="BE7" s="62"/>
      <c r="BF7" s="62"/>
      <c r="BG7" s="62"/>
    </row>
    <row r="8" spans="1:59" ht="15.95" customHeight="1">
      <c r="A8" s="11">
        <v>5</v>
      </c>
      <c r="B8" s="39" t="s">
        <v>112</v>
      </c>
      <c r="C8" s="206"/>
      <c r="D8" s="19"/>
      <c r="E8" s="4"/>
      <c r="F8" s="4"/>
      <c r="G8" s="4"/>
      <c r="H8" s="4"/>
      <c r="I8" s="4"/>
      <c r="J8" s="4"/>
      <c r="K8" s="4"/>
      <c r="L8" s="4"/>
      <c r="M8" s="4"/>
      <c r="N8" s="4"/>
      <c r="O8" s="54"/>
      <c r="P8" s="151"/>
      <c r="Q8" s="58"/>
      <c r="R8" s="13"/>
      <c r="S8" s="12"/>
      <c r="T8" s="46"/>
      <c r="U8" s="13"/>
      <c r="V8" s="13"/>
      <c r="W8" s="13"/>
      <c r="X8" s="27"/>
      <c r="Y8" s="27"/>
      <c r="Z8" s="27"/>
      <c r="AA8" s="27"/>
      <c r="AB8" s="27"/>
      <c r="AC8" s="27"/>
      <c r="AD8" s="27"/>
      <c r="AE8" s="45"/>
      <c r="AF8" s="23"/>
      <c r="AG8" s="15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</row>
    <row r="9" spans="1:59" ht="15.95" customHeight="1">
      <c r="A9" s="11">
        <v>6</v>
      </c>
      <c r="B9" s="39" t="s">
        <v>45</v>
      </c>
      <c r="C9" s="206">
        <v>134</v>
      </c>
      <c r="D9" s="19">
        <v>12339.599999999999</v>
      </c>
      <c r="E9" s="4">
        <v>0</v>
      </c>
      <c r="F9" s="4">
        <v>0</v>
      </c>
      <c r="G9" s="4">
        <v>0</v>
      </c>
      <c r="H9" s="4">
        <v>829.39999999999986</v>
      </c>
      <c r="I9" s="4">
        <v>10</v>
      </c>
      <c r="J9" s="4">
        <v>185.38</v>
      </c>
      <c r="K9" s="4">
        <v>298</v>
      </c>
      <c r="L9" s="4">
        <v>222</v>
      </c>
      <c r="M9" s="4">
        <v>0</v>
      </c>
      <c r="N9" s="4">
        <v>0</v>
      </c>
      <c r="O9" s="54">
        <v>7</v>
      </c>
      <c r="P9" s="151">
        <v>30.42</v>
      </c>
      <c r="Q9" s="58"/>
      <c r="R9" s="13"/>
      <c r="S9" s="12"/>
      <c r="T9" s="46">
        <v>90.763000000000005</v>
      </c>
      <c r="U9" s="13"/>
      <c r="V9" s="13"/>
      <c r="W9" s="13"/>
      <c r="X9" s="27">
        <v>6.1895522388059687</v>
      </c>
      <c r="Y9" s="27">
        <v>7.4626865671641784E-2</v>
      </c>
      <c r="Z9" s="27">
        <v>1.3834328358208954</v>
      </c>
      <c r="AA9" s="27">
        <v>2.2238805970149254</v>
      </c>
      <c r="AB9" s="27">
        <v>1.6567164179104477</v>
      </c>
      <c r="AC9" s="27"/>
      <c r="AD9" s="27"/>
      <c r="AE9" s="45">
        <v>5.2238805970149252E-2</v>
      </c>
      <c r="AF9" s="23"/>
      <c r="AG9" s="15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</row>
    <row r="10" spans="1:59" ht="15.95" customHeight="1">
      <c r="A10" s="11">
        <v>7</v>
      </c>
      <c r="B10" s="39" t="s">
        <v>46</v>
      </c>
      <c r="C10" s="206">
        <v>134</v>
      </c>
      <c r="D10" s="19">
        <v>11127.45</v>
      </c>
      <c r="E10" s="4">
        <v>0</v>
      </c>
      <c r="F10" s="4">
        <v>0</v>
      </c>
      <c r="G10" s="4">
        <v>0</v>
      </c>
      <c r="H10" s="4">
        <v>629.91</v>
      </c>
      <c r="I10" s="4">
        <v>15</v>
      </c>
      <c r="J10" s="4">
        <v>276.84000000000003</v>
      </c>
      <c r="K10" s="4">
        <v>202</v>
      </c>
      <c r="L10" s="4">
        <v>166</v>
      </c>
      <c r="M10" s="4">
        <v>0</v>
      </c>
      <c r="N10" s="4">
        <v>0</v>
      </c>
      <c r="O10" s="54">
        <v>7</v>
      </c>
      <c r="P10" s="151">
        <v>31.1</v>
      </c>
      <c r="Q10" s="58"/>
      <c r="R10" s="13"/>
      <c r="S10" s="12"/>
      <c r="T10" s="46">
        <v>82.978499999999997</v>
      </c>
      <c r="U10" s="13"/>
      <c r="V10" s="13"/>
      <c r="W10" s="13"/>
      <c r="X10" s="27">
        <v>4.700820895522388</v>
      </c>
      <c r="Y10" s="27">
        <v>0.11194029850746269</v>
      </c>
      <c r="Z10" s="27">
        <v>2.0659701492537317</v>
      </c>
      <c r="AA10" s="27">
        <v>1.5074626865671641</v>
      </c>
      <c r="AB10" s="27">
        <v>1.2388059701492538</v>
      </c>
      <c r="AC10" s="27"/>
      <c r="AD10" s="27"/>
      <c r="AE10" s="45">
        <v>5.2238805970149252E-2</v>
      </c>
      <c r="AF10" s="23"/>
      <c r="AG10" s="15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</row>
    <row r="11" spans="1:59" ht="15.95" customHeight="1">
      <c r="A11" s="11">
        <v>8</v>
      </c>
      <c r="B11" s="39" t="s">
        <v>47</v>
      </c>
      <c r="C11" s="206">
        <v>106</v>
      </c>
      <c r="D11" s="19">
        <v>7897.48</v>
      </c>
      <c r="E11" s="4">
        <v>0</v>
      </c>
      <c r="F11" s="4">
        <v>0</v>
      </c>
      <c r="G11" s="4">
        <v>0</v>
      </c>
      <c r="H11" s="4">
        <v>278.23</v>
      </c>
      <c r="I11" s="4">
        <v>3</v>
      </c>
      <c r="J11" s="4">
        <v>54.06</v>
      </c>
      <c r="K11" s="4">
        <v>163</v>
      </c>
      <c r="L11" s="4">
        <v>115</v>
      </c>
      <c r="M11" s="4">
        <v>0</v>
      </c>
      <c r="N11" s="4">
        <v>0</v>
      </c>
      <c r="O11" s="54">
        <v>0</v>
      </c>
      <c r="P11" s="151">
        <v>29.92</v>
      </c>
      <c r="Q11" s="58"/>
      <c r="R11" s="13"/>
      <c r="S11" s="12"/>
      <c r="T11" s="46">
        <v>73.437916666666666</v>
      </c>
      <c r="U11" s="13"/>
      <c r="V11" s="13"/>
      <c r="W11" s="13"/>
      <c r="X11" s="27">
        <v>2.6248113207547172</v>
      </c>
      <c r="Y11" s="27">
        <v>2.8301886792452831E-2</v>
      </c>
      <c r="Z11" s="27">
        <v>0.51</v>
      </c>
      <c r="AA11" s="27">
        <v>1.5377358490566038</v>
      </c>
      <c r="AB11" s="27">
        <v>1.0849056603773586</v>
      </c>
      <c r="AC11" s="27"/>
      <c r="AD11" s="27"/>
      <c r="AE11" s="45">
        <v>0</v>
      </c>
      <c r="AF11" s="23"/>
      <c r="AG11" s="15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</row>
    <row r="12" spans="1:59" ht="15.95" customHeight="1">
      <c r="A12" s="11">
        <v>9</v>
      </c>
      <c r="B12" s="39" t="s">
        <v>48</v>
      </c>
      <c r="C12" s="206">
        <v>136.01999999999998</v>
      </c>
      <c r="D12" s="19">
        <v>10674.64</v>
      </c>
      <c r="E12" s="4">
        <v>0</v>
      </c>
      <c r="F12" s="4">
        <v>0</v>
      </c>
      <c r="G12" s="4">
        <v>0</v>
      </c>
      <c r="H12" s="4">
        <v>1352.79</v>
      </c>
      <c r="I12" s="4">
        <v>13</v>
      </c>
      <c r="J12" s="4">
        <v>217.57999999999998</v>
      </c>
      <c r="K12" s="4">
        <v>255</v>
      </c>
      <c r="L12" s="4">
        <v>206</v>
      </c>
      <c r="M12" s="4">
        <v>0</v>
      </c>
      <c r="N12" s="4">
        <v>0</v>
      </c>
      <c r="O12" s="54">
        <v>10</v>
      </c>
      <c r="P12" s="151">
        <v>29.16</v>
      </c>
      <c r="Q12" s="58"/>
      <c r="R12" s="13"/>
      <c r="S12" s="12"/>
      <c r="T12" s="46">
        <v>77.881749999999997</v>
      </c>
      <c r="U12" s="13"/>
      <c r="V12" s="13"/>
      <c r="W12" s="13"/>
      <c r="X12" s="27">
        <v>9.9455227172474654</v>
      </c>
      <c r="Y12" s="27">
        <v>9.5574180267607722E-2</v>
      </c>
      <c r="Z12" s="27">
        <v>1.5996177032789296</v>
      </c>
      <c r="AA12" s="27">
        <v>1.8747243052492284</v>
      </c>
      <c r="AB12" s="27">
        <v>1.514483164240553</v>
      </c>
      <c r="AC12" s="27"/>
      <c r="AD12" s="27"/>
      <c r="AE12" s="45">
        <v>7.3518600205852089E-2</v>
      </c>
      <c r="AF12" s="23"/>
      <c r="AG12" s="15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</row>
    <row r="13" spans="1:59" ht="15.95" customHeight="1">
      <c r="A13" s="11">
        <v>10</v>
      </c>
      <c r="B13" s="39" t="s">
        <v>49</v>
      </c>
      <c r="C13" s="206">
        <v>136.01999999999998</v>
      </c>
      <c r="D13" s="19">
        <v>10665.300000000001</v>
      </c>
      <c r="E13" s="4">
        <v>0</v>
      </c>
      <c r="F13" s="4">
        <v>0</v>
      </c>
      <c r="G13" s="4">
        <v>0</v>
      </c>
      <c r="H13" s="4">
        <v>1145.56</v>
      </c>
      <c r="I13" s="4">
        <v>11</v>
      </c>
      <c r="J13" s="4">
        <v>166.32999999999998</v>
      </c>
      <c r="K13" s="4">
        <v>224</v>
      </c>
      <c r="L13" s="4">
        <v>208</v>
      </c>
      <c r="M13" s="4">
        <v>0</v>
      </c>
      <c r="N13" s="4">
        <v>0</v>
      </c>
      <c r="O13" s="54">
        <v>8</v>
      </c>
      <c r="P13" s="151">
        <v>30.28</v>
      </c>
      <c r="Q13" s="58"/>
      <c r="R13" s="13"/>
      <c r="S13" s="12"/>
      <c r="T13" s="46">
        <v>77.856999999999999</v>
      </c>
      <c r="U13" s="13"/>
      <c r="V13" s="13"/>
      <c r="W13" s="13"/>
      <c r="X13" s="27">
        <v>8.421996765181591</v>
      </c>
      <c r="Y13" s="27">
        <v>8.0870460226437305E-2</v>
      </c>
      <c r="Z13" s="27">
        <v>1.2228348772239377</v>
      </c>
      <c r="AA13" s="27">
        <v>1.6468166446110868</v>
      </c>
      <c r="AB13" s="27">
        <v>1.5291868842817236</v>
      </c>
      <c r="AC13" s="27"/>
      <c r="AD13" s="27"/>
      <c r="AE13" s="45">
        <v>5.8814880164681671E-2</v>
      </c>
      <c r="AF13" s="23"/>
      <c r="AG13" s="15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</row>
    <row r="14" spans="1:59" ht="15.95" customHeight="1">
      <c r="A14" s="11">
        <v>11</v>
      </c>
      <c r="B14" s="39" t="s">
        <v>50</v>
      </c>
      <c r="C14" s="206">
        <v>134</v>
      </c>
      <c r="D14" s="19">
        <v>12537.61</v>
      </c>
      <c r="E14" s="4">
        <v>0</v>
      </c>
      <c r="F14" s="4">
        <v>0</v>
      </c>
      <c r="G14" s="4">
        <v>0</v>
      </c>
      <c r="H14" s="4">
        <v>1383.02</v>
      </c>
      <c r="I14" s="4">
        <v>27</v>
      </c>
      <c r="J14" s="4">
        <v>519.27</v>
      </c>
      <c r="K14" s="4">
        <v>326</v>
      </c>
      <c r="L14" s="4">
        <v>282</v>
      </c>
      <c r="M14" s="4">
        <v>0</v>
      </c>
      <c r="N14" s="4">
        <v>0</v>
      </c>
      <c r="O14" s="54">
        <v>20</v>
      </c>
      <c r="P14" s="151">
        <v>33.729999999999997</v>
      </c>
      <c r="Q14" s="58"/>
      <c r="R14" s="13"/>
      <c r="S14" s="12"/>
      <c r="T14" s="46">
        <v>92.687750000000008</v>
      </c>
      <c r="U14" s="13"/>
      <c r="V14" s="13"/>
      <c r="W14" s="13"/>
      <c r="X14" s="27">
        <v>10.321044776119402</v>
      </c>
      <c r="Y14" s="27">
        <v>0.20149253731343283</v>
      </c>
      <c r="Z14" s="27">
        <v>3.875149253731343</v>
      </c>
      <c r="AA14" s="27">
        <v>2.4328358208955225</v>
      </c>
      <c r="AB14" s="27">
        <v>2.1044776119402986</v>
      </c>
      <c r="AC14" s="27"/>
      <c r="AD14" s="27"/>
      <c r="AE14" s="45">
        <v>0.14925373134328357</v>
      </c>
      <c r="AF14" s="23"/>
      <c r="AG14" s="15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</row>
    <row r="15" spans="1:59" ht="15.95" customHeight="1">
      <c r="A15" s="11">
        <v>12</v>
      </c>
      <c r="B15" s="39" t="s">
        <v>51</v>
      </c>
      <c r="C15" s="206">
        <v>134</v>
      </c>
      <c r="D15" s="19">
        <v>12738.079999999998</v>
      </c>
      <c r="E15" s="4">
        <v>0</v>
      </c>
      <c r="F15" s="4">
        <v>0</v>
      </c>
      <c r="G15" s="4">
        <v>0</v>
      </c>
      <c r="H15" s="4">
        <v>927.48000000000013</v>
      </c>
      <c r="I15" s="4">
        <v>1</v>
      </c>
      <c r="J15" s="4">
        <v>9.59</v>
      </c>
      <c r="K15" s="4">
        <v>253</v>
      </c>
      <c r="L15" s="4">
        <v>169</v>
      </c>
      <c r="M15" s="4">
        <v>0</v>
      </c>
      <c r="N15" s="4">
        <v>0</v>
      </c>
      <c r="O15" s="54">
        <v>4</v>
      </c>
      <c r="P15" s="151">
        <v>26.57</v>
      </c>
      <c r="Q15" s="58"/>
      <c r="R15" s="13"/>
      <c r="S15" s="12"/>
      <c r="T15" s="46">
        <v>93.734750000000005</v>
      </c>
      <c r="U15" s="13"/>
      <c r="V15" s="13"/>
      <c r="W15" s="13"/>
      <c r="X15" s="27">
        <v>6.9214925373134335</v>
      </c>
      <c r="Y15" s="27">
        <v>7.462686567164179E-3</v>
      </c>
      <c r="Z15" s="27">
        <v>7.156716417910447E-2</v>
      </c>
      <c r="AA15" s="27">
        <v>1.8880597014925373</v>
      </c>
      <c r="AB15" s="27">
        <v>1.2611940298507462</v>
      </c>
      <c r="AC15" s="27"/>
      <c r="AD15" s="27"/>
      <c r="AE15" s="45">
        <v>2.9850746268656716E-2</v>
      </c>
      <c r="AF15" s="23"/>
      <c r="AG15" s="15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</row>
    <row r="16" spans="1:59" ht="15.95" customHeight="1">
      <c r="A16" s="11">
        <v>13</v>
      </c>
      <c r="B16" s="39" t="s">
        <v>52</v>
      </c>
      <c r="C16" s="206">
        <v>101</v>
      </c>
      <c r="D16" s="19">
        <v>7844.86</v>
      </c>
      <c r="E16" s="4">
        <v>0</v>
      </c>
      <c r="F16" s="4">
        <v>0</v>
      </c>
      <c r="G16" s="4">
        <v>0</v>
      </c>
      <c r="H16" s="4">
        <v>57.970000000000006</v>
      </c>
      <c r="I16" s="4">
        <v>0</v>
      </c>
      <c r="J16" s="4">
        <v>0</v>
      </c>
      <c r="K16" s="4">
        <v>153</v>
      </c>
      <c r="L16" s="4">
        <v>124</v>
      </c>
      <c r="M16" s="4">
        <v>0</v>
      </c>
      <c r="N16" s="4">
        <v>0</v>
      </c>
      <c r="O16" s="54">
        <v>1</v>
      </c>
      <c r="P16" s="151">
        <v>24.59</v>
      </c>
      <c r="Q16" s="58"/>
      <c r="R16" s="13"/>
      <c r="S16" s="12"/>
      <c r="T16" s="46">
        <v>76.102000000000004</v>
      </c>
      <c r="U16" s="13"/>
      <c r="V16" s="13"/>
      <c r="W16" s="13"/>
      <c r="X16" s="27">
        <v>0.57396039603960403</v>
      </c>
      <c r="Y16" s="27">
        <v>0</v>
      </c>
      <c r="Z16" s="27">
        <v>0</v>
      </c>
      <c r="AA16" s="27">
        <v>1.5148514851485149</v>
      </c>
      <c r="AB16" s="27">
        <v>1.2277227722772277</v>
      </c>
      <c r="AC16" s="27"/>
      <c r="AD16" s="27"/>
      <c r="AE16" s="45">
        <v>9.9009900990099011E-3</v>
      </c>
      <c r="AF16" s="23"/>
      <c r="AG16" s="15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</row>
    <row r="17" spans="1:59" ht="15.95" customHeight="1">
      <c r="A17" s="11">
        <v>14</v>
      </c>
      <c r="B17" s="39" t="s">
        <v>53</v>
      </c>
      <c r="C17" s="206"/>
      <c r="D17" s="19"/>
      <c r="E17" s="4"/>
      <c r="F17" s="4"/>
      <c r="G17" s="4"/>
      <c r="H17" s="4"/>
      <c r="I17" s="4"/>
      <c r="J17" s="4"/>
      <c r="K17" s="4"/>
      <c r="L17" s="4"/>
      <c r="M17" s="4"/>
      <c r="N17" s="4"/>
      <c r="O17" s="54"/>
      <c r="P17" s="151"/>
      <c r="Q17" s="58"/>
      <c r="R17" s="13"/>
      <c r="S17" s="12"/>
      <c r="T17" s="46"/>
      <c r="U17" s="13"/>
      <c r="V17" s="13"/>
      <c r="W17" s="13"/>
      <c r="X17" s="27"/>
      <c r="Y17" s="27"/>
      <c r="Z17" s="27"/>
      <c r="AA17" s="27"/>
      <c r="AB17" s="27"/>
      <c r="AC17" s="27"/>
      <c r="AD17" s="27"/>
      <c r="AE17" s="45"/>
      <c r="AF17" s="23"/>
      <c r="AG17" s="15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</row>
    <row r="18" spans="1:59" ht="15.95" customHeight="1">
      <c r="A18" s="11">
        <v>15</v>
      </c>
      <c r="B18" s="39" t="s">
        <v>54</v>
      </c>
      <c r="C18" s="206">
        <v>134</v>
      </c>
      <c r="D18" s="19">
        <v>12553.619999999999</v>
      </c>
      <c r="E18" s="4">
        <v>0</v>
      </c>
      <c r="F18" s="4">
        <v>0</v>
      </c>
      <c r="G18" s="4">
        <v>0</v>
      </c>
      <c r="H18" s="4">
        <v>1831.8600000000004</v>
      </c>
      <c r="I18" s="4">
        <v>6</v>
      </c>
      <c r="J18" s="4">
        <v>106.28</v>
      </c>
      <c r="K18" s="4">
        <v>225</v>
      </c>
      <c r="L18" s="4">
        <v>128</v>
      </c>
      <c r="M18" s="4">
        <v>0</v>
      </c>
      <c r="N18" s="4">
        <v>0</v>
      </c>
      <c r="O18" s="54">
        <v>2</v>
      </c>
      <c r="P18" s="151">
        <v>30.82</v>
      </c>
      <c r="Q18" s="58"/>
      <c r="R18" s="13"/>
      <c r="S18" s="12"/>
      <c r="T18" s="46">
        <v>93.141500000000008</v>
      </c>
      <c r="U18" s="13"/>
      <c r="V18" s="13"/>
      <c r="W18" s="13"/>
      <c r="X18" s="27">
        <v>13.670597014925375</v>
      </c>
      <c r="Y18" s="27">
        <v>4.4776119402985072E-2</v>
      </c>
      <c r="Z18" s="27">
        <v>0.79313432835820896</v>
      </c>
      <c r="AA18" s="27">
        <v>1.6791044776119404</v>
      </c>
      <c r="AB18" s="27">
        <v>0.95522388059701491</v>
      </c>
      <c r="AC18" s="27"/>
      <c r="AD18" s="27"/>
      <c r="AE18" s="45">
        <v>1.4925373134328358E-2</v>
      </c>
      <c r="AF18" s="23"/>
      <c r="AG18" s="15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</row>
    <row r="19" spans="1:59" ht="15.95" customHeight="1">
      <c r="A19" s="11">
        <v>16</v>
      </c>
      <c r="B19" s="39" t="s">
        <v>55</v>
      </c>
      <c r="C19" s="206">
        <v>134</v>
      </c>
      <c r="D19" s="19">
        <v>12022.48</v>
      </c>
      <c r="E19" s="4">
        <v>0</v>
      </c>
      <c r="F19" s="4">
        <v>0</v>
      </c>
      <c r="G19" s="4">
        <v>0</v>
      </c>
      <c r="H19" s="4">
        <v>471.3</v>
      </c>
      <c r="I19" s="4">
        <v>3</v>
      </c>
      <c r="J19" s="4">
        <v>43.38</v>
      </c>
      <c r="K19" s="4">
        <v>250</v>
      </c>
      <c r="L19" s="4">
        <v>216</v>
      </c>
      <c r="M19" s="4">
        <v>0</v>
      </c>
      <c r="N19" s="4">
        <v>0</v>
      </c>
      <c r="O19" s="54">
        <v>5</v>
      </c>
      <c r="P19" s="151">
        <v>27.04</v>
      </c>
      <c r="Q19" s="58"/>
      <c r="R19" s="13"/>
      <c r="S19" s="12"/>
      <c r="T19" s="46">
        <v>88.827249999999992</v>
      </c>
      <c r="U19" s="13"/>
      <c r="V19" s="13"/>
      <c r="W19" s="13"/>
      <c r="X19" s="27">
        <v>3.5171641791044777</v>
      </c>
      <c r="Y19" s="27">
        <v>2.2388059701492536E-2</v>
      </c>
      <c r="Z19" s="27">
        <v>0.32373134328358211</v>
      </c>
      <c r="AA19" s="27">
        <v>1.8656716417910448</v>
      </c>
      <c r="AB19" s="27">
        <v>1.6119402985074627</v>
      </c>
      <c r="AC19" s="27"/>
      <c r="AD19" s="27"/>
      <c r="AE19" s="45">
        <v>3.7313432835820892E-2</v>
      </c>
      <c r="AF19" s="23"/>
      <c r="AG19" s="15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</row>
    <row r="20" spans="1:59" ht="15.95" customHeight="1">
      <c r="A20" s="11">
        <v>17</v>
      </c>
      <c r="B20" s="39" t="s">
        <v>56</v>
      </c>
      <c r="C20" s="206">
        <v>121</v>
      </c>
      <c r="D20" s="19">
        <v>10118.759999999998</v>
      </c>
      <c r="E20" s="4">
        <v>0</v>
      </c>
      <c r="F20" s="4">
        <v>0</v>
      </c>
      <c r="G20" s="4">
        <v>0</v>
      </c>
      <c r="H20" s="4">
        <v>754.67000000000007</v>
      </c>
      <c r="I20" s="4">
        <v>0</v>
      </c>
      <c r="J20" s="4">
        <v>0</v>
      </c>
      <c r="K20" s="4">
        <v>224</v>
      </c>
      <c r="L20" s="4">
        <v>180</v>
      </c>
      <c r="M20" s="4">
        <v>0</v>
      </c>
      <c r="N20" s="4">
        <v>0</v>
      </c>
      <c r="O20" s="54">
        <v>0</v>
      </c>
      <c r="P20" s="151">
        <v>24.01</v>
      </c>
      <c r="Q20" s="58"/>
      <c r="R20" s="13"/>
      <c r="S20" s="12"/>
      <c r="T20" s="46">
        <v>81.73875000000001</v>
      </c>
      <c r="U20" s="13"/>
      <c r="V20" s="13"/>
      <c r="W20" s="13"/>
      <c r="X20" s="27">
        <v>6.2369421487603312</v>
      </c>
      <c r="Y20" s="27">
        <v>0</v>
      </c>
      <c r="Z20" s="27">
        <v>0</v>
      </c>
      <c r="AA20" s="27">
        <v>1.8512396694214877</v>
      </c>
      <c r="AB20" s="27">
        <v>1.4876033057851239</v>
      </c>
      <c r="AC20" s="27"/>
      <c r="AD20" s="27"/>
      <c r="AE20" s="45">
        <v>0</v>
      </c>
      <c r="AF20" s="23"/>
      <c r="AG20" s="15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</row>
    <row r="21" spans="1:59" ht="15.95" customHeight="1">
      <c r="A21" s="11">
        <v>18</v>
      </c>
      <c r="B21" s="39" t="s">
        <v>57</v>
      </c>
      <c r="C21" s="206"/>
      <c r="D21" s="19"/>
      <c r="E21" s="4"/>
      <c r="F21" s="4"/>
      <c r="G21" s="4"/>
      <c r="H21" s="4"/>
      <c r="I21" s="4"/>
      <c r="J21" s="4"/>
      <c r="K21" s="4"/>
      <c r="L21" s="4"/>
      <c r="M21" s="4"/>
      <c r="N21" s="4"/>
      <c r="O21" s="54"/>
      <c r="P21" s="151"/>
      <c r="Q21" s="58"/>
      <c r="R21" s="13"/>
      <c r="S21" s="12"/>
      <c r="T21" s="46"/>
      <c r="U21" s="13"/>
      <c r="V21" s="13"/>
      <c r="W21" s="13"/>
      <c r="X21" s="27"/>
      <c r="Y21" s="27"/>
      <c r="Z21" s="27"/>
      <c r="AA21" s="27"/>
      <c r="AB21" s="27"/>
      <c r="AC21" s="27"/>
      <c r="AD21" s="27"/>
      <c r="AE21" s="45"/>
      <c r="AF21" s="23"/>
      <c r="AG21" s="15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</row>
    <row r="22" spans="1:59" ht="15.95" customHeight="1">
      <c r="A22" s="11">
        <v>19</v>
      </c>
      <c r="B22" s="39" t="s">
        <v>58</v>
      </c>
      <c r="C22" s="206">
        <v>134</v>
      </c>
      <c r="D22" s="19">
        <v>11465.490000000002</v>
      </c>
      <c r="E22" s="4">
        <v>0</v>
      </c>
      <c r="F22" s="4">
        <v>0</v>
      </c>
      <c r="G22" s="4">
        <v>0</v>
      </c>
      <c r="H22" s="4">
        <v>1126.4000000000001</v>
      </c>
      <c r="I22" s="4">
        <v>17</v>
      </c>
      <c r="J22" s="4">
        <v>369.61</v>
      </c>
      <c r="K22" s="4">
        <v>283</v>
      </c>
      <c r="L22" s="4">
        <v>226</v>
      </c>
      <c r="M22" s="4">
        <v>0</v>
      </c>
      <c r="N22" s="4">
        <v>0</v>
      </c>
      <c r="O22" s="54">
        <v>2</v>
      </c>
      <c r="P22" s="151">
        <v>32.11</v>
      </c>
      <c r="Q22" s="58"/>
      <c r="R22" s="13"/>
      <c r="S22" s="12"/>
      <c r="T22" s="46">
        <v>85.459250000000011</v>
      </c>
      <c r="U22" s="13"/>
      <c r="V22" s="13"/>
      <c r="W22" s="13"/>
      <c r="X22" s="27">
        <v>8.4059701492537329</v>
      </c>
      <c r="Y22" s="27">
        <v>0.12686567164179105</v>
      </c>
      <c r="Z22" s="27">
        <v>2.7582835820895522</v>
      </c>
      <c r="AA22" s="27">
        <v>2.1119402985074629</v>
      </c>
      <c r="AB22" s="27">
        <v>1.6865671641791045</v>
      </c>
      <c r="AC22" s="27"/>
      <c r="AD22" s="27"/>
      <c r="AE22" s="45">
        <v>1.4925373134328358E-2</v>
      </c>
      <c r="AF22" s="23"/>
      <c r="AG22" s="15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</row>
    <row r="23" spans="1:59" ht="15.95" customHeight="1">
      <c r="A23" s="11">
        <v>20</v>
      </c>
      <c r="B23" s="39" t="s">
        <v>59</v>
      </c>
      <c r="C23" s="206">
        <v>136</v>
      </c>
      <c r="D23" s="19">
        <v>13459.27</v>
      </c>
      <c r="E23" s="4">
        <v>0</v>
      </c>
      <c r="F23" s="4">
        <v>0</v>
      </c>
      <c r="G23" s="4">
        <v>0</v>
      </c>
      <c r="H23" s="4">
        <v>1439.02</v>
      </c>
      <c r="I23" s="4">
        <v>5</v>
      </c>
      <c r="J23" s="4">
        <v>132.41</v>
      </c>
      <c r="K23" s="4">
        <v>286</v>
      </c>
      <c r="L23" s="4">
        <v>228</v>
      </c>
      <c r="M23" s="4">
        <v>0</v>
      </c>
      <c r="N23" s="4">
        <v>0</v>
      </c>
      <c r="O23" s="54">
        <v>0</v>
      </c>
      <c r="P23" s="151">
        <v>28.26</v>
      </c>
      <c r="Q23" s="58"/>
      <c r="R23" s="13"/>
      <c r="S23" s="12"/>
      <c r="T23" s="46">
        <v>95.616749999999996</v>
      </c>
      <c r="U23" s="13"/>
      <c r="V23" s="13"/>
      <c r="W23" s="13"/>
      <c r="X23" s="27">
        <v>10.581029411764705</v>
      </c>
      <c r="Y23" s="27">
        <v>3.6764705882352942E-2</v>
      </c>
      <c r="Z23" s="27">
        <v>0.97360294117647062</v>
      </c>
      <c r="AA23" s="27">
        <v>2.1029411764705883</v>
      </c>
      <c r="AB23" s="27">
        <v>1.6764705882352942</v>
      </c>
      <c r="AC23" s="27"/>
      <c r="AD23" s="27"/>
      <c r="AE23" s="45">
        <v>0</v>
      </c>
      <c r="AF23" s="23"/>
      <c r="AG23" s="15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</row>
    <row r="24" spans="1:59" ht="15.95" customHeight="1">
      <c r="A24" s="11">
        <v>21</v>
      </c>
      <c r="B24" s="39"/>
      <c r="C24" s="206"/>
      <c r="D24" s="19"/>
      <c r="E24" s="4"/>
      <c r="F24" s="4"/>
      <c r="G24" s="4"/>
      <c r="H24" s="4"/>
      <c r="I24" s="4"/>
      <c r="J24" s="4"/>
      <c r="K24" s="4"/>
      <c r="L24" s="4"/>
      <c r="M24" s="4"/>
      <c r="N24" s="4"/>
      <c r="O24" s="54"/>
      <c r="P24" s="151"/>
      <c r="Q24" s="58"/>
      <c r="R24" s="13"/>
      <c r="S24" s="12"/>
      <c r="T24" s="46"/>
      <c r="U24" s="13"/>
      <c r="V24" s="13"/>
      <c r="W24" s="13"/>
      <c r="X24" s="27"/>
      <c r="Y24" s="27"/>
      <c r="Z24" s="27"/>
      <c r="AA24" s="27"/>
      <c r="AB24" s="27"/>
      <c r="AC24" s="27"/>
      <c r="AD24" s="27"/>
      <c r="AE24" s="45"/>
      <c r="AF24" s="23"/>
      <c r="AG24" s="15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</row>
    <row r="25" spans="1:59" ht="15.95" customHeight="1">
      <c r="A25" s="11">
        <v>22</v>
      </c>
      <c r="B25" s="39" t="s">
        <v>117</v>
      </c>
      <c r="C25" s="206">
        <v>134</v>
      </c>
      <c r="D25" s="19">
        <v>11681.29</v>
      </c>
      <c r="E25" s="4">
        <v>0</v>
      </c>
      <c r="F25" s="4">
        <v>0</v>
      </c>
      <c r="G25" s="4">
        <v>0</v>
      </c>
      <c r="H25" s="4">
        <v>1053.1100000000001</v>
      </c>
      <c r="I25" s="4">
        <v>5</v>
      </c>
      <c r="J25" s="4">
        <v>118.55</v>
      </c>
      <c r="K25" s="4">
        <v>231</v>
      </c>
      <c r="L25" s="4">
        <v>179</v>
      </c>
      <c r="M25" s="4">
        <v>0</v>
      </c>
      <c r="N25" s="4">
        <v>0</v>
      </c>
      <c r="O25" s="54">
        <v>4</v>
      </c>
      <c r="P25" s="151">
        <v>30.2</v>
      </c>
      <c r="Q25" s="58"/>
      <c r="R25" s="13"/>
      <c r="S25" s="12"/>
      <c r="T25" s="46">
        <v>86.16</v>
      </c>
      <c r="U25" s="13"/>
      <c r="V25" s="13"/>
      <c r="W25" s="13"/>
      <c r="X25" s="27">
        <v>7.8590298507462695</v>
      </c>
      <c r="Y25" s="27">
        <v>3.7313432835820892E-2</v>
      </c>
      <c r="Z25" s="27">
        <v>0.88470149253731345</v>
      </c>
      <c r="AA25" s="27">
        <v>1.7238805970149254</v>
      </c>
      <c r="AB25" s="27">
        <v>1.335820895522388</v>
      </c>
      <c r="AC25" s="27"/>
      <c r="AD25" s="27"/>
      <c r="AE25" s="45">
        <v>2.9850746268656716E-2</v>
      </c>
      <c r="AF25" s="23"/>
      <c r="AG25" s="15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</row>
    <row r="26" spans="1:59" ht="15.95" customHeight="1">
      <c r="A26" s="11">
        <v>23</v>
      </c>
      <c r="B26" s="39" t="s">
        <v>62</v>
      </c>
      <c r="C26" s="206">
        <v>119</v>
      </c>
      <c r="D26" s="19">
        <v>11366.2</v>
      </c>
      <c r="E26" s="4">
        <v>0</v>
      </c>
      <c r="F26" s="4">
        <v>0</v>
      </c>
      <c r="G26" s="4">
        <v>0</v>
      </c>
      <c r="H26" s="4">
        <v>1603.8800000000003</v>
      </c>
      <c r="I26" s="4">
        <v>3</v>
      </c>
      <c r="J26" s="4">
        <v>34.660000000000004</v>
      </c>
      <c r="K26" s="4">
        <v>203</v>
      </c>
      <c r="L26" s="4">
        <v>145</v>
      </c>
      <c r="M26" s="4">
        <v>0</v>
      </c>
      <c r="N26" s="4">
        <v>0</v>
      </c>
      <c r="O26" s="54">
        <v>0</v>
      </c>
      <c r="P26" s="151">
        <v>26.53</v>
      </c>
      <c r="Q26" s="58"/>
      <c r="R26" s="13"/>
      <c r="S26" s="12"/>
      <c r="T26" s="46">
        <v>93.993750000000006</v>
      </c>
      <c r="U26" s="13"/>
      <c r="V26" s="13"/>
      <c r="W26" s="13"/>
      <c r="X26" s="27">
        <v>13.477983193277314</v>
      </c>
      <c r="Y26" s="27">
        <v>2.5210084033613446E-2</v>
      </c>
      <c r="Z26" s="27">
        <v>0.2912605042016807</v>
      </c>
      <c r="AA26" s="27">
        <v>1.7058823529411764</v>
      </c>
      <c r="AB26" s="27">
        <v>1.2184873949579831</v>
      </c>
      <c r="AC26" s="27"/>
      <c r="AD26" s="27"/>
      <c r="AE26" s="45">
        <v>0</v>
      </c>
      <c r="AF26" s="23"/>
      <c r="AG26" s="15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</row>
    <row r="27" spans="1:59" ht="15.95" customHeight="1">
      <c r="A27" s="11">
        <v>24</v>
      </c>
      <c r="B27" s="39" t="s">
        <v>63</v>
      </c>
      <c r="C27" s="206">
        <v>136.01999999999998</v>
      </c>
      <c r="D27" s="19">
        <v>11619.61</v>
      </c>
      <c r="E27" s="4">
        <v>0</v>
      </c>
      <c r="F27" s="4">
        <v>0</v>
      </c>
      <c r="G27" s="4">
        <v>0</v>
      </c>
      <c r="H27" s="4">
        <v>1408.03</v>
      </c>
      <c r="I27" s="4">
        <v>17</v>
      </c>
      <c r="J27" s="4">
        <v>481.38</v>
      </c>
      <c r="K27" s="4">
        <v>249</v>
      </c>
      <c r="L27" s="4">
        <v>212</v>
      </c>
      <c r="M27" s="4">
        <v>0</v>
      </c>
      <c r="N27" s="4">
        <v>0</v>
      </c>
      <c r="O27" s="54">
        <v>14</v>
      </c>
      <c r="P27" s="151">
        <v>31.1</v>
      </c>
      <c r="Q27" s="58"/>
      <c r="R27" s="13"/>
      <c r="S27" s="12"/>
      <c r="T27" s="46">
        <v>84.256749999999997</v>
      </c>
      <c r="U27" s="13"/>
      <c r="V27" s="13"/>
      <c r="W27" s="13"/>
      <c r="X27" s="27">
        <v>10.351639464784592</v>
      </c>
      <c r="Y27" s="27">
        <v>0.12498162034994856</v>
      </c>
      <c r="Z27" s="27">
        <v>3.5390383767093079</v>
      </c>
      <c r="AA27" s="27">
        <v>1.830613145125717</v>
      </c>
      <c r="AB27" s="27">
        <v>1.5585943243640643</v>
      </c>
      <c r="AC27" s="27"/>
      <c r="AD27" s="27"/>
      <c r="AE27" s="45">
        <v>0.10292604028819292</v>
      </c>
      <c r="AF27" s="23"/>
      <c r="AG27" s="15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</row>
    <row r="28" spans="1:59" ht="15.95" customHeight="1" thickBot="1">
      <c r="A28" s="11">
        <v>25</v>
      </c>
      <c r="B28" s="39" t="s">
        <v>64</v>
      </c>
      <c r="C28" s="206">
        <v>136</v>
      </c>
      <c r="D28" s="19">
        <v>12277.400000000001</v>
      </c>
      <c r="E28" s="4">
        <v>0</v>
      </c>
      <c r="F28" s="4">
        <v>0</v>
      </c>
      <c r="G28" s="4">
        <v>0</v>
      </c>
      <c r="H28" s="4">
        <v>1040.27</v>
      </c>
      <c r="I28" s="4">
        <v>5</v>
      </c>
      <c r="J28" s="4">
        <v>63.85</v>
      </c>
      <c r="K28" s="4">
        <v>243</v>
      </c>
      <c r="L28" s="4">
        <v>220</v>
      </c>
      <c r="M28" s="4">
        <v>0</v>
      </c>
      <c r="N28" s="4">
        <v>0</v>
      </c>
      <c r="O28" s="54">
        <v>5</v>
      </c>
      <c r="P28" s="151">
        <v>27.04</v>
      </c>
      <c r="Q28" s="58"/>
      <c r="R28" s="13"/>
      <c r="S28" s="12"/>
      <c r="T28" s="46">
        <v>87.283500000000004</v>
      </c>
      <c r="U28" s="13"/>
      <c r="V28" s="13"/>
      <c r="W28" s="13"/>
      <c r="X28" s="27">
        <v>7.6490441176470583</v>
      </c>
      <c r="Y28" s="27">
        <v>3.6764705882352942E-2</v>
      </c>
      <c r="Z28" s="27">
        <v>0.46948529411764706</v>
      </c>
      <c r="AA28" s="27">
        <v>1.786764705882353</v>
      </c>
      <c r="AB28" s="27">
        <v>1.6176470588235294</v>
      </c>
      <c r="AC28" s="27"/>
      <c r="AD28" s="27"/>
      <c r="AE28" s="45">
        <v>3.6764705882352942E-2</v>
      </c>
      <c r="AF28" s="23"/>
      <c r="AG28" s="15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</row>
    <row r="29" spans="1:59" ht="15.95" hidden="1" customHeight="1">
      <c r="A29" s="11">
        <v>26</v>
      </c>
      <c r="B29" s="40"/>
      <c r="C29" s="247">
        <v>0</v>
      </c>
      <c r="D29" s="136"/>
      <c r="E29" s="42"/>
      <c r="F29" s="42"/>
      <c r="G29" s="42"/>
      <c r="H29" s="27"/>
      <c r="I29" s="27"/>
      <c r="J29" s="27"/>
      <c r="K29" s="27"/>
      <c r="L29" s="27"/>
      <c r="M29" s="27"/>
      <c r="N29" s="27"/>
      <c r="O29" s="208"/>
      <c r="P29" s="174"/>
      <c r="Q29" s="57"/>
      <c r="R29" s="27"/>
      <c r="S29" s="45"/>
      <c r="T29" s="44"/>
      <c r="U29" s="13"/>
      <c r="V29" s="13"/>
      <c r="W29" s="13"/>
      <c r="X29" s="27" t="e">
        <v>#DIV/0!</v>
      </c>
      <c r="Y29" s="27" t="e">
        <v>#DIV/0!</v>
      </c>
      <c r="Z29" s="27" t="e">
        <v>#DIV/0!</v>
      </c>
      <c r="AA29" s="27" t="e">
        <v>#DIV/0!</v>
      </c>
      <c r="AB29" s="27" t="e">
        <v>#DIV/0!</v>
      </c>
      <c r="AC29" s="27"/>
      <c r="AD29" s="27"/>
      <c r="AE29" s="45" t="e">
        <v>#DIV/0!</v>
      </c>
      <c r="AF29" s="23"/>
      <c r="AG29" s="15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</row>
    <row r="30" spans="1:59" ht="15.95" hidden="1" customHeight="1">
      <c r="A30" s="11">
        <v>27</v>
      </c>
      <c r="B30" s="39"/>
      <c r="C30" s="140">
        <v>0</v>
      </c>
      <c r="D30" s="137"/>
      <c r="E30" s="4"/>
      <c r="F30" s="4"/>
      <c r="G30" s="4"/>
      <c r="H30" s="13"/>
      <c r="I30" s="13"/>
      <c r="J30" s="13"/>
      <c r="K30" s="13"/>
      <c r="L30" s="13"/>
      <c r="M30" s="13"/>
      <c r="N30" s="13"/>
      <c r="O30" s="164"/>
      <c r="P30" s="151"/>
      <c r="Q30" s="58"/>
      <c r="R30" s="13"/>
      <c r="S30" s="12"/>
      <c r="T30" s="46"/>
      <c r="U30" s="13"/>
      <c r="V30" s="13"/>
      <c r="W30" s="13"/>
      <c r="X30" s="27" t="e">
        <v>#DIV/0!</v>
      </c>
      <c r="Y30" s="27" t="e">
        <v>#DIV/0!</v>
      </c>
      <c r="Z30" s="27" t="e">
        <v>#DIV/0!</v>
      </c>
      <c r="AA30" s="27" t="e">
        <v>#DIV/0!</v>
      </c>
      <c r="AB30" s="27" t="e">
        <v>#DIV/0!</v>
      </c>
      <c r="AC30" s="27"/>
      <c r="AD30" s="27"/>
      <c r="AE30" s="45" t="e">
        <v>#DIV/0!</v>
      </c>
      <c r="AF30" s="23"/>
      <c r="AG30" s="15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</row>
    <row r="31" spans="1:59" ht="15.95" hidden="1" customHeight="1">
      <c r="A31" s="11">
        <v>28</v>
      </c>
      <c r="B31" s="39"/>
      <c r="C31" s="140">
        <v>0</v>
      </c>
      <c r="D31" s="137"/>
      <c r="E31" s="4"/>
      <c r="F31" s="4"/>
      <c r="G31" s="4"/>
      <c r="H31" s="13"/>
      <c r="I31" s="13"/>
      <c r="J31" s="13"/>
      <c r="K31" s="13"/>
      <c r="L31" s="13"/>
      <c r="M31" s="13"/>
      <c r="N31" s="13"/>
      <c r="O31" s="164"/>
      <c r="P31" s="151"/>
      <c r="Q31" s="58"/>
      <c r="R31" s="13"/>
      <c r="S31" s="12"/>
      <c r="T31" s="46"/>
      <c r="U31" s="13"/>
      <c r="V31" s="13"/>
      <c r="W31" s="13"/>
      <c r="X31" s="27" t="e">
        <v>#DIV/0!</v>
      </c>
      <c r="Y31" s="27" t="e">
        <v>#DIV/0!</v>
      </c>
      <c r="Z31" s="27" t="e">
        <v>#DIV/0!</v>
      </c>
      <c r="AA31" s="27" t="e">
        <v>#DIV/0!</v>
      </c>
      <c r="AB31" s="27" t="e">
        <v>#DIV/0!</v>
      </c>
      <c r="AC31" s="27"/>
      <c r="AD31" s="27"/>
      <c r="AE31" s="45" t="e">
        <v>#DIV/0!</v>
      </c>
      <c r="AF31" s="23"/>
      <c r="AG31" s="15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62"/>
    </row>
    <row r="32" spans="1:59" ht="15.95" hidden="1" customHeight="1">
      <c r="A32" s="11">
        <v>29</v>
      </c>
      <c r="B32" s="39"/>
      <c r="C32" s="140">
        <v>0</v>
      </c>
      <c r="D32" s="137"/>
      <c r="E32" s="4"/>
      <c r="F32" s="4"/>
      <c r="G32" s="4"/>
      <c r="H32" s="13"/>
      <c r="I32" s="13"/>
      <c r="J32" s="13"/>
      <c r="K32" s="13"/>
      <c r="L32" s="13"/>
      <c r="M32" s="13"/>
      <c r="N32" s="13"/>
      <c r="O32" s="164"/>
      <c r="P32" s="151"/>
      <c r="Q32" s="58"/>
      <c r="R32" s="13"/>
      <c r="S32" s="12"/>
      <c r="T32" s="46"/>
      <c r="U32" s="13"/>
      <c r="V32" s="13"/>
      <c r="W32" s="13"/>
      <c r="X32" s="27" t="e">
        <v>#DIV/0!</v>
      </c>
      <c r="Y32" s="27" t="e">
        <v>#DIV/0!</v>
      </c>
      <c r="Z32" s="27" t="e">
        <v>#DIV/0!</v>
      </c>
      <c r="AA32" s="27" t="e">
        <v>#DIV/0!</v>
      </c>
      <c r="AB32" s="27" t="e">
        <v>#DIV/0!</v>
      </c>
      <c r="AC32" s="27"/>
      <c r="AD32" s="27"/>
      <c r="AE32" s="45" t="e">
        <v>#DIV/0!</v>
      </c>
      <c r="AF32" s="23"/>
      <c r="AG32" s="15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</row>
    <row r="33" spans="1:59" ht="17.100000000000001" hidden="1" customHeight="1" thickBot="1">
      <c r="A33" s="35">
        <v>30</v>
      </c>
      <c r="B33" s="41"/>
      <c r="C33" s="140">
        <v>0</v>
      </c>
      <c r="D33" s="138"/>
      <c r="E33" s="43"/>
      <c r="F33" s="43"/>
      <c r="G33" s="43"/>
      <c r="H33" s="37"/>
      <c r="I33" s="37"/>
      <c r="J33" s="37"/>
      <c r="K33" s="37"/>
      <c r="L33" s="37"/>
      <c r="M33" s="37"/>
      <c r="N33" s="37"/>
      <c r="O33" s="165"/>
      <c r="P33" s="200"/>
      <c r="Q33" s="59"/>
      <c r="R33" s="37"/>
      <c r="S33" s="48"/>
      <c r="T33" s="47"/>
      <c r="U33" s="37"/>
      <c r="V33" s="37"/>
      <c r="W33" s="37"/>
      <c r="X33" s="27" t="e">
        <v>#DIV/0!</v>
      </c>
      <c r="Y33" s="27" t="e">
        <v>#DIV/0!</v>
      </c>
      <c r="Z33" s="27" t="e">
        <v>#DIV/0!</v>
      </c>
      <c r="AA33" s="27" t="e">
        <v>#DIV/0!</v>
      </c>
      <c r="AB33" s="27" t="e">
        <v>#DIV/0!</v>
      </c>
      <c r="AC33" s="27"/>
      <c r="AD33" s="27"/>
      <c r="AE33" s="45" t="e">
        <v>#DIV/0!</v>
      </c>
      <c r="AF33" s="24"/>
      <c r="AG33" s="18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2"/>
    </row>
    <row r="34" spans="1:59" ht="20.100000000000001" customHeight="1" thickBot="1">
      <c r="A34" s="351" t="s">
        <v>65</v>
      </c>
      <c r="B34" s="352"/>
      <c r="C34" s="143">
        <v>134</v>
      </c>
      <c r="D34" s="278">
        <v>12051.555286027571</v>
      </c>
      <c r="E34" s="278">
        <v>0</v>
      </c>
      <c r="F34" s="278">
        <v>0</v>
      </c>
      <c r="G34" s="278">
        <v>0</v>
      </c>
      <c r="H34" s="84">
        <v>739.49328153717624</v>
      </c>
      <c r="I34" s="84">
        <v>10.338742690058478</v>
      </c>
      <c r="J34" s="84">
        <v>178.20677997076024</v>
      </c>
      <c r="K34" s="84">
        <v>257.52022765246448</v>
      </c>
      <c r="L34" s="84">
        <v>217.95527360066831</v>
      </c>
      <c r="M34" s="278">
        <v>0</v>
      </c>
      <c r="N34" s="278">
        <v>0</v>
      </c>
      <c r="O34" s="279">
        <v>7.1241019214703432</v>
      </c>
      <c r="P34" s="84">
        <v>27.471250000000005</v>
      </c>
      <c r="Q34" s="25"/>
      <c r="R34" s="14"/>
      <c r="S34" s="9"/>
      <c r="T34" s="21">
        <v>89.311096010860481</v>
      </c>
      <c r="U34" s="14"/>
      <c r="V34" s="14"/>
      <c r="W34" s="14"/>
      <c r="X34" s="14">
        <v>5.5186065786356435</v>
      </c>
      <c r="Y34" s="14">
        <v>7.7154796194466246E-2</v>
      </c>
      <c r="Z34" s="14">
        <v>1.329901343065375</v>
      </c>
      <c r="AA34" s="14">
        <v>1.9217927436751081</v>
      </c>
      <c r="AB34" s="14">
        <v>1.6265318925423007</v>
      </c>
      <c r="AC34" s="14"/>
      <c r="AD34" s="14"/>
      <c r="AE34" s="9">
        <v>5.3164939712465248E-2</v>
      </c>
      <c r="AF34" s="25"/>
      <c r="AG34" s="9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  <c r="BA34" s="62"/>
      <c r="BB34" s="62"/>
      <c r="BC34" s="62"/>
      <c r="BD34" s="62"/>
      <c r="BE34" s="62"/>
      <c r="BF34" s="62"/>
      <c r="BG34" s="62"/>
    </row>
    <row r="35" spans="1:59" ht="29.1" customHeight="1">
      <c r="A35" s="3"/>
      <c r="B35" s="3"/>
      <c r="C35" s="3"/>
      <c r="D35" s="5"/>
      <c r="E35" s="6"/>
      <c r="F35" s="7"/>
      <c r="G35" s="5"/>
      <c r="H35" s="5"/>
      <c r="I35" s="5"/>
      <c r="J35" s="5"/>
      <c r="K35" s="5"/>
      <c r="L35" s="5"/>
      <c r="M35" s="6"/>
      <c r="N35" s="6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2"/>
      <c r="BA35" s="62"/>
      <c r="BB35" s="62"/>
      <c r="BC35" s="62"/>
      <c r="BD35" s="62"/>
      <c r="BE35" s="62"/>
      <c r="BF35" s="62"/>
      <c r="BG35" s="62"/>
    </row>
    <row r="36" spans="1:59" ht="20.100000000000001" customHeight="1">
      <c r="A36" s="353"/>
      <c r="B36" s="353"/>
      <c r="C36" s="353"/>
      <c r="D36" s="129"/>
      <c r="E36" s="130"/>
      <c r="F36" s="131"/>
      <c r="G36" s="129"/>
      <c r="H36" s="129"/>
      <c r="I36" s="129"/>
      <c r="J36" s="129"/>
      <c r="K36" s="129"/>
      <c r="L36" s="129"/>
      <c r="M36" s="130"/>
      <c r="N36" s="13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62"/>
      <c r="BE36" s="62"/>
      <c r="BF36" s="62"/>
      <c r="BG36" s="62"/>
    </row>
    <row r="37" spans="1:59" ht="20.100000000000001" customHeight="1">
      <c r="A37" s="353"/>
      <c r="B37" s="353"/>
      <c r="C37" s="353"/>
      <c r="D37" s="122"/>
      <c r="E37" s="132"/>
      <c r="F37" s="133"/>
      <c r="G37" s="122"/>
      <c r="H37" s="122"/>
      <c r="I37" s="122"/>
      <c r="J37" s="122"/>
      <c r="K37" s="122"/>
      <c r="L37" s="122"/>
      <c r="M37" s="132"/>
      <c r="N37" s="132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62"/>
      <c r="AI37" s="62"/>
      <c r="AJ37" s="62"/>
      <c r="AK37" s="62"/>
      <c r="AL37" s="62"/>
      <c r="AM37" s="62"/>
      <c r="AN37" s="62"/>
      <c r="AO37" s="62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62"/>
    </row>
    <row r="38" spans="1:59" ht="20.100000000000001" customHeight="1">
      <c r="B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</row>
    <row r="39" spans="1:59" ht="15.95">
      <c r="B39" s="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AH39" s="62" t="s">
        <v>113</v>
      </c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62"/>
    </row>
    <row r="40" spans="1:59" ht="15.95">
      <c r="B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AH40" s="62" t="s">
        <v>114</v>
      </c>
      <c r="AI40" s="62"/>
      <c r="AJ40" s="62"/>
      <c r="AK40" s="62"/>
      <c r="AL40" s="62"/>
      <c r="AM40" s="62"/>
      <c r="AN40" s="62"/>
      <c r="AO40" s="62"/>
      <c r="AP40" s="62"/>
      <c r="AQ40" s="62"/>
      <c r="AR40" s="62"/>
      <c r="AS40" s="62"/>
      <c r="AT40" s="62"/>
      <c r="AU40" s="62"/>
      <c r="AV40" s="62"/>
      <c r="AW40" s="62"/>
      <c r="AX40" s="62"/>
      <c r="AY40" s="62"/>
      <c r="AZ40" s="62"/>
      <c r="BA40" s="62"/>
      <c r="BB40" s="62"/>
      <c r="BC40" s="62"/>
      <c r="BD40" s="62"/>
      <c r="BE40" s="62"/>
      <c r="BF40" s="62"/>
      <c r="BG40" s="62"/>
    </row>
    <row r="41" spans="1:59" ht="15.95">
      <c r="B41" s="2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AH41" s="62" t="s">
        <v>115</v>
      </c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2"/>
    </row>
    <row r="42" spans="1:59" ht="15.95">
      <c r="B42" s="2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AH42" s="62" t="s">
        <v>116</v>
      </c>
      <c r="AI42" s="62"/>
      <c r="AJ42" s="62"/>
      <c r="AK42" s="62"/>
      <c r="AL42" s="62"/>
      <c r="AM42" s="62"/>
      <c r="AN42" s="62"/>
      <c r="AO42" s="62"/>
      <c r="AP42" s="62"/>
      <c r="AQ42" s="62"/>
      <c r="AR42" s="62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62"/>
    </row>
    <row r="43" spans="1:59" ht="15.95">
      <c r="B43" s="2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AH43" s="62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2"/>
    </row>
    <row r="44" spans="1:59" ht="15.95">
      <c r="B44" s="2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59" ht="15.95">
      <c r="B45" s="2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59" ht="15.95">
      <c r="B46" s="2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59" ht="15.95">
      <c r="B47" s="2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59" ht="15.95">
      <c r="B48" s="2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2:14" ht="15.95">
      <c r="B49" s="2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2:14" ht="15.95">
      <c r="B50" s="2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2:14" ht="15.95">
      <c r="B51" s="2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2:14" ht="15.95">
      <c r="B52" s="2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2:14" ht="15.95">
      <c r="B53" s="2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2:14" ht="15.95">
      <c r="B54" s="2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</sheetData>
  <mergeCells count="5">
    <mergeCell ref="A37:C37"/>
    <mergeCell ref="A34:B34"/>
    <mergeCell ref="A36:C36"/>
    <mergeCell ref="K1:O1"/>
    <mergeCell ref="P1:X1"/>
  </mergeCells>
  <printOptions horizontalCentered="1"/>
  <pageMargins left="0" right="0" top="0" bottom="0" header="0" footer="0"/>
  <pageSetup paperSize="9" scale="82" orientation="landscape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DCDA5-6304-5A4F-AD04-EC88B1B94D13}">
  <dimension ref="A1:BG54"/>
  <sheetViews>
    <sheetView zoomScaleNormal="110" workbookViewId="0">
      <selection activeCell="B8" sqref="B8:AE8"/>
    </sheetView>
  </sheetViews>
  <sheetFormatPr defaultColWidth="11.42578125" defaultRowHeight="15"/>
  <cols>
    <col min="1" max="1" width="3.42578125" customWidth="1"/>
    <col min="2" max="2" width="16.42578125" customWidth="1"/>
    <col min="3" max="3" width="6.7109375" style="1" customWidth="1"/>
    <col min="4" max="4" width="8.7109375" style="1" customWidth="1"/>
    <col min="5" max="7" width="8.85546875" style="1" hidden="1" customWidth="1"/>
    <col min="8" max="8" width="9.28515625" style="1" customWidth="1"/>
    <col min="9" max="9" width="8" style="1" customWidth="1"/>
    <col min="10" max="10" width="8.42578125" style="1" customWidth="1"/>
    <col min="11" max="11" width="10" style="1" customWidth="1"/>
    <col min="12" max="12" width="9.42578125" style="1" customWidth="1"/>
    <col min="13" max="14" width="8.85546875" style="1" hidden="1" customWidth="1"/>
    <col min="15" max="15" width="8.85546875" customWidth="1"/>
    <col min="16" max="16" width="6.28515625" customWidth="1"/>
    <col min="17" max="19" width="8.85546875" hidden="1" customWidth="1"/>
    <col min="20" max="20" width="7.85546875" customWidth="1"/>
    <col min="21" max="23" width="8.85546875" hidden="1" customWidth="1"/>
    <col min="24" max="26" width="8.85546875" customWidth="1"/>
    <col min="27" max="27" width="9.7109375" customWidth="1"/>
    <col min="28" max="28" width="10.140625" customWidth="1"/>
    <col min="29" max="30" width="8.85546875" hidden="1" customWidth="1"/>
    <col min="31" max="31" width="8.85546875" customWidth="1"/>
    <col min="32" max="33" width="8.85546875" hidden="1" customWidth="1"/>
    <col min="34" max="34" width="8.85546875" customWidth="1"/>
  </cols>
  <sheetData>
    <row r="1" spans="1:59" ht="42" customHeight="1">
      <c r="A1" s="147"/>
      <c r="B1" s="147"/>
      <c r="C1" s="145"/>
      <c r="D1" s="145"/>
      <c r="E1" s="145"/>
      <c r="F1" s="145"/>
      <c r="G1" s="145"/>
      <c r="H1" s="145"/>
      <c r="I1" s="145"/>
      <c r="J1" s="145"/>
      <c r="K1" s="354" t="s">
        <v>69</v>
      </c>
      <c r="L1" s="354"/>
      <c r="M1" s="354"/>
      <c r="N1" s="354"/>
      <c r="O1" s="354"/>
      <c r="P1" s="355">
        <v>44579</v>
      </c>
      <c r="Q1" s="355"/>
      <c r="R1" s="355"/>
      <c r="S1" s="355"/>
      <c r="T1" s="355"/>
      <c r="U1" s="355"/>
      <c r="V1" s="355"/>
      <c r="W1" s="355"/>
      <c r="X1" s="355"/>
      <c r="Y1" s="277"/>
      <c r="Z1" s="145"/>
      <c r="AA1" s="145"/>
      <c r="AB1" s="146"/>
      <c r="AC1" s="146"/>
      <c r="AD1" s="146"/>
      <c r="AE1" s="146"/>
    </row>
    <row r="2" spans="1:59" ht="44.1" customHeight="1" thickBot="1">
      <c r="A2" s="126"/>
      <c r="B2" s="126"/>
      <c r="C2" s="124"/>
      <c r="D2" s="124"/>
      <c r="E2" s="124"/>
      <c r="F2" s="124"/>
      <c r="G2" s="124"/>
      <c r="H2" s="124"/>
      <c r="I2" s="124"/>
      <c r="J2" s="124"/>
      <c r="K2" s="124"/>
      <c r="L2" s="127"/>
      <c r="M2" s="127"/>
      <c r="N2" s="127"/>
      <c r="O2" s="127"/>
      <c r="P2" s="126"/>
      <c r="Q2" s="126"/>
      <c r="R2" s="126"/>
      <c r="S2" s="126"/>
      <c r="T2" s="126"/>
      <c r="U2" s="124"/>
      <c r="V2" s="124"/>
      <c r="W2" s="124"/>
      <c r="X2" s="124"/>
      <c r="Y2" s="124"/>
      <c r="Z2" s="124"/>
      <c r="AA2" s="124"/>
      <c r="AB2" s="128"/>
      <c r="AC2" s="128"/>
      <c r="AD2" s="128"/>
      <c r="AE2" s="128"/>
    </row>
    <row r="3" spans="1:59" ht="72" customHeight="1" thickBot="1">
      <c r="A3" s="33" t="s">
        <v>2</v>
      </c>
      <c r="B3" s="34" t="s">
        <v>3</v>
      </c>
      <c r="C3" s="139" t="s">
        <v>4</v>
      </c>
      <c r="D3" s="60" t="s">
        <v>89</v>
      </c>
      <c r="E3" s="30" t="s">
        <v>5</v>
      </c>
      <c r="F3" s="30" t="s">
        <v>6</v>
      </c>
      <c r="G3" s="30" t="s">
        <v>7</v>
      </c>
      <c r="H3" s="29" t="s">
        <v>108</v>
      </c>
      <c r="I3" s="29" t="s">
        <v>93</v>
      </c>
      <c r="J3" s="29" t="s">
        <v>109</v>
      </c>
      <c r="K3" s="29" t="s">
        <v>110</v>
      </c>
      <c r="L3" s="29" t="s">
        <v>111</v>
      </c>
      <c r="M3" s="30" t="s">
        <v>8</v>
      </c>
      <c r="N3" s="30" t="s">
        <v>9</v>
      </c>
      <c r="O3" s="31" t="s">
        <v>99</v>
      </c>
      <c r="P3" s="60" t="s">
        <v>10</v>
      </c>
      <c r="Q3" s="30" t="s">
        <v>11</v>
      </c>
      <c r="R3" s="30" t="s">
        <v>12</v>
      </c>
      <c r="S3" s="52" t="s">
        <v>13</v>
      </c>
      <c r="T3" s="28" t="s">
        <v>34</v>
      </c>
      <c r="U3" s="30" t="s">
        <v>14</v>
      </c>
      <c r="V3" s="30" t="s">
        <v>15</v>
      </c>
      <c r="W3" s="30" t="s">
        <v>16</v>
      </c>
      <c r="X3" s="29" t="s">
        <v>35</v>
      </c>
      <c r="Y3" s="29" t="s">
        <v>36</v>
      </c>
      <c r="Z3" s="29" t="s">
        <v>37</v>
      </c>
      <c r="AA3" s="29" t="s">
        <v>38</v>
      </c>
      <c r="AB3" s="29" t="s">
        <v>39</v>
      </c>
      <c r="AC3" s="30" t="s">
        <v>17</v>
      </c>
      <c r="AD3" s="30" t="s">
        <v>18</v>
      </c>
      <c r="AE3" s="31" t="s">
        <v>101</v>
      </c>
      <c r="AF3" s="22" t="s">
        <v>19</v>
      </c>
      <c r="AG3" s="16" t="s">
        <v>20</v>
      </c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</row>
    <row r="4" spans="1:59" ht="15.95" customHeight="1">
      <c r="A4" s="32">
        <v>1</v>
      </c>
      <c r="B4" s="38" t="s">
        <v>40</v>
      </c>
      <c r="C4" s="140">
        <v>125</v>
      </c>
      <c r="D4" s="63">
        <v>9510.619999999999</v>
      </c>
      <c r="E4" s="64">
        <v>0</v>
      </c>
      <c r="F4" s="64">
        <v>0</v>
      </c>
      <c r="G4" s="64">
        <v>0</v>
      </c>
      <c r="H4" s="64">
        <v>613.73</v>
      </c>
      <c r="I4" s="64">
        <v>7</v>
      </c>
      <c r="J4" s="64">
        <v>84.35</v>
      </c>
      <c r="K4" s="64">
        <v>245</v>
      </c>
      <c r="L4" s="64">
        <v>206</v>
      </c>
      <c r="M4" s="64">
        <v>0</v>
      </c>
      <c r="N4" s="64">
        <v>0</v>
      </c>
      <c r="O4" s="65">
        <v>24</v>
      </c>
      <c r="P4" s="189">
        <v>28.91</v>
      </c>
      <c r="Q4" s="99"/>
      <c r="R4" s="80"/>
      <c r="S4" s="135"/>
      <c r="T4" s="199">
        <v>78.670500000000004</v>
      </c>
      <c r="U4" s="27"/>
      <c r="V4" s="27"/>
      <c r="W4" s="27"/>
      <c r="X4" s="27">
        <v>4.90984</v>
      </c>
      <c r="Y4" s="27">
        <v>5.6000000000000001E-2</v>
      </c>
      <c r="Z4" s="27">
        <v>0.67479999999999996</v>
      </c>
      <c r="AA4" s="27">
        <v>1.96</v>
      </c>
      <c r="AB4" s="27">
        <v>1.6479999999999999</v>
      </c>
      <c r="AC4" s="27"/>
      <c r="AD4" s="27"/>
      <c r="AE4" s="45">
        <v>0.192</v>
      </c>
      <c r="AF4" s="23"/>
      <c r="AG4" s="15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</row>
    <row r="5" spans="1:59" ht="15.95" customHeight="1">
      <c r="A5" s="11">
        <v>2</v>
      </c>
      <c r="B5" s="39" t="s">
        <v>41</v>
      </c>
      <c r="C5" s="206">
        <v>130</v>
      </c>
      <c r="D5" s="19">
        <v>9561.15</v>
      </c>
      <c r="E5" s="4">
        <v>0</v>
      </c>
      <c r="F5" s="4">
        <v>0</v>
      </c>
      <c r="G5" s="4">
        <v>0</v>
      </c>
      <c r="H5" s="4">
        <v>624.3900000000001</v>
      </c>
      <c r="I5" s="4">
        <v>11</v>
      </c>
      <c r="J5" s="4">
        <v>129.5</v>
      </c>
      <c r="K5" s="4">
        <v>297</v>
      </c>
      <c r="L5" s="4">
        <v>273</v>
      </c>
      <c r="M5" s="4">
        <v>0</v>
      </c>
      <c r="N5" s="4">
        <v>0</v>
      </c>
      <c r="O5" s="54">
        <v>4</v>
      </c>
      <c r="P5" s="151">
        <v>29.41</v>
      </c>
      <c r="Q5" s="58"/>
      <c r="R5" s="13"/>
      <c r="S5" s="12"/>
      <c r="T5" s="46">
        <v>75.092500000000001</v>
      </c>
      <c r="U5" s="13"/>
      <c r="V5" s="13"/>
      <c r="W5" s="13"/>
      <c r="X5" s="27">
        <v>4.8030000000000008</v>
      </c>
      <c r="Y5" s="27">
        <v>8.461538461538462E-2</v>
      </c>
      <c r="Z5" s="27">
        <v>0.99615384615384617</v>
      </c>
      <c r="AA5" s="27">
        <v>2.2846153846153845</v>
      </c>
      <c r="AB5" s="27">
        <v>2.1</v>
      </c>
      <c r="AC5" s="27"/>
      <c r="AD5" s="27"/>
      <c r="AE5" s="45">
        <v>3.0769230769230771E-2</v>
      </c>
      <c r="AF5" s="23"/>
      <c r="AG5" s="15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2"/>
      <c r="BB5" s="62"/>
      <c r="BC5" s="62"/>
      <c r="BD5" s="62"/>
      <c r="BE5" s="62"/>
      <c r="BF5" s="62"/>
      <c r="BG5" s="62"/>
    </row>
    <row r="6" spans="1:59" ht="15.95" customHeight="1">
      <c r="A6" s="11">
        <v>3</v>
      </c>
      <c r="B6" s="39" t="s">
        <v>42</v>
      </c>
      <c r="C6" s="206">
        <v>7</v>
      </c>
      <c r="D6" s="19">
        <v>528.16999999999996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32</v>
      </c>
      <c r="L6" s="4">
        <v>13</v>
      </c>
      <c r="M6" s="4">
        <v>0</v>
      </c>
      <c r="N6" s="4">
        <v>0</v>
      </c>
      <c r="O6" s="54">
        <v>0</v>
      </c>
      <c r="P6" s="151">
        <v>14.04</v>
      </c>
      <c r="Q6" s="58"/>
      <c r="R6" s="13"/>
      <c r="S6" s="12"/>
      <c r="T6" s="46">
        <v>75.47</v>
      </c>
      <c r="U6" s="13"/>
      <c r="V6" s="13"/>
      <c r="W6" s="13"/>
      <c r="X6" s="27">
        <v>0</v>
      </c>
      <c r="Y6" s="27">
        <v>0</v>
      </c>
      <c r="Z6" s="27">
        <v>0</v>
      </c>
      <c r="AA6" s="27">
        <v>4.5714285714285712</v>
      </c>
      <c r="AB6" s="27">
        <v>1.8571428571428572</v>
      </c>
      <c r="AC6" s="27"/>
      <c r="AD6" s="27"/>
      <c r="AE6" s="45">
        <v>0</v>
      </c>
      <c r="AF6" s="23"/>
      <c r="AG6" s="15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2"/>
      <c r="BG6" s="62"/>
    </row>
    <row r="7" spans="1:59" ht="15.95" customHeight="1">
      <c r="A7" s="11">
        <v>4</v>
      </c>
      <c r="B7" s="39" t="s">
        <v>43</v>
      </c>
      <c r="C7" s="206"/>
      <c r="D7" s="19"/>
      <c r="E7" s="4"/>
      <c r="F7" s="4"/>
      <c r="G7" s="4"/>
      <c r="H7" s="4"/>
      <c r="I7" s="4"/>
      <c r="J7" s="4"/>
      <c r="K7" s="4"/>
      <c r="L7" s="4"/>
      <c r="M7" s="4"/>
      <c r="N7" s="4"/>
      <c r="O7" s="54"/>
      <c r="P7" s="151"/>
      <c r="Q7" s="58"/>
      <c r="R7" s="13"/>
      <c r="S7" s="12"/>
      <c r="T7" s="46"/>
      <c r="U7" s="13"/>
      <c r="V7" s="13"/>
      <c r="W7" s="13"/>
      <c r="X7" s="27"/>
      <c r="Y7" s="27"/>
      <c r="Z7" s="27"/>
      <c r="AA7" s="27"/>
      <c r="AB7" s="27"/>
      <c r="AC7" s="27"/>
      <c r="AD7" s="27"/>
      <c r="AE7" s="45"/>
      <c r="AF7" s="23"/>
      <c r="AG7" s="15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2"/>
      <c r="BB7" s="62"/>
      <c r="BC7" s="62"/>
      <c r="BD7" s="62"/>
      <c r="BE7" s="62"/>
      <c r="BF7" s="62"/>
      <c r="BG7" s="62"/>
    </row>
    <row r="8" spans="1:59" ht="15.95" customHeight="1">
      <c r="A8" s="11">
        <v>5</v>
      </c>
      <c r="B8" s="39" t="s">
        <v>112</v>
      </c>
      <c r="C8" s="206"/>
      <c r="D8" s="19"/>
      <c r="E8" s="4"/>
      <c r="F8" s="4"/>
      <c r="G8" s="4"/>
      <c r="H8" s="4"/>
      <c r="I8" s="4"/>
      <c r="J8" s="4"/>
      <c r="K8" s="4"/>
      <c r="L8" s="4"/>
      <c r="M8" s="4"/>
      <c r="N8" s="4"/>
      <c r="O8" s="54"/>
      <c r="P8" s="151"/>
      <c r="Q8" s="58"/>
      <c r="R8" s="13"/>
      <c r="S8" s="12"/>
      <c r="T8" s="46"/>
      <c r="U8" s="13"/>
      <c r="V8" s="13"/>
      <c r="W8" s="13"/>
      <c r="X8" s="27"/>
      <c r="Y8" s="27"/>
      <c r="Z8" s="27"/>
      <c r="AA8" s="27"/>
      <c r="AB8" s="27"/>
      <c r="AC8" s="27"/>
      <c r="AD8" s="27"/>
      <c r="AE8" s="45"/>
      <c r="AF8" s="23"/>
      <c r="AG8" s="15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</row>
    <row r="9" spans="1:59" ht="15.95" customHeight="1">
      <c r="A9" s="11">
        <v>6</v>
      </c>
      <c r="B9" s="39" t="s">
        <v>45</v>
      </c>
      <c r="C9" s="206">
        <v>122</v>
      </c>
      <c r="D9" s="19">
        <v>8864.09</v>
      </c>
      <c r="E9" s="4">
        <v>0</v>
      </c>
      <c r="F9" s="4">
        <v>0</v>
      </c>
      <c r="G9" s="4">
        <v>0</v>
      </c>
      <c r="H9" s="4">
        <v>709.6</v>
      </c>
      <c r="I9" s="4">
        <v>10</v>
      </c>
      <c r="J9" s="4">
        <v>168.26999999999998</v>
      </c>
      <c r="K9" s="4">
        <v>270</v>
      </c>
      <c r="L9" s="4">
        <v>222</v>
      </c>
      <c r="M9" s="4">
        <v>0</v>
      </c>
      <c r="N9" s="4">
        <v>0</v>
      </c>
      <c r="O9" s="54">
        <v>11</v>
      </c>
      <c r="P9" s="151">
        <v>30.6</v>
      </c>
      <c r="Q9" s="58"/>
      <c r="R9" s="13"/>
      <c r="S9" s="12"/>
      <c r="T9" s="46">
        <v>75.664500000000004</v>
      </c>
      <c r="U9" s="13"/>
      <c r="V9" s="13"/>
      <c r="W9" s="13"/>
      <c r="X9" s="27">
        <v>5.8163934426229513</v>
      </c>
      <c r="Y9" s="27">
        <v>8.1967213114754092E-2</v>
      </c>
      <c r="Z9" s="27">
        <v>1.3792622950819671</v>
      </c>
      <c r="AA9" s="27">
        <v>2.2131147540983607</v>
      </c>
      <c r="AB9" s="27">
        <v>1.819672131147541</v>
      </c>
      <c r="AC9" s="27"/>
      <c r="AD9" s="27"/>
      <c r="AE9" s="45">
        <v>9.0163934426229511E-2</v>
      </c>
      <c r="AF9" s="23"/>
      <c r="AG9" s="15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</row>
    <row r="10" spans="1:59" ht="15.95" customHeight="1">
      <c r="A10" s="11">
        <v>7</v>
      </c>
      <c r="B10" s="39" t="s">
        <v>46</v>
      </c>
      <c r="C10" s="206">
        <v>130</v>
      </c>
      <c r="D10" s="19">
        <v>8506.93</v>
      </c>
      <c r="E10" s="4">
        <v>0</v>
      </c>
      <c r="F10" s="4">
        <v>0</v>
      </c>
      <c r="G10" s="4">
        <v>0</v>
      </c>
      <c r="H10" s="4">
        <v>550.99</v>
      </c>
      <c r="I10" s="4">
        <v>14</v>
      </c>
      <c r="J10" s="4">
        <v>226.74</v>
      </c>
      <c r="K10" s="4">
        <v>200</v>
      </c>
      <c r="L10" s="4">
        <v>167</v>
      </c>
      <c r="M10" s="4">
        <v>0</v>
      </c>
      <c r="N10" s="4">
        <v>0</v>
      </c>
      <c r="O10" s="54">
        <v>6</v>
      </c>
      <c r="P10" s="151">
        <v>29.92</v>
      </c>
      <c r="Q10" s="58"/>
      <c r="R10" s="13"/>
      <c r="S10" s="12"/>
      <c r="T10" s="46">
        <v>66.4345</v>
      </c>
      <c r="U10" s="13"/>
      <c r="V10" s="13"/>
      <c r="W10" s="13"/>
      <c r="X10" s="27">
        <v>4.2383846153846152</v>
      </c>
      <c r="Y10" s="27">
        <v>0.1076923076923077</v>
      </c>
      <c r="Z10" s="27">
        <v>1.7441538461538462</v>
      </c>
      <c r="AA10" s="27">
        <v>1.5384615384615385</v>
      </c>
      <c r="AB10" s="27">
        <v>1.2846153846153847</v>
      </c>
      <c r="AC10" s="27"/>
      <c r="AD10" s="27"/>
      <c r="AE10" s="45">
        <v>4.6153846153846156E-2</v>
      </c>
      <c r="AF10" s="23"/>
      <c r="AG10" s="15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</row>
    <row r="11" spans="1:59" ht="15.95" customHeight="1">
      <c r="A11" s="11">
        <v>8</v>
      </c>
      <c r="B11" s="39" t="s">
        <v>47</v>
      </c>
      <c r="C11" s="206">
        <v>115</v>
      </c>
      <c r="D11" s="19">
        <v>8701.23</v>
      </c>
      <c r="E11" s="4">
        <v>0</v>
      </c>
      <c r="F11" s="4">
        <v>0</v>
      </c>
      <c r="G11" s="4">
        <v>0</v>
      </c>
      <c r="H11" s="4">
        <v>334.4</v>
      </c>
      <c r="I11" s="4">
        <v>4</v>
      </c>
      <c r="J11" s="4">
        <v>76.72</v>
      </c>
      <c r="K11" s="4">
        <v>173</v>
      </c>
      <c r="L11" s="4">
        <v>162</v>
      </c>
      <c r="M11" s="4">
        <v>0</v>
      </c>
      <c r="N11" s="4">
        <v>0</v>
      </c>
      <c r="O11" s="54">
        <v>0</v>
      </c>
      <c r="P11" s="151">
        <v>28.33</v>
      </c>
      <c r="Q11" s="58"/>
      <c r="R11" s="13"/>
      <c r="S11" s="12"/>
      <c r="T11" s="46">
        <v>79.950333333333319</v>
      </c>
      <c r="U11" s="13"/>
      <c r="V11" s="13"/>
      <c r="W11" s="13"/>
      <c r="X11" s="27">
        <v>2.9078260869565216</v>
      </c>
      <c r="Y11" s="27">
        <v>3.4782608695652174E-2</v>
      </c>
      <c r="Z11" s="27">
        <v>0.66713043478260869</v>
      </c>
      <c r="AA11" s="27">
        <v>1.5043478260869565</v>
      </c>
      <c r="AB11" s="27">
        <v>1.4086956521739131</v>
      </c>
      <c r="AC11" s="27"/>
      <c r="AD11" s="27"/>
      <c r="AE11" s="45">
        <v>0</v>
      </c>
      <c r="AF11" s="23"/>
      <c r="AG11" s="15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</row>
    <row r="12" spans="1:59" ht="15.95" customHeight="1">
      <c r="A12" s="11">
        <v>9</v>
      </c>
      <c r="B12" s="39" t="s">
        <v>48</v>
      </c>
      <c r="C12" s="206">
        <v>130</v>
      </c>
      <c r="D12" s="19">
        <v>9086.48</v>
      </c>
      <c r="E12" s="4">
        <v>0</v>
      </c>
      <c r="F12" s="4">
        <v>0</v>
      </c>
      <c r="G12" s="4">
        <v>0</v>
      </c>
      <c r="H12" s="4">
        <v>761.54000000000008</v>
      </c>
      <c r="I12" s="4">
        <v>17</v>
      </c>
      <c r="J12" s="4">
        <v>243.39000000000001</v>
      </c>
      <c r="K12" s="4">
        <v>245</v>
      </c>
      <c r="L12" s="4">
        <v>210</v>
      </c>
      <c r="M12" s="4">
        <v>0</v>
      </c>
      <c r="N12" s="4">
        <v>0</v>
      </c>
      <c r="O12" s="54">
        <v>13</v>
      </c>
      <c r="P12" s="151">
        <v>30.38</v>
      </c>
      <c r="Q12" s="58"/>
      <c r="R12" s="13"/>
      <c r="S12" s="12"/>
      <c r="T12" s="46">
        <v>71.702500000000001</v>
      </c>
      <c r="U12" s="13"/>
      <c r="V12" s="13"/>
      <c r="W12" s="13"/>
      <c r="X12" s="27">
        <v>5.8580000000000005</v>
      </c>
      <c r="Y12" s="27">
        <v>0.13076923076923078</v>
      </c>
      <c r="Z12" s="27">
        <v>1.8722307692307694</v>
      </c>
      <c r="AA12" s="27">
        <v>1.8846153846153846</v>
      </c>
      <c r="AB12" s="27">
        <v>1.6153846153846154</v>
      </c>
      <c r="AC12" s="27"/>
      <c r="AD12" s="27"/>
      <c r="AE12" s="45">
        <v>0.1</v>
      </c>
      <c r="AF12" s="23"/>
      <c r="AG12" s="15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</row>
    <row r="13" spans="1:59" ht="15.95" customHeight="1">
      <c r="A13" s="11">
        <v>10</v>
      </c>
      <c r="B13" s="39" t="s">
        <v>49</v>
      </c>
      <c r="C13" s="206">
        <v>115</v>
      </c>
      <c r="D13" s="19">
        <v>8778.49</v>
      </c>
      <c r="E13" s="4">
        <v>0</v>
      </c>
      <c r="F13" s="4">
        <v>0</v>
      </c>
      <c r="G13" s="4">
        <v>0</v>
      </c>
      <c r="H13" s="4">
        <v>458.09000000000003</v>
      </c>
      <c r="I13" s="4">
        <v>5</v>
      </c>
      <c r="J13" s="4">
        <v>68.17</v>
      </c>
      <c r="K13" s="4">
        <v>172</v>
      </c>
      <c r="L13" s="4">
        <v>191</v>
      </c>
      <c r="M13" s="4">
        <v>0</v>
      </c>
      <c r="N13" s="4">
        <v>0</v>
      </c>
      <c r="O13" s="54">
        <v>10</v>
      </c>
      <c r="P13" s="151">
        <v>28.91</v>
      </c>
      <c r="Q13" s="58"/>
      <c r="R13" s="13"/>
      <c r="S13" s="12"/>
      <c r="T13" s="46">
        <v>79.456999999999994</v>
      </c>
      <c r="U13" s="13"/>
      <c r="V13" s="13"/>
      <c r="W13" s="13"/>
      <c r="X13" s="27">
        <v>3.9833913043478262</v>
      </c>
      <c r="Y13" s="27">
        <v>4.3478260869565216E-2</v>
      </c>
      <c r="Z13" s="27">
        <v>0.59278260869565214</v>
      </c>
      <c r="AA13" s="27">
        <v>1.4956521739130435</v>
      </c>
      <c r="AB13" s="27">
        <v>1.6608695652173913</v>
      </c>
      <c r="AC13" s="27"/>
      <c r="AD13" s="27"/>
      <c r="AE13" s="45">
        <v>8.6956521739130432E-2</v>
      </c>
      <c r="AF13" s="23"/>
      <c r="AG13" s="15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</row>
    <row r="14" spans="1:59" ht="15.95" customHeight="1">
      <c r="A14" s="11">
        <v>11</v>
      </c>
      <c r="B14" s="39" t="s">
        <v>50</v>
      </c>
      <c r="C14" s="206">
        <v>130</v>
      </c>
      <c r="D14" s="19">
        <v>9595.75</v>
      </c>
      <c r="E14" s="4">
        <v>0</v>
      </c>
      <c r="F14" s="4">
        <v>0</v>
      </c>
      <c r="G14" s="4">
        <v>0</v>
      </c>
      <c r="H14" s="4">
        <v>442.93</v>
      </c>
      <c r="I14" s="4">
        <v>1</v>
      </c>
      <c r="J14" s="4">
        <v>8.93</v>
      </c>
      <c r="K14" s="4">
        <v>225</v>
      </c>
      <c r="L14" s="4">
        <v>170</v>
      </c>
      <c r="M14" s="4">
        <v>0</v>
      </c>
      <c r="N14" s="4">
        <v>0</v>
      </c>
      <c r="O14" s="54">
        <v>5</v>
      </c>
      <c r="P14" s="151">
        <v>25.52</v>
      </c>
      <c r="Q14" s="58"/>
      <c r="R14" s="13"/>
      <c r="S14" s="12"/>
      <c r="T14" s="46">
        <v>74.23</v>
      </c>
      <c r="U14" s="13"/>
      <c r="V14" s="13"/>
      <c r="W14" s="13"/>
      <c r="X14" s="27">
        <v>3.4071538461538462</v>
      </c>
      <c r="Y14" s="27">
        <v>7.6923076923076927E-3</v>
      </c>
      <c r="Z14" s="27">
        <v>6.8692307692307691E-2</v>
      </c>
      <c r="AA14" s="27">
        <v>1.7307692307692308</v>
      </c>
      <c r="AB14" s="27">
        <v>1.3076923076923077</v>
      </c>
      <c r="AC14" s="27"/>
      <c r="AD14" s="27"/>
      <c r="AE14" s="45">
        <v>3.8461538461538464E-2</v>
      </c>
      <c r="AF14" s="23"/>
      <c r="AG14" s="15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</row>
    <row r="15" spans="1:59" ht="15.95" customHeight="1">
      <c r="A15" s="11">
        <v>12</v>
      </c>
      <c r="B15" s="39" t="s">
        <v>51</v>
      </c>
      <c r="C15" s="206">
        <v>130</v>
      </c>
      <c r="D15" s="19">
        <v>10941.470000000001</v>
      </c>
      <c r="E15" s="4">
        <v>0</v>
      </c>
      <c r="F15" s="4">
        <v>0</v>
      </c>
      <c r="G15" s="4">
        <v>0</v>
      </c>
      <c r="H15" s="4">
        <v>724.84</v>
      </c>
      <c r="I15" s="4">
        <v>13</v>
      </c>
      <c r="J15" s="4">
        <v>182.79000000000002</v>
      </c>
      <c r="K15" s="4">
        <v>271</v>
      </c>
      <c r="L15" s="4">
        <v>240</v>
      </c>
      <c r="M15" s="4">
        <v>0</v>
      </c>
      <c r="N15" s="4">
        <v>0</v>
      </c>
      <c r="O15" s="54">
        <v>14</v>
      </c>
      <c r="P15" s="151">
        <v>28.4</v>
      </c>
      <c r="Q15" s="58"/>
      <c r="R15" s="13"/>
      <c r="S15" s="12"/>
      <c r="T15" s="46">
        <v>85.664500000000004</v>
      </c>
      <c r="U15" s="13"/>
      <c r="V15" s="13"/>
      <c r="W15" s="13"/>
      <c r="X15" s="27">
        <v>5.5756923076923082</v>
      </c>
      <c r="Y15" s="27">
        <v>0.1</v>
      </c>
      <c r="Z15" s="27">
        <v>1.4060769230769232</v>
      </c>
      <c r="AA15" s="27">
        <v>2.0846153846153848</v>
      </c>
      <c r="AB15" s="27">
        <v>1.8461538461538463</v>
      </c>
      <c r="AC15" s="27"/>
      <c r="AD15" s="27"/>
      <c r="AE15" s="45">
        <v>0.1076923076923077</v>
      </c>
      <c r="AF15" s="23"/>
      <c r="AG15" s="15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</row>
    <row r="16" spans="1:59" ht="15.95" customHeight="1">
      <c r="A16" s="11">
        <v>13</v>
      </c>
      <c r="B16" s="39" t="s">
        <v>52</v>
      </c>
      <c r="C16" s="206">
        <v>130</v>
      </c>
      <c r="D16" s="19">
        <v>8699.2000000000007</v>
      </c>
      <c r="E16" s="4">
        <v>0</v>
      </c>
      <c r="F16" s="4">
        <v>0</v>
      </c>
      <c r="G16" s="4">
        <v>0</v>
      </c>
      <c r="H16" s="4">
        <v>284.45</v>
      </c>
      <c r="I16" s="4">
        <v>6</v>
      </c>
      <c r="J16" s="4">
        <v>69.150000000000006</v>
      </c>
      <c r="K16" s="4">
        <v>205</v>
      </c>
      <c r="L16" s="4">
        <v>190</v>
      </c>
      <c r="M16" s="4">
        <v>0</v>
      </c>
      <c r="N16" s="4">
        <v>0</v>
      </c>
      <c r="O16" s="54">
        <v>6</v>
      </c>
      <c r="P16" s="151">
        <v>30.1</v>
      </c>
      <c r="Q16" s="58"/>
      <c r="R16" s="13"/>
      <c r="S16" s="12"/>
      <c r="T16" s="46">
        <v>68.305749999999989</v>
      </c>
      <c r="U16" s="13"/>
      <c r="V16" s="13"/>
      <c r="W16" s="13"/>
      <c r="X16" s="27">
        <v>2.188076923076923</v>
      </c>
      <c r="Y16" s="27">
        <v>4.6153846153846156E-2</v>
      </c>
      <c r="Z16" s="27">
        <v>0.53192307692307694</v>
      </c>
      <c r="AA16" s="27">
        <v>1.5769230769230769</v>
      </c>
      <c r="AB16" s="27">
        <v>1.4615384615384615</v>
      </c>
      <c r="AC16" s="27"/>
      <c r="AD16" s="27"/>
      <c r="AE16" s="45">
        <v>4.6153846153846156E-2</v>
      </c>
      <c r="AF16" s="23"/>
      <c r="AG16" s="15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</row>
    <row r="17" spans="1:59" ht="15.95" customHeight="1">
      <c r="A17" s="11">
        <v>14</v>
      </c>
      <c r="B17" s="39" t="s">
        <v>53</v>
      </c>
      <c r="C17" s="206"/>
      <c r="D17" s="19"/>
      <c r="E17" s="4"/>
      <c r="F17" s="4"/>
      <c r="G17" s="4"/>
      <c r="H17" s="4"/>
      <c r="I17" s="4"/>
      <c r="J17" s="4"/>
      <c r="K17" s="4"/>
      <c r="L17" s="4"/>
      <c r="M17" s="4"/>
      <c r="N17" s="4"/>
      <c r="O17" s="54"/>
      <c r="P17" s="151"/>
      <c r="Q17" s="58"/>
      <c r="R17" s="13"/>
      <c r="S17" s="12"/>
      <c r="T17" s="46"/>
      <c r="U17" s="13"/>
      <c r="V17" s="13"/>
      <c r="W17" s="13"/>
      <c r="X17" s="27"/>
      <c r="Y17" s="27"/>
      <c r="Z17" s="27"/>
      <c r="AA17" s="27"/>
      <c r="AB17" s="27"/>
      <c r="AC17" s="27"/>
      <c r="AD17" s="27"/>
      <c r="AE17" s="45"/>
      <c r="AF17" s="23"/>
      <c r="AG17" s="15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</row>
    <row r="18" spans="1:59" ht="15.95" customHeight="1">
      <c r="A18" s="11">
        <v>15</v>
      </c>
      <c r="B18" s="39" t="s">
        <v>54</v>
      </c>
      <c r="C18" s="206">
        <v>130</v>
      </c>
      <c r="D18" s="19">
        <v>9403.7400000000016</v>
      </c>
      <c r="E18" s="4">
        <v>0</v>
      </c>
      <c r="F18" s="4">
        <v>0</v>
      </c>
      <c r="G18" s="4">
        <v>0</v>
      </c>
      <c r="H18" s="4">
        <v>647.95000000000005</v>
      </c>
      <c r="I18" s="4">
        <v>13</v>
      </c>
      <c r="J18" s="4">
        <v>163.41</v>
      </c>
      <c r="K18" s="4">
        <v>270</v>
      </c>
      <c r="L18" s="4">
        <v>229</v>
      </c>
      <c r="M18" s="4">
        <v>0</v>
      </c>
      <c r="N18" s="4">
        <v>0</v>
      </c>
      <c r="O18" s="54">
        <v>4</v>
      </c>
      <c r="P18" s="151">
        <v>29.02</v>
      </c>
      <c r="Q18" s="58"/>
      <c r="R18" s="13"/>
      <c r="S18" s="12"/>
      <c r="T18" s="46">
        <v>73.918499999999995</v>
      </c>
      <c r="U18" s="13"/>
      <c r="V18" s="13"/>
      <c r="W18" s="13"/>
      <c r="X18" s="27">
        <v>4.9842307692307699</v>
      </c>
      <c r="Y18" s="27">
        <v>0.1</v>
      </c>
      <c r="Z18" s="27">
        <v>1.2569999999999999</v>
      </c>
      <c r="AA18" s="27">
        <v>2.0769230769230771</v>
      </c>
      <c r="AB18" s="27">
        <v>1.7615384615384615</v>
      </c>
      <c r="AC18" s="27"/>
      <c r="AD18" s="27"/>
      <c r="AE18" s="45">
        <v>3.0769230769230771E-2</v>
      </c>
      <c r="AF18" s="23"/>
      <c r="AG18" s="15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</row>
    <row r="19" spans="1:59" ht="15.95" customHeight="1">
      <c r="A19" s="11">
        <v>16</v>
      </c>
      <c r="B19" s="39" t="s">
        <v>55</v>
      </c>
      <c r="C19" s="206">
        <v>130</v>
      </c>
      <c r="D19" s="19">
        <v>9962.2899999999991</v>
      </c>
      <c r="E19" s="4">
        <v>0</v>
      </c>
      <c r="F19" s="4">
        <v>0</v>
      </c>
      <c r="G19" s="4">
        <v>0</v>
      </c>
      <c r="H19" s="4">
        <v>273.42</v>
      </c>
      <c r="I19" s="4">
        <v>3</v>
      </c>
      <c r="J19" s="4">
        <v>33.9</v>
      </c>
      <c r="K19" s="4">
        <v>287</v>
      </c>
      <c r="L19" s="4">
        <v>249</v>
      </c>
      <c r="M19" s="4">
        <v>0</v>
      </c>
      <c r="N19" s="4">
        <v>0</v>
      </c>
      <c r="O19" s="54">
        <v>2</v>
      </c>
      <c r="P19" s="151">
        <v>25.81</v>
      </c>
      <c r="Q19" s="58"/>
      <c r="R19" s="13"/>
      <c r="S19" s="12"/>
      <c r="T19" s="46">
        <v>77.605999999999995</v>
      </c>
      <c r="U19" s="13"/>
      <c r="V19" s="13"/>
      <c r="W19" s="13"/>
      <c r="X19" s="27">
        <v>2.1032307692307692</v>
      </c>
      <c r="Y19" s="27">
        <v>2.3076923076923078E-2</v>
      </c>
      <c r="Z19" s="27">
        <v>0.26076923076923075</v>
      </c>
      <c r="AA19" s="27">
        <v>2.2076923076923078</v>
      </c>
      <c r="AB19" s="27">
        <v>1.9153846153846155</v>
      </c>
      <c r="AC19" s="27"/>
      <c r="AD19" s="27"/>
      <c r="AE19" s="45">
        <v>1.5384615384615385E-2</v>
      </c>
      <c r="AF19" s="23"/>
      <c r="AG19" s="15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</row>
    <row r="20" spans="1:59" ht="15.95" customHeight="1">
      <c r="A20" s="11">
        <v>17</v>
      </c>
      <c r="B20" s="39" t="s">
        <v>56</v>
      </c>
      <c r="C20" s="206">
        <v>115</v>
      </c>
      <c r="D20" s="19">
        <v>8495.02</v>
      </c>
      <c r="E20" s="4">
        <v>0</v>
      </c>
      <c r="F20" s="4">
        <v>0</v>
      </c>
      <c r="G20" s="4">
        <v>0</v>
      </c>
      <c r="H20" s="4">
        <v>402.58000000000004</v>
      </c>
      <c r="I20" s="4">
        <v>7</v>
      </c>
      <c r="J20" s="4">
        <v>128.75</v>
      </c>
      <c r="K20" s="4">
        <v>195</v>
      </c>
      <c r="L20" s="4">
        <v>179</v>
      </c>
      <c r="M20" s="4">
        <v>0</v>
      </c>
      <c r="N20" s="4">
        <v>0</v>
      </c>
      <c r="O20" s="54">
        <v>1</v>
      </c>
      <c r="P20" s="151">
        <v>30.82</v>
      </c>
      <c r="Q20" s="58"/>
      <c r="R20" s="13"/>
      <c r="S20" s="12"/>
      <c r="T20" s="46">
        <v>76.675999999999988</v>
      </c>
      <c r="U20" s="13"/>
      <c r="V20" s="13"/>
      <c r="W20" s="13"/>
      <c r="X20" s="27">
        <v>3.5006956521739134</v>
      </c>
      <c r="Y20" s="27">
        <v>6.0869565217391307E-2</v>
      </c>
      <c r="Z20" s="27">
        <v>1.1195652173913044</v>
      </c>
      <c r="AA20" s="27">
        <v>1.6956521739130435</v>
      </c>
      <c r="AB20" s="27">
        <v>1.5565217391304347</v>
      </c>
      <c r="AC20" s="27"/>
      <c r="AD20" s="27"/>
      <c r="AE20" s="45">
        <v>8.6956521739130436E-3</v>
      </c>
      <c r="AF20" s="23"/>
      <c r="AG20" s="15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</row>
    <row r="21" spans="1:59" ht="15.95" customHeight="1">
      <c r="A21" s="11">
        <v>18</v>
      </c>
      <c r="B21" s="39" t="s">
        <v>57</v>
      </c>
      <c r="C21" s="206"/>
      <c r="D21" s="19"/>
      <c r="E21" s="4"/>
      <c r="F21" s="4"/>
      <c r="G21" s="4"/>
      <c r="H21" s="4"/>
      <c r="I21" s="4"/>
      <c r="J21" s="4"/>
      <c r="K21" s="4"/>
      <c r="L21" s="4"/>
      <c r="M21" s="4"/>
      <c r="N21" s="4"/>
      <c r="O21" s="54"/>
      <c r="P21" s="151"/>
      <c r="Q21" s="58"/>
      <c r="R21" s="13"/>
      <c r="S21" s="12"/>
      <c r="T21" s="46"/>
      <c r="U21" s="13"/>
      <c r="V21" s="13"/>
      <c r="W21" s="13"/>
      <c r="X21" s="27"/>
      <c r="Y21" s="27"/>
      <c r="Z21" s="27"/>
      <c r="AA21" s="27"/>
      <c r="AB21" s="27"/>
      <c r="AC21" s="27"/>
      <c r="AD21" s="27"/>
      <c r="AE21" s="45"/>
      <c r="AF21" s="23"/>
      <c r="AG21" s="15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</row>
    <row r="22" spans="1:59" ht="15.95" customHeight="1">
      <c r="A22" s="11">
        <v>19</v>
      </c>
      <c r="B22" s="39" t="s">
        <v>58</v>
      </c>
      <c r="C22" s="206">
        <v>130</v>
      </c>
      <c r="D22" s="19">
        <v>9727.56</v>
      </c>
      <c r="E22" s="4">
        <v>0</v>
      </c>
      <c r="F22" s="4">
        <v>0</v>
      </c>
      <c r="G22" s="4">
        <v>0</v>
      </c>
      <c r="H22" s="4">
        <v>982.3900000000001</v>
      </c>
      <c r="I22" s="4">
        <v>26</v>
      </c>
      <c r="J22" s="4">
        <v>365.1</v>
      </c>
      <c r="K22" s="4">
        <v>294</v>
      </c>
      <c r="L22" s="4">
        <v>206</v>
      </c>
      <c r="M22" s="4">
        <v>0</v>
      </c>
      <c r="N22" s="4">
        <v>0</v>
      </c>
      <c r="O22" s="54">
        <v>8</v>
      </c>
      <c r="P22" s="151">
        <v>31</v>
      </c>
      <c r="Q22" s="58"/>
      <c r="R22" s="13"/>
      <c r="S22" s="12"/>
      <c r="T22" s="46">
        <v>76.226249999999993</v>
      </c>
      <c r="U22" s="13"/>
      <c r="V22" s="13"/>
      <c r="W22" s="13"/>
      <c r="X22" s="27">
        <v>7.5568461538461547</v>
      </c>
      <c r="Y22" s="27">
        <v>0.2</v>
      </c>
      <c r="Z22" s="27">
        <v>2.8084615384615388</v>
      </c>
      <c r="AA22" s="27">
        <v>2.2615384615384615</v>
      </c>
      <c r="AB22" s="27">
        <v>1.5846153846153845</v>
      </c>
      <c r="AC22" s="27"/>
      <c r="AD22" s="27"/>
      <c r="AE22" s="45">
        <v>6.1538461538461542E-2</v>
      </c>
      <c r="AF22" s="23"/>
      <c r="AG22" s="15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</row>
    <row r="23" spans="1:59" ht="15.95" customHeight="1">
      <c r="A23" s="11">
        <v>20</v>
      </c>
      <c r="B23" s="39" t="s">
        <v>59</v>
      </c>
      <c r="C23" s="206">
        <v>130</v>
      </c>
      <c r="D23" s="19">
        <v>10572.52</v>
      </c>
      <c r="E23" s="4">
        <v>0</v>
      </c>
      <c r="F23" s="4">
        <v>0</v>
      </c>
      <c r="G23" s="4">
        <v>0</v>
      </c>
      <c r="H23" s="4">
        <v>299.01</v>
      </c>
      <c r="I23" s="4">
        <v>2</v>
      </c>
      <c r="J23" s="4">
        <v>27.240000000000002</v>
      </c>
      <c r="K23" s="4">
        <v>268</v>
      </c>
      <c r="L23" s="4">
        <v>235</v>
      </c>
      <c r="M23" s="4">
        <v>0</v>
      </c>
      <c r="N23" s="4">
        <v>0</v>
      </c>
      <c r="O23" s="54">
        <v>0</v>
      </c>
      <c r="P23" s="151">
        <v>25.27</v>
      </c>
      <c r="Q23" s="58"/>
      <c r="R23" s="13"/>
      <c r="S23" s="12"/>
      <c r="T23" s="46">
        <v>82.123999999999995</v>
      </c>
      <c r="U23" s="13"/>
      <c r="V23" s="13"/>
      <c r="W23" s="13"/>
      <c r="X23" s="27">
        <v>2.3000769230769231</v>
      </c>
      <c r="Y23" s="27">
        <v>1.5384615384615385E-2</v>
      </c>
      <c r="Z23" s="27">
        <v>0.20953846153846156</v>
      </c>
      <c r="AA23" s="27">
        <v>2.0615384615384613</v>
      </c>
      <c r="AB23" s="27">
        <v>1.8076923076923077</v>
      </c>
      <c r="AC23" s="27"/>
      <c r="AD23" s="27"/>
      <c r="AE23" s="45">
        <v>0</v>
      </c>
      <c r="AF23" s="23"/>
      <c r="AG23" s="15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</row>
    <row r="24" spans="1:59" ht="15.95" customHeight="1">
      <c r="A24" s="11">
        <v>21</v>
      </c>
      <c r="B24" s="39"/>
      <c r="C24" s="206"/>
      <c r="D24" s="19"/>
      <c r="E24" s="4"/>
      <c r="F24" s="4"/>
      <c r="G24" s="4"/>
      <c r="H24" s="4"/>
      <c r="I24" s="4"/>
      <c r="J24" s="4"/>
      <c r="K24" s="4"/>
      <c r="L24" s="4"/>
      <c r="M24" s="4"/>
      <c r="N24" s="4"/>
      <c r="O24" s="54"/>
      <c r="P24" s="151"/>
      <c r="Q24" s="58"/>
      <c r="R24" s="13"/>
      <c r="S24" s="12"/>
      <c r="T24" s="46"/>
      <c r="U24" s="13"/>
      <c r="V24" s="13"/>
      <c r="W24" s="13"/>
      <c r="X24" s="27"/>
      <c r="Y24" s="27"/>
      <c r="Z24" s="27"/>
      <c r="AA24" s="27"/>
      <c r="AB24" s="27"/>
      <c r="AC24" s="27"/>
      <c r="AD24" s="27"/>
      <c r="AE24" s="45"/>
      <c r="AF24" s="23"/>
      <c r="AG24" s="15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</row>
    <row r="25" spans="1:59" ht="15.95" customHeight="1">
      <c r="A25" s="11">
        <v>22</v>
      </c>
      <c r="B25" s="39" t="s">
        <v>117</v>
      </c>
      <c r="C25" s="206"/>
      <c r="D25" s="19"/>
      <c r="E25" s="4"/>
      <c r="F25" s="4"/>
      <c r="G25" s="4"/>
      <c r="H25" s="4"/>
      <c r="I25" s="4"/>
      <c r="J25" s="4"/>
      <c r="K25" s="4"/>
      <c r="L25" s="4"/>
      <c r="M25" s="4"/>
      <c r="N25" s="4"/>
      <c r="O25" s="54"/>
      <c r="P25" s="151"/>
      <c r="Q25" s="58"/>
      <c r="R25" s="13"/>
      <c r="S25" s="12"/>
      <c r="T25" s="46"/>
      <c r="U25" s="13"/>
      <c r="V25" s="13"/>
      <c r="W25" s="13"/>
      <c r="X25" s="27"/>
      <c r="Y25" s="27"/>
      <c r="Z25" s="27"/>
      <c r="AA25" s="27"/>
      <c r="AB25" s="27"/>
      <c r="AC25" s="27"/>
      <c r="AD25" s="27"/>
      <c r="AE25" s="45"/>
      <c r="AF25" s="23"/>
      <c r="AG25" s="15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</row>
    <row r="26" spans="1:59" ht="15.95" customHeight="1">
      <c r="A26" s="11">
        <v>23</v>
      </c>
      <c r="B26" s="39" t="s">
        <v>62</v>
      </c>
      <c r="C26" s="206"/>
      <c r="D26" s="19"/>
      <c r="E26" s="4"/>
      <c r="F26" s="4"/>
      <c r="G26" s="4"/>
      <c r="H26" s="4"/>
      <c r="I26" s="4"/>
      <c r="J26" s="4"/>
      <c r="K26" s="4"/>
      <c r="L26" s="4"/>
      <c r="M26" s="4"/>
      <c r="N26" s="4"/>
      <c r="O26" s="54"/>
      <c r="P26" s="151"/>
      <c r="Q26" s="58"/>
      <c r="R26" s="13"/>
      <c r="S26" s="12"/>
      <c r="T26" s="46"/>
      <c r="U26" s="13"/>
      <c r="V26" s="13"/>
      <c r="W26" s="13"/>
      <c r="X26" s="27"/>
      <c r="Y26" s="27"/>
      <c r="Z26" s="27"/>
      <c r="AA26" s="27"/>
      <c r="AB26" s="27"/>
      <c r="AC26" s="27"/>
      <c r="AD26" s="27"/>
      <c r="AE26" s="45"/>
      <c r="AF26" s="23"/>
      <c r="AG26" s="15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</row>
    <row r="27" spans="1:59" ht="15.95" customHeight="1">
      <c r="A27" s="11">
        <v>24</v>
      </c>
      <c r="B27" s="39" t="s">
        <v>63</v>
      </c>
      <c r="C27" s="206">
        <v>130</v>
      </c>
      <c r="D27" s="19">
        <v>8726.119999999999</v>
      </c>
      <c r="E27" s="4">
        <v>0</v>
      </c>
      <c r="F27" s="4">
        <v>0</v>
      </c>
      <c r="G27" s="4">
        <v>0</v>
      </c>
      <c r="H27" s="4">
        <v>353.30999999999995</v>
      </c>
      <c r="I27" s="4">
        <v>5</v>
      </c>
      <c r="J27" s="4">
        <v>84.789999999999992</v>
      </c>
      <c r="K27" s="4">
        <v>229</v>
      </c>
      <c r="L27" s="4">
        <v>210</v>
      </c>
      <c r="M27" s="4">
        <v>0</v>
      </c>
      <c r="N27" s="4">
        <v>0</v>
      </c>
      <c r="O27" s="54">
        <v>7</v>
      </c>
      <c r="P27" s="151">
        <v>31.61</v>
      </c>
      <c r="Q27" s="58"/>
      <c r="R27" s="13"/>
      <c r="S27" s="12"/>
      <c r="T27" s="46">
        <v>67.827749999999995</v>
      </c>
      <c r="U27" s="13"/>
      <c r="V27" s="13"/>
      <c r="W27" s="13"/>
      <c r="X27" s="27">
        <v>2.7177692307692305</v>
      </c>
      <c r="Y27" s="27">
        <v>3.8461538461538464E-2</v>
      </c>
      <c r="Z27" s="27">
        <v>0.65223076923076917</v>
      </c>
      <c r="AA27" s="27">
        <v>1.7615384615384615</v>
      </c>
      <c r="AB27" s="27">
        <v>1.6153846153846154</v>
      </c>
      <c r="AC27" s="27"/>
      <c r="AD27" s="27"/>
      <c r="AE27" s="45">
        <v>5.3846153846153849E-2</v>
      </c>
      <c r="AF27" s="23"/>
      <c r="AG27" s="15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</row>
    <row r="28" spans="1:59" ht="15.95" customHeight="1" thickBot="1">
      <c r="A28" s="11">
        <v>25</v>
      </c>
      <c r="B28" s="39" t="s">
        <v>64</v>
      </c>
      <c r="C28" s="206">
        <v>130</v>
      </c>
      <c r="D28" s="19">
        <v>9603.369999999999</v>
      </c>
      <c r="E28" s="4">
        <v>0</v>
      </c>
      <c r="F28" s="4">
        <v>0</v>
      </c>
      <c r="G28" s="4">
        <v>0</v>
      </c>
      <c r="H28" s="4">
        <v>256.29000000000002</v>
      </c>
      <c r="I28" s="4">
        <v>1</v>
      </c>
      <c r="J28" s="4">
        <v>9.34</v>
      </c>
      <c r="K28" s="4">
        <v>205</v>
      </c>
      <c r="L28" s="4">
        <v>172</v>
      </c>
      <c r="M28" s="4">
        <v>0</v>
      </c>
      <c r="N28" s="4">
        <v>0</v>
      </c>
      <c r="O28" s="54">
        <v>2</v>
      </c>
      <c r="P28" s="151">
        <v>26.1</v>
      </c>
      <c r="Q28" s="58"/>
      <c r="R28" s="13"/>
      <c r="S28" s="12"/>
      <c r="T28" s="46">
        <v>75.126000000000005</v>
      </c>
      <c r="U28" s="13"/>
      <c r="V28" s="13"/>
      <c r="W28" s="13"/>
      <c r="X28" s="27">
        <v>1.9714615384615386</v>
      </c>
      <c r="Y28" s="27">
        <v>7.6923076923076927E-3</v>
      </c>
      <c r="Z28" s="27">
        <v>7.1846153846153851E-2</v>
      </c>
      <c r="AA28" s="27">
        <v>1.5769230769230769</v>
      </c>
      <c r="AB28" s="27">
        <v>1.323076923076923</v>
      </c>
      <c r="AC28" s="27"/>
      <c r="AD28" s="27"/>
      <c r="AE28" s="45">
        <v>1.5384615384615385E-2</v>
      </c>
      <c r="AF28" s="23"/>
      <c r="AG28" s="15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</row>
    <row r="29" spans="1:59" ht="15.95" hidden="1" customHeight="1">
      <c r="A29" s="11">
        <v>26</v>
      </c>
      <c r="B29" s="40"/>
      <c r="C29" s="247">
        <v>0</v>
      </c>
      <c r="D29" s="136"/>
      <c r="E29" s="42"/>
      <c r="F29" s="42"/>
      <c r="G29" s="42"/>
      <c r="H29" s="27"/>
      <c r="I29" s="27"/>
      <c r="J29" s="27"/>
      <c r="K29" s="27"/>
      <c r="L29" s="27"/>
      <c r="M29" s="27"/>
      <c r="N29" s="27"/>
      <c r="O29" s="208"/>
      <c r="P29" s="174"/>
      <c r="Q29" s="57"/>
      <c r="R29" s="27"/>
      <c r="S29" s="45"/>
      <c r="T29" s="44"/>
      <c r="U29" s="13"/>
      <c r="V29" s="13"/>
      <c r="W29" s="13"/>
      <c r="X29" s="27" t="e">
        <v>#DIV/0!</v>
      </c>
      <c r="Y29" s="27" t="e">
        <v>#DIV/0!</v>
      </c>
      <c r="Z29" s="27" t="e">
        <v>#DIV/0!</v>
      </c>
      <c r="AA29" s="27" t="e">
        <v>#DIV/0!</v>
      </c>
      <c r="AB29" s="27" t="e">
        <v>#DIV/0!</v>
      </c>
      <c r="AC29" s="27"/>
      <c r="AD29" s="27"/>
      <c r="AE29" s="45" t="e">
        <v>#DIV/0!</v>
      </c>
      <c r="AF29" s="23"/>
      <c r="AG29" s="15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</row>
    <row r="30" spans="1:59" ht="15.95" hidden="1" customHeight="1">
      <c r="A30" s="11">
        <v>27</v>
      </c>
      <c r="B30" s="39"/>
      <c r="C30" s="140">
        <v>0</v>
      </c>
      <c r="D30" s="137"/>
      <c r="E30" s="4"/>
      <c r="F30" s="4"/>
      <c r="G30" s="4"/>
      <c r="H30" s="13"/>
      <c r="I30" s="13"/>
      <c r="J30" s="13"/>
      <c r="K30" s="13"/>
      <c r="L30" s="13"/>
      <c r="M30" s="13"/>
      <c r="N30" s="13"/>
      <c r="O30" s="164"/>
      <c r="P30" s="151"/>
      <c r="Q30" s="58"/>
      <c r="R30" s="13"/>
      <c r="S30" s="12"/>
      <c r="T30" s="46"/>
      <c r="U30" s="13"/>
      <c r="V30" s="13"/>
      <c r="W30" s="13"/>
      <c r="X30" s="27" t="e">
        <v>#DIV/0!</v>
      </c>
      <c r="Y30" s="27" t="e">
        <v>#DIV/0!</v>
      </c>
      <c r="Z30" s="27" t="e">
        <v>#DIV/0!</v>
      </c>
      <c r="AA30" s="27" t="e">
        <v>#DIV/0!</v>
      </c>
      <c r="AB30" s="27" t="e">
        <v>#DIV/0!</v>
      </c>
      <c r="AC30" s="27"/>
      <c r="AD30" s="27"/>
      <c r="AE30" s="45" t="e">
        <v>#DIV/0!</v>
      </c>
      <c r="AF30" s="23"/>
      <c r="AG30" s="15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</row>
    <row r="31" spans="1:59" ht="15.95" hidden="1" customHeight="1">
      <c r="A31" s="11">
        <v>28</v>
      </c>
      <c r="B31" s="39"/>
      <c r="C31" s="140">
        <v>0</v>
      </c>
      <c r="D31" s="137"/>
      <c r="E31" s="4"/>
      <c r="F31" s="4"/>
      <c r="G31" s="4"/>
      <c r="H31" s="13"/>
      <c r="I31" s="13"/>
      <c r="J31" s="13"/>
      <c r="K31" s="13"/>
      <c r="L31" s="13"/>
      <c r="M31" s="13"/>
      <c r="N31" s="13"/>
      <c r="O31" s="164"/>
      <c r="P31" s="151"/>
      <c r="Q31" s="58"/>
      <c r="R31" s="13"/>
      <c r="S31" s="12"/>
      <c r="T31" s="46"/>
      <c r="U31" s="13"/>
      <c r="V31" s="13"/>
      <c r="W31" s="13"/>
      <c r="X31" s="27" t="e">
        <v>#DIV/0!</v>
      </c>
      <c r="Y31" s="27" t="e">
        <v>#DIV/0!</v>
      </c>
      <c r="Z31" s="27" t="e">
        <v>#DIV/0!</v>
      </c>
      <c r="AA31" s="27" t="e">
        <v>#DIV/0!</v>
      </c>
      <c r="AB31" s="27" t="e">
        <v>#DIV/0!</v>
      </c>
      <c r="AC31" s="27"/>
      <c r="AD31" s="27"/>
      <c r="AE31" s="45" t="e">
        <v>#DIV/0!</v>
      </c>
      <c r="AF31" s="23"/>
      <c r="AG31" s="15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62"/>
    </row>
    <row r="32" spans="1:59" ht="15.95" hidden="1" customHeight="1">
      <c r="A32" s="11">
        <v>29</v>
      </c>
      <c r="B32" s="39"/>
      <c r="C32" s="140">
        <v>0</v>
      </c>
      <c r="D32" s="137"/>
      <c r="E32" s="4"/>
      <c r="F32" s="4"/>
      <c r="G32" s="4"/>
      <c r="H32" s="13"/>
      <c r="I32" s="13"/>
      <c r="J32" s="13"/>
      <c r="K32" s="13"/>
      <c r="L32" s="13"/>
      <c r="M32" s="13"/>
      <c r="N32" s="13"/>
      <c r="O32" s="164"/>
      <c r="P32" s="151"/>
      <c r="Q32" s="58"/>
      <c r="R32" s="13"/>
      <c r="S32" s="12"/>
      <c r="T32" s="46"/>
      <c r="U32" s="13"/>
      <c r="V32" s="13"/>
      <c r="W32" s="13"/>
      <c r="X32" s="27" t="e">
        <v>#DIV/0!</v>
      </c>
      <c r="Y32" s="27" t="e">
        <v>#DIV/0!</v>
      </c>
      <c r="Z32" s="27" t="e">
        <v>#DIV/0!</v>
      </c>
      <c r="AA32" s="27" t="e">
        <v>#DIV/0!</v>
      </c>
      <c r="AB32" s="27" t="e">
        <v>#DIV/0!</v>
      </c>
      <c r="AC32" s="27"/>
      <c r="AD32" s="27"/>
      <c r="AE32" s="45" t="e">
        <v>#DIV/0!</v>
      </c>
      <c r="AF32" s="23"/>
      <c r="AG32" s="15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</row>
    <row r="33" spans="1:59" ht="17.100000000000001" hidden="1" customHeight="1" thickBot="1">
      <c r="A33" s="35">
        <v>30</v>
      </c>
      <c r="B33" s="41"/>
      <c r="C33" s="140">
        <v>0</v>
      </c>
      <c r="D33" s="138"/>
      <c r="E33" s="43"/>
      <c r="F33" s="43"/>
      <c r="G33" s="43"/>
      <c r="H33" s="37"/>
      <c r="I33" s="37"/>
      <c r="J33" s="37"/>
      <c r="K33" s="37"/>
      <c r="L33" s="37"/>
      <c r="M33" s="37"/>
      <c r="N33" s="37"/>
      <c r="O33" s="165"/>
      <c r="P33" s="200"/>
      <c r="Q33" s="59"/>
      <c r="R33" s="37"/>
      <c r="S33" s="48"/>
      <c r="T33" s="47"/>
      <c r="U33" s="37"/>
      <c r="V33" s="37"/>
      <c r="W33" s="37"/>
      <c r="X33" s="27" t="e">
        <v>#DIV/0!</v>
      </c>
      <c r="Y33" s="27" t="e">
        <v>#DIV/0!</v>
      </c>
      <c r="Z33" s="27" t="e">
        <v>#DIV/0!</v>
      </c>
      <c r="AA33" s="27" t="e">
        <v>#DIV/0!</v>
      </c>
      <c r="AB33" s="27" t="e">
        <v>#DIV/0!</v>
      </c>
      <c r="AC33" s="27"/>
      <c r="AD33" s="27"/>
      <c r="AE33" s="45" t="e">
        <v>#DIV/0!</v>
      </c>
      <c r="AF33" s="24"/>
      <c r="AG33" s="18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2"/>
    </row>
    <row r="34" spans="1:59" ht="20.100000000000001" customHeight="1" thickBot="1">
      <c r="A34" s="351" t="s">
        <v>65</v>
      </c>
      <c r="B34" s="352"/>
      <c r="C34" s="143">
        <v>130</v>
      </c>
      <c r="D34" s="278">
        <v>9590.920081244778</v>
      </c>
      <c r="E34" s="278">
        <v>0</v>
      </c>
      <c r="F34" s="278">
        <v>0</v>
      </c>
      <c r="G34" s="278">
        <v>0</v>
      </c>
      <c r="H34" s="84">
        <v>573.3799189517913</v>
      </c>
      <c r="I34" s="84">
        <v>10.379738562091504</v>
      </c>
      <c r="J34" s="84">
        <v>147.91798937908499</v>
      </c>
      <c r="K34" s="84">
        <v>247.33163791832521</v>
      </c>
      <c r="L34" s="84">
        <v>216.8669418644651</v>
      </c>
      <c r="M34" s="278">
        <v>0</v>
      </c>
      <c r="N34" s="278">
        <v>0</v>
      </c>
      <c r="O34" s="279">
        <v>7.3067810457516345</v>
      </c>
      <c r="P34" s="84">
        <v>27.340036764705886</v>
      </c>
      <c r="Q34" s="25"/>
      <c r="R34" s="14"/>
      <c r="S34" s="9"/>
      <c r="T34" s="21">
        <v>75.13784855429013</v>
      </c>
      <c r="U34" s="14"/>
      <c r="V34" s="14"/>
      <c r="W34" s="14"/>
      <c r="X34" s="14">
        <v>4.4106147611676256</v>
      </c>
      <c r="Y34" s="14">
        <v>7.9844142785319261E-2</v>
      </c>
      <c r="Z34" s="14">
        <v>1.137830687531423</v>
      </c>
      <c r="AA34" s="14">
        <v>1.9025510609101939</v>
      </c>
      <c r="AB34" s="14">
        <v>1.6682072451112699</v>
      </c>
      <c r="AC34" s="14"/>
      <c r="AD34" s="14"/>
      <c r="AE34" s="9">
        <v>5.620600804424334E-2</v>
      </c>
      <c r="AF34" s="25"/>
      <c r="AG34" s="9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  <c r="BA34" s="62"/>
      <c r="BB34" s="62"/>
      <c r="BC34" s="62"/>
      <c r="BD34" s="62"/>
      <c r="BE34" s="62"/>
      <c r="BF34" s="62"/>
      <c r="BG34" s="62"/>
    </row>
    <row r="35" spans="1:59" ht="29.1" customHeight="1">
      <c r="A35" s="3"/>
      <c r="B35" s="3"/>
      <c r="C35" s="3"/>
      <c r="D35" s="5"/>
      <c r="E35" s="6"/>
      <c r="F35" s="7"/>
      <c r="G35" s="5"/>
      <c r="H35" s="5"/>
      <c r="I35" s="5"/>
      <c r="J35" s="5"/>
      <c r="K35" s="5"/>
      <c r="L35" s="5"/>
      <c r="M35" s="6"/>
      <c r="N35" s="6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2"/>
      <c r="BA35" s="62"/>
      <c r="BB35" s="62"/>
      <c r="BC35" s="62"/>
      <c r="BD35" s="62"/>
      <c r="BE35" s="62"/>
      <c r="BF35" s="62"/>
      <c r="BG35" s="62"/>
    </row>
    <row r="36" spans="1:59" ht="20.100000000000001" customHeight="1">
      <c r="A36" s="353"/>
      <c r="B36" s="353"/>
      <c r="C36" s="353"/>
      <c r="D36" s="129"/>
      <c r="E36" s="130"/>
      <c r="F36" s="131"/>
      <c r="G36" s="129"/>
      <c r="H36" s="129"/>
      <c r="I36" s="129"/>
      <c r="J36" s="129"/>
      <c r="K36" s="129"/>
      <c r="L36" s="129"/>
      <c r="M36" s="130"/>
      <c r="N36" s="13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62"/>
      <c r="BE36" s="62"/>
      <c r="BF36" s="62"/>
      <c r="BG36" s="62"/>
    </row>
    <row r="37" spans="1:59" ht="20.100000000000001" customHeight="1">
      <c r="A37" s="353"/>
      <c r="B37" s="353"/>
      <c r="C37" s="353"/>
      <c r="D37" s="122"/>
      <c r="E37" s="132"/>
      <c r="F37" s="133"/>
      <c r="G37" s="122"/>
      <c r="H37" s="122"/>
      <c r="I37" s="122"/>
      <c r="J37" s="122"/>
      <c r="K37" s="122"/>
      <c r="L37" s="122"/>
      <c r="M37" s="132"/>
      <c r="N37" s="132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62"/>
      <c r="AI37" s="62"/>
      <c r="AJ37" s="62"/>
      <c r="AK37" s="62"/>
      <c r="AL37" s="62"/>
      <c r="AM37" s="62"/>
      <c r="AN37" s="62"/>
      <c r="AO37" s="62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62"/>
    </row>
    <row r="38" spans="1:59" ht="20.100000000000001" customHeight="1">
      <c r="B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</row>
    <row r="39" spans="1:59" ht="15.95">
      <c r="B39" s="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AH39" s="62" t="s">
        <v>113</v>
      </c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62"/>
    </row>
    <row r="40" spans="1:59" ht="15.95">
      <c r="B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AH40" s="62" t="s">
        <v>114</v>
      </c>
      <c r="AI40" s="62"/>
      <c r="AJ40" s="62"/>
      <c r="AK40" s="62"/>
      <c r="AL40" s="62"/>
      <c r="AM40" s="62"/>
      <c r="AN40" s="62"/>
      <c r="AO40" s="62"/>
      <c r="AP40" s="62"/>
      <c r="AQ40" s="62"/>
      <c r="AR40" s="62"/>
      <c r="AS40" s="62"/>
      <c r="AT40" s="62"/>
      <c r="AU40" s="62"/>
      <c r="AV40" s="62"/>
      <c r="AW40" s="62"/>
      <c r="AX40" s="62"/>
      <c r="AY40" s="62"/>
      <c r="AZ40" s="62"/>
      <c r="BA40" s="62"/>
      <c r="BB40" s="62"/>
      <c r="BC40" s="62"/>
      <c r="BD40" s="62"/>
      <c r="BE40" s="62"/>
      <c r="BF40" s="62"/>
      <c r="BG40" s="62"/>
    </row>
    <row r="41" spans="1:59" ht="15.95">
      <c r="B41" s="2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AH41" s="62" t="s">
        <v>115</v>
      </c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2"/>
    </row>
    <row r="42" spans="1:59" ht="15.95">
      <c r="B42" s="2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AH42" s="62" t="s">
        <v>116</v>
      </c>
      <c r="AI42" s="62"/>
      <c r="AJ42" s="62"/>
      <c r="AK42" s="62"/>
      <c r="AL42" s="62"/>
      <c r="AM42" s="62"/>
      <c r="AN42" s="62"/>
      <c r="AO42" s="62"/>
      <c r="AP42" s="62"/>
      <c r="AQ42" s="62"/>
      <c r="AR42" s="62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62"/>
    </row>
    <row r="43" spans="1:59" ht="15.95">
      <c r="B43" s="2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AH43" s="62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2"/>
    </row>
    <row r="44" spans="1:59" ht="15.95">
      <c r="B44" s="2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59" ht="15.95">
      <c r="B45" s="2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59" ht="15.95">
      <c r="B46" s="2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59" ht="15.95">
      <c r="B47" s="2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59" ht="15.95">
      <c r="B48" s="2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2:14" ht="15.95">
      <c r="B49" s="2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2:14" ht="15.95">
      <c r="B50" s="2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2:14" ht="15.95">
      <c r="B51" s="2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2:14" ht="15.95">
      <c r="B52" s="2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2:14" ht="15.95">
      <c r="B53" s="2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2:14" ht="15.95">
      <c r="B54" s="2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</sheetData>
  <mergeCells count="5">
    <mergeCell ref="A37:C37"/>
    <mergeCell ref="A34:B34"/>
    <mergeCell ref="A36:C36"/>
    <mergeCell ref="K1:O1"/>
    <mergeCell ref="P1:X1"/>
  </mergeCells>
  <printOptions horizontalCentered="1"/>
  <pageMargins left="0" right="0" top="0" bottom="0" header="0" footer="0"/>
  <pageSetup paperSize="9" scale="82" orientation="landscape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3747F-86DA-BA40-8B28-1949BB958C99}">
  <dimension ref="A1:BG54"/>
  <sheetViews>
    <sheetView zoomScaleNormal="110" workbookViewId="0">
      <selection activeCell="B8" sqref="B8:AE8"/>
    </sheetView>
  </sheetViews>
  <sheetFormatPr defaultColWidth="11.42578125" defaultRowHeight="15"/>
  <cols>
    <col min="1" max="1" width="3.42578125" customWidth="1"/>
    <col min="2" max="2" width="16.42578125" customWidth="1"/>
    <col min="3" max="3" width="6.7109375" style="1" customWidth="1"/>
    <col min="4" max="4" width="8.7109375" style="1" customWidth="1"/>
    <col min="5" max="7" width="8.85546875" style="1" hidden="1" customWidth="1"/>
    <col min="8" max="8" width="9.28515625" style="1" customWidth="1"/>
    <col min="9" max="9" width="8" style="1" customWidth="1"/>
    <col min="10" max="10" width="8.42578125" style="1" customWidth="1"/>
    <col min="11" max="11" width="10" style="1" customWidth="1"/>
    <col min="12" max="12" width="9.42578125" style="1" customWidth="1"/>
    <col min="13" max="14" width="8.85546875" style="1" hidden="1" customWidth="1"/>
    <col min="15" max="15" width="8.85546875" customWidth="1"/>
    <col min="16" max="16" width="6.28515625" customWidth="1"/>
    <col min="17" max="19" width="8.85546875" hidden="1" customWidth="1"/>
    <col min="20" max="20" width="7.85546875" customWidth="1"/>
    <col min="21" max="23" width="8.85546875" hidden="1" customWidth="1"/>
    <col min="24" max="26" width="8.85546875" customWidth="1"/>
    <col min="27" max="27" width="9.7109375" customWidth="1"/>
    <col min="28" max="28" width="10.140625" customWidth="1"/>
    <col min="29" max="30" width="8.85546875" hidden="1" customWidth="1"/>
    <col min="31" max="31" width="8.85546875" customWidth="1"/>
    <col min="32" max="33" width="8.85546875" hidden="1" customWidth="1"/>
    <col min="34" max="34" width="8.85546875" customWidth="1"/>
  </cols>
  <sheetData>
    <row r="1" spans="1:59" ht="42" customHeight="1">
      <c r="A1" s="147"/>
      <c r="B1" s="147"/>
      <c r="C1" s="145"/>
      <c r="D1" s="145"/>
      <c r="E1" s="145"/>
      <c r="F1" s="145"/>
      <c r="G1" s="145"/>
      <c r="H1" s="145"/>
      <c r="I1" s="145"/>
      <c r="J1" s="145"/>
      <c r="K1" s="354" t="s">
        <v>70</v>
      </c>
      <c r="L1" s="354"/>
      <c r="M1" s="354"/>
      <c r="N1" s="354"/>
      <c r="O1" s="354"/>
      <c r="P1" s="355">
        <v>44580</v>
      </c>
      <c r="Q1" s="355"/>
      <c r="R1" s="355"/>
      <c r="S1" s="355"/>
      <c r="T1" s="355"/>
      <c r="U1" s="355"/>
      <c r="V1" s="355"/>
      <c r="W1" s="355"/>
      <c r="X1" s="355"/>
      <c r="Y1" s="277"/>
      <c r="Z1" s="145"/>
      <c r="AA1" s="145"/>
      <c r="AB1" s="146"/>
      <c r="AC1" s="146"/>
      <c r="AD1" s="146"/>
      <c r="AE1" s="146"/>
    </row>
    <row r="2" spans="1:59" ht="44.1" customHeight="1" thickBot="1">
      <c r="A2" s="126"/>
      <c r="B2" s="126"/>
      <c r="C2" s="124"/>
      <c r="D2" s="124"/>
      <c r="E2" s="124"/>
      <c r="F2" s="124"/>
      <c r="G2" s="124"/>
      <c r="H2" s="124"/>
      <c r="I2" s="124"/>
      <c r="J2" s="124"/>
      <c r="K2" s="124"/>
      <c r="L2" s="127"/>
      <c r="M2" s="127"/>
      <c r="N2" s="127"/>
      <c r="O2" s="127"/>
      <c r="P2" s="126"/>
      <c r="Q2" s="126"/>
      <c r="R2" s="126"/>
      <c r="S2" s="126"/>
      <c r="T2" s="126"/>
      <c r="U2" s="124"/>
      <c r="V2" s="124"/>
      <c r="W2" s="124"/>
      <c r="X2" s="124"/>
      <c r="Y2" s="124"/>
      <c r="Z2" s="124"/>
      <c r="AA2" s="124"/>
      <c r="AB2" s="128"/>
      <c r="AC2" s="128"/>
      <c r="AD2" s="128"/>
      <c r="AE2" s="128"/>
    </row>
    <row r="3" spans="1:59" ht="72" customHeight="1" thickBot="1">
      <c r="A3" s="33" t="s">
        <v>2</v>
      </c>
      <c r="B3" s="34" t="s">
        <v>3</v>
      </c>
      <c r="C3" s="139" t="s">
        <v>4</v>
      </c>
      <c r="D3" s="60" t="s">
        <v>89</v>
      </c>
      <c r="E3" s="30" t="s">
        <v>5</v>
      </c>
      <c r="F3" s="30" t="s">
        <v>6</v>
      </c>
      <c r="G3" s="30" t="s">
        <v>7</v>
      </c>
      <c r="H3" s="29" t="s">
        <v>108</v>
      </c>
      <c r="I3" s="29" t="s">
        <v>93</v>
      </c>
      <c r="J3" s="29" t="s">
        <v>109</v>
      </c>
      <c r="K3" s="29" t="s">
        <v>110</v>
      </c>
      <c r="L3" s="29" t="s">
        <v>111</v>
      </c>
      <c r="M3" s="30" t="s">
        <v>8</v>
      </c>
      <c r="N3" s="30" t="s">
        <v>9</v>
      </c>
      <c r="O3" s="31" t="s">
        <v>99</v>
      </c>
      <c r="P3" s="60" t="s">
        <v>10</v>
      </c>
      <c r="Q3" s="30" t="s">
        <v>11</v>
      </c>
      <c r="R3" s="30" t="s">
        <v>12</v>
      </c>
      <c r="S3" s="52" t="s">
        <v>13</v>
      </c>
      <c r="T3" s="28" t="s">
        <v>34</v>
      </c>
      <c r="U3" s="30" t="s">
        <v>14</v>
      </c>
      <c r="V3" s="30" t="s">
        <v>15</v>
      </c>
      <c r="W3" s="30" t="s">
        <v>16</v>
      </c>
      <c r="X3" s="29" t="s">
        <v>35</v>
      </c>
      <c r="Y3" s="29" t="s">
        <v>36</v>
      </c>
      <c r="Z3" s="29" t="s">
        <v>37</v>
      </c>
      <c r="AA3" s="29" t="s">
        <v>38</v>
      </c>
      <c r="AB3" s="29" t="s">
        <v>39</v>
      </c>
      <c r="AC3" s="30" t="s">
        <v>17</v>
      </c>
      <c r="AD3" s="30" t="s">
        <v>18</v>
      </c>
      <c r="AE3" s="31" t="s">
        <v>101</v>
      </c>
      <c r="AF3" s="22" t="s">
        <v>19</v>
      </c>
      <c r="AG3" s="16" t="s">
        <v>20</v>
      </c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</row>
    <row r="4" spans="1:59" ht="15.95" customHeight="1">
      <c r="A4" s="32">
        <v>1</v>
      </c>
      <c r="B4" s="38" t="s">
        <v>40</v>
      </c>
      <c r="C4" s="140">
        <v>100</v>
      </c>
      <c r="D4" s="63">
        <v>9748.5300000000007</v>
      </c>
      <c r="E4" s="64">
        <v>0</v>
      </c>
      <c r="F4" s="64">
        <v>0</v>
      </c>
      <c r="G4" s="64">
        <v>0</v>
      </c>
      <c r="H4" s="64">
        <v>560.29</v>
      </c>
      <c r="I4" s="64">
        <v>9</v>
      </c>
      <c r="J4" s="64">
        <v>104.91</v>
      </c>
      <c r="K4" s="64">
        <v>220</v>
      </c>
      <c r="L4" s="64">
        <v>195</v>
      </c>
      <c r="M4" s="64">
        <v>0</v>
      </c>
      <c r="N4" s="64">
        <v>0</v>
      </c>
      <c r="O4" s="65">
        <v>31</v>
      </c>
      <c r="P4" s="189">
        <v>28.44</v>
      </c>
      <c r="Q4" s="99"/>
      <c r="R4" s="80"/>
      <c r="S4" s="135"/>
      <c r="T4" s="199">
        <v>92.200999999999993</v>
      </c>
      <c r="U4" s="27"/>
      <c r="V4" s="27"/>
      <c r="W4" s="27"/>
      <c r="X4" s="27">
        <v>5.6029</v>
      </c>
      <c r="Y4" s="27">
        <v>0.09</v>
      </c>
      <c r="Z4" s="27">
        <v>1.0490999999999999</v>
      </c>
      <c r="AA4" s="27">
        <v>2.2000000000000002</v>
      </c>
      <c r="AB4" s="27">
        <v>1.95</v>
      </c>
      <c r="AC4" s="27"/>
      <c r="AD4" s="27"/>
      <c r="AE4" s="45">
        <v>0.31</v>
      </c>
      <c r="AF4" s="23"/>
      <c r="AG4" s="15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</row>
    <row r="5" spans="1:59" ht="15.95" customHeight="1">
      <c r="A5" s="11">
        <v>2</v>
      </c>
      <c r="B5" s="39" t="s">
        <v>41</v>
      </c>
      <c r="C5" s="206">
        <v>97</v>
      </c>
      <c r="D5" s="19">
        <v>8679.43</v>
      </c>
      <c r="E5" s="4">
        <v>0</v>
      </c>
      <c r="F5" s="4">
        <v>0</v>
      </c>
      <c r="G5" s="4">
        <v>0</v>
      </c>
      <c r="H5" s="4">
        <v>377.7</v>
      </c>
      <c r="I5" s="4">
        <v>7</v>
      </c>
      <c r="J5" s="4">
        <v>142.81</v>
      </c>
      <c r="K5" s="4">
        <v>243</v>
      </c>
      <c r="L5" s="4">
        <v>238</v>
      </c>
      <c r="M5" s="4">
        <v>0</v>
      </c>
      <c r="N5" s="4">
        <v>0</v>
      </c>
      <c r="O5" s="54">
        <v>3</v>
      </c>
      <c r="P5" s="151">
        <v>31.07</v>
      </c>
      <c r="Q5" s="58"/>
      <c r="R5" s="13"/>
      <c r="S5" s="12"/>
      <c r="T5" s="46">
        <v>84.010999999999996</v>
      </c>
      <c r="U5" s="13"/>
      <c r="V5" s="13"/>
      <c r="W5" s="13"/>
      <c r="X5" s="27">
        <v>3.8938144329896907</v>
      </c>
      <c r="Y5" s="27">
        <v>7.2164948453608241E-2</v>
      </c>
      <c r="Z5" s="27">
        <v>1.4722680412371134</v>
      </c>
      <c r="AA5" s="27">
        <v>2.5051546391752577</v>
      </c>
      <c r="AB5" s="27">
        <v>2.4536082474226806</v>
      </c>
      <c r="AC5" s="27"/>
      <c r="AD5" s="27"/>
      <c r="AE5" s="45">
        <v>3.0927835051546393E-2</v>
      </c>
      <c r="AF5" s="23"/>
      <c r="AG5" s="15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2"/>
      <c r="BB5" s="62"/>
      <c r="BC5" s="62"/>
      <c r="BD5" s="62"/>
      <c r="BE5" s="62"/>
      <c r="BF5" s="62"/>
      <c r="BG5" s="62"/>
    </row>
    <row r="6" spans="1:59" ht="15.95" customHeight="1">
      <c r="A6" s="11">
        <v>3</v>
      </c>
      <c r="B6" s="39" t="s">
        <v>42</v>
      </c>
      <c r="C6" s="206"/>
      <c r="D6" s="19"/>
      <c r="E6" s="4"/>
      <c r="F6" s="4"/>
      <c r="G6" s="4"/>
      <c r="H6" s="4"/>
      <c r="I6" s="4"/>
      <c r="J6" s="4"/>
      <c r="K6" s="4"/>
      <c r="L6" s="4"/>
      <c r="M6" s="4"/>
      <c r="N6" s="4"/>
      <c r="O6" s="54"/>
      <c r="P6" s="151"/>
      <c r="Q6" s="58"/>
      <c r="R6" s="13"/>
      <c r="S6" s="12"/>
      <c r="T6" s="46"/>
      <c r="U6" s="13"/>
      <c r="V6" s="13"/>
      <c r="W6" s="13"/>
      <c r="X6" s="27"/>
      <c r="Y6" s="27"/>
      <c r="Z6" s="27"/>
      <c r="AA6" s="27"/>
      <c r="AB6" s="27"/>
      <c r="AC6" s="27"/>
      <c r="AD6" s="27"/>
      <c r="AE6" s="45"/>
      <c r="AF6" s="23"/>
      <c r="AG6" s="15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2"/>
      <c r="BG6" s="62"/>
    </row>
    <row r="7" spans="1:59" ht="15.95" customHeight="1">
      <c r="A7" s="11">
        <v>4</v>
      </c>
      <c r="B7" s="39" t="s">
        <v>43</v>
      </c>
      <c r="C7" s="206">
        <v>25</v>
      </c>
      <c r="D7" s="19">
        <v>2613.46</v>
      </c>
      <c r="E7" s="4">
        <v>0</v>
      </c>
      <c r="F7" s="4">
        <v>0</v>
      </c>
      <c r="G7" s="4">
        <v>0</v>
      </c>
      <c r="H7" s="4">
        <v>333.03</v>
      </c>
      <c r="I7" s="4">
        <v>0</v>
      </c>
      <c r="J7" s="4">
        <v>0</v>
      </c>
      <c r="K7" s="4">
        <v>23</v>
      </c>
      <c r="L7" s="4">
        <v>11</v>
      </c>
      <c r="M7" s="4">
        <v>0</v>
      </c>
      <c r="N7" s="4">
        <v>0</v>
      </c>
      <c r="O7" s="54">
        <v>0</v>
      </c>
      <c r="P7" s="151">
        <v>22.1</v>
      </c>
      <c r="Q7" s="58"/>
      <c r="R7" s="13"/>
      <c r="S7" s="12"/>
      <c r="T7" s="46">
        <v>104.55</v>
      </c>
      <c r="U7" s="13"/>
      <c r="V7" s="13"/>
      <c r="W7" s="13"/>
      <c r="X7" s="27">
        <v>13.321199999999999</v>
      </c>
      <c r="Y7" s="27">
        <v>0</v>
      </c>
      <c r="Z7" s="27">
        <v>0</v>
      </c>
      <c r="AA7" s="27">
        <v>0.92</v>
      </c>
      <c r="AB7" s="27">
        <v>0.44</v>
      </c>
      <c r="AC7" s="27"/>
      <c r="AD7" s="27"/>
      <c r="AE7" s="45">
        <v>0</v>
      </c>
      <c r="AF7" s="23"/>
      <c r="AG7" s="15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2"/>
      <c r="BB7" s="62"/>
      <c r="BC7" s="62"/>
      <c r="BD7" s="62"/>
      <c r="BE7" s="62"/>
      <c r="BF7" s="62"/>
      <c r="BG7" s="62"/>
    </row>
    <row r="8" spans="1:59" ht="15.95" customHeight="1">
      <c r="A8" s="11">
        <v>5</v>
      </c>
      <c r="B8" s="39" t="s">
        <v>112</v>
      </c>
      <c r="C8" s="206"/>
      <c r="D8" s="19"/>
      <c r="E8" s="4"/>
      <c r="F8" s="4"/>
      <c r="G8" s="4"/>
      <c r="H8" s="4"/>
      <c r="I8" s="4"/>
      <c r="J8" s="4"/>
      <c r="K8" s="4"/>
      <c r="L8" s="4"/>
      <c r="M8" s="4"/>
      <c r="N8" s="4"/>
      <c r="O8" s="54"/>
      <c r="P8" s="151"/>
      <c r="Q8" s="58"/>
      <c r="R8" s="13"/>
      <c r="S8" s="12"/>
      <c r="T8" s="46"/>
      <c r="U8" s="13"/>
      <c r="V8" s="13"/>
      <c r="W8" s="13"/>
      <c r="X8" s="27"/>
      <c r="Y8" s="27"/>
      <c r="Z8" s="27"/>
      <c r="AA8" s="27"/>
      <c r="AB8" s="27"/>
      <c r="AC8" s="27"/>
      <c r="AD8" s="27"/>
      <c r="AE8" s="45"/>
      <c r="AF8" s="23"/>
      <c r="AG8" s="15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</row>
    <row r="9" spans="1:59" ht="15.95" customHeight="1">
      <c r="A9" s="11">
        <v>6</v>
      </c>
      <c r="B9" s="39" t="s">
        <v>45</v>
      </c>
      <c r="C9" s="206">
        <v>100</v>
      </c>
      <c r="D9" s="19">
        <v>9437.69</v>
      </c>
      <c r="E9" s="4">
        <v>0</v>
      </c>
      <c r="F9" s="4">
        <v>0</v>
      </c>
      <c r="G9" s="4">
        <v>0</v>
      </c>
      <c r="H9" s="4">
        <v>666.32999999999993</v>
      </c>
      <c r="I9" s="4">
        <v>14</v>
      </c>
      <c r="J9" s="4">
        <v>273.49</v>
      </c>
      <c r="K9" s="4">
        <v>251</v>
      </c>
      <c r="L9" s="4">
        <v>208</v>
      </c>
      <c r="M9" s="4">
        <v>0</v>
      </c>
      <c r="N9" s="4">
        <v>0</v>
      </c>
      <c r="O9" s="54">
        <v>9</v>
      </c>
      <c r="P9" s="151">
        <v>33.619999999999997</v>
      </c>
      <c r="Q9" s="58"/>
      <c r="R9" s="13"/>
      <c r="S9" s="12"/>
      <c r="T9" s="46">
        <v>87.891000000000005</v>
      </c>
      <c r="U9" s="13"/>
      <c r="V9" s="13"/>
      <c r="W9" s="13"/>
      <c r="X9" s="27">
        <v>6.6632999999999996</v>
      </c>
      <c r="Y9" s="27">
        <v>0.14000000000000001</v>
      </c>
      <c r="Z9" s="27">
        <v>2.7349000000000001</v>
      </c>
      <c r="AA9" s="27">
        <v>2.5099999999999998</v>
      </c>
      <c r="AB9" s="27">
        <v>2.08</v>
      </c>
      <c r="AC9" s="27"/>
      <c r="AD9" s="27"/>
      <c r="AE9" s="45">
        <v>0.09</v>
      </c>
      <c r="AF9" s="23"/>
      <c r="AG9" s="15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</row>
    <row r="10" spans="1:59" ht="15.95" customHeight="1">
      <c r="A10" s="11">
        <v>7</v>
      </c>
      <c r="B10" s="39" t="s">
        <v>46</v>
      </c>
      <c r="C10" s="206">
        <v>100</v>
      </c>
      <c r="D10" s="19">
        <v>8103.9599999999991</v>
      </c>
      <c r="E10" s="4">
        <v>0</v>
      </c>
      <c r="F10" s="4">
        <v>0</v>
      </c>
      <c r="G10" s="4">
        <v>0</v>
      </c>
      <c r="H10" s="4">
        <v>329.41999999999996</v>
      </c>
      <c r="I10" s="4">
        <v>5</v>
      </c>
      <c r="J10" s="4">
        <v>103.1</v>
      </c>
      <c r="K10" s="4">
        <v>168</v>
      </c>
      <c r="L10" s="4">
        <v>143</v>
      </c>
      <c r="M10" s="4">
        <v>0</v>
      </c>
      <c r="N10" s="4">
        <v>0</v>
      </c>
      <c r="O10" s="54">
        <v>10</v>
      </c>
      <c r="P10" s="151">
        <v>31.21</v>
      </c>
      <c r="Q10" s="58"/>
      <c r="R10" s="13"/>
      <c r="S10" s="12"/>
      <c r="T10" s="46">
        <v>77.515499999999989</v>
      </c>
      <c r="U10" s="13"/>
      <c r="V10" s="13"/>
      <c r="W10" s="13"/>
      <c r="X10" s="27">
        <v>3.2941999999999996</v>
      </c>
      <c r="Y10" s="27">
        <v>0.05</v>
      </c>
      <c r="Z10" s="27">
        <v>1.0309999999999999</v>
      </c>
      <c r="AA10" s="27">
        <v>1.68</v>
      </c>
      <c r="AB10" s="27">
        <v>1.43</v>
      </c>
      <c r="AC10" s="27"/>
      <c r="AD10" s="27"/>
      <c r="AE10" s="45">
        <v>0.1</v>
      </c>
      <c r="AF10" s="23"/>
      <c r="AG10" s="15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</row>
    <row r="11" spans="1:59" ht="15.95" customHeight="1">
      <c r="A11" s="11">
        <v>8</v>
      </c>
      <c r="B11" s="39" t="s">
        <v>47</v>
      </c>
      <c r="C11" s="206">
        <v>78</v>
      </c>
      <c r="D11" s="19">
        <v>6966.96</v>
      </c>
      <c r="E11" s="4">
        <v>0</v>
      </c>
      <c r="F11" s="4">
        <v>0</v>
      </c>
      <c r="G11" s="4">
        <v>0</v>
      </c>
      <c r="H11" s="4">
        <v>132.36000000000001</v>
      </c>
      <c r="I11" s="4">
        <v>0</v>
      </c>
      <c r="J11" s="4">
        <v>0</v>
      </c>
      <c r="K11" s="4">
        <v>120</v>
      </c>
      <c r="L11" s="4">
        <v>128</v>
      </c>
      <c r="M11" s="4">
        <v>0</v>
      </c>
      <c r="N11" s="4">
        <v>0</v>
      </c>
      <c r="O11" s="54">
        <v>0</v>
      </c>
      <c r="P11" s="151">
        <v>23.29</v>
      </c>
      <c r="Q11" s="58"/>
      <c r="R11" s="13"/>
      <c r="S11" s="12"/>
      <c r="T11" s="46">
        <v>82.867500000000007</v>
      </c>
      <c r="U11" s="13"/>
      <c r="V11" s="13"/>
      <c r="W11" s="13"/>
      <c r="X11" s="27">
        <v>1.6969230769230772</v>
      </c>
      <c r="Y11" s="27">
        <v>0</v>
      </c>
      <c r="Z11" s="27">
        <v>0</v>
      </c>
      <c r="AA11" s="27">
        <v>1.5384615384615385</v>
      </c>
      <c r="AB11" s="27">
        <v>1.641025641025641</v>
      </c>
      <c r="AC11" s="27"/>
      <c r="AD11" s="27"/>
      <c r="AE11" s="45">
        <v>0</v>
      </c>
      <c r="AF11" s="23"/>
      <c r="AG11" s="15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</row>
    <row r="12" spans="1:59" ht="15.95" customHeight="1">
      <c r="A12" s="11">
        <v>9</v>
      </c>
      <c r="B12" s="39" t="s">
        <v>48</v>
      </c>
      <c r="C12" s="206">
        <v>77</v>
      </c>
      <c r="D12" s="19">
        <v>6357.0599999999995</v>
      </c>
      <c r="E12" s="4">
        <v>0</v>
      </c>
      <c r="F12" s="4">
        <v>0</v>
      </c>
      <c r="G12" s="4">
        <v>0</v>
      </c>
      <c r="H12" s="4">
        <v>335.90999999999997</v>
      </c>
      <c r="I12" s="4">
        <v>7</v>
      </c>
      <c r="J12" s="4">
        <v>99.47</v>
      </c>
      <c r="K12" s="4">
        <v>156</v>
      </c>
      <c r="L12" s="4">
        <v>125</v>
      </c>
      <c r="M12" s="4">
        <v>0</v>
      </c>
      <c r="N12" s="4">
        <v>0</v>
      </c>
      <c r="O12" s="54">
        <v>7</v>
      </c>
      <c r="P12" s="151">
        <v>29.12</v>
      </c>
      <c r="Q12" s="58"/>
      <c r="R12" s="13"/>
      <c r="S12" s="12"/>
      <c r="T12" s="46">
        <v>78.717500000000001</v>
      </c>
      <c r="U12" s="13"/>
      <c r="V12" s="13"/>
      <c r="W12" s="13"/>
      <c r="X12" s="27">
        <v>4.3624675324675319</v>
      </c>
      <c r="Y12" s="27">
        <v>9.0909090909090912E-2</v>
      </c>
      <c r="Z12" s="27">
        <v>1.2918181818181818</v>
      </c>
      <c r="AA12" s="27">
        <v>2.0259740259740258</v>
      </c>
      <c r="AB12" s="27">
        <v>1.6233766233766234</v>
      </c>
      <c r="AC12" s="27"/>
      <c r="AD12" s="27"/>
      <c r="AE12" s="45">
        <v>9.0909090909090912E-2</v>
      </c>
      <c r="AF12" s="23"/>
      <c r="AG12" s="15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</row>
    <row r="13" spans="1:59" ht="15.95" customHeight="1">
      <c r="A13" s="11">
        <v>10</v>
      </c>
      <c r="B13" s="39" t="s">
        <v>49</v>
      </c>
      <c r="C13" s="206">
        <v>91</v>
      </c>
      <c r="D13" s="19">
        <v>8682.84</v>
      </c>
      <c r="E13" s="4">
        <v>0</v>
      </c>
      <c r="F13" s="4">
        <v>0</v>
      </c>
      <c r="G13" s="4">
        <v>0</v>
      </c>
      <c r="H13" s="4">
        <v>519.26</v>
      </c>
      <c r="I13" s="4">
        <v>5</v>
      </c>
      <c r="J13" s="4">
        <v>62.16</v>
      </c>
      <c r="K13" s="4">
        <v>177</v>
      </c>
      <c r="L13" s="4">
        <v>175</v>
      </c>
      <c r="M13" s="4">
        <v>0</v>
      </c>
      <c r="N13" s="4">
        <v>0</v>
      </c>
      <c r="O13" s="54">
        <v>17</v>
      </c>
      <c r="P13" s="151">
        <v>27.18</v>
      </c>
      <c r="Q13" s="58"/>
      <c r="R13" s="13"/>
      <c r="S13" s="12"/>
      <c r="T13" s="46">
        <v>97.4</v>
      </c>
      <c r="U13" s="13"/>
      <c r="V13" s="13"/>
      <c r="W13" s="13"/>
      <c r="X13" s="27">
        <v>5.7061538461538461</v>
      </c>
      <c r="Y13" s="27">
        <v>5.4945054945054944E-2</v>
      </c>
      <c r="Z13" s="27">
        <v>0.68307692307692303</v>
      </c>
      <c r="AA13" s="27">
        <v>1.945054945054945</v>
      </c>
      <c r="AB13" s="27">
        <v>1.9230769230769231</v>
      </c>
      <c r="AC13" s="27"/>
      <c r="AD13" s="27"/>
      <c r="AE13" s="45">
        <v>0.18681318681318682</v>
      </c>
      <c r="AF13" s="23"/>
      <c r="AG13" s="15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</row>
    <row r="14" spans="1:59" ht="15.95" customHeight="1">
      <c r="A14" s="11">
        <v>11</v>
      </c>
      <c r="B14" s="39" t="s">
        <v>50</v>
      </c>
      <c r="C14" s="206">
        <v>77</v>
      </c>
      <c r="D14" s="19">
        <v>7686.5399999999991</v>
      </c>
      <c r="E14" s="4">
        <v>0</v>
      </c>
      <c r="F14" s="4">
        <v>0</v>
      </c>
      <c r="G14" s="4">
        <v>0</v>
      </c>
      <c r="H14" s="4">
        <v>268.61</v>
      </c>
      <c r="I14" s="4">
        <v>2</v>
      </c>
      <c r="J14" s="4">
        <v>65.02</v>
      </c>
      <c r="K14" s="4">
        <v>130</v>
      </c>
      <c r="L14" s="4">
        <v>80</v>
      </c>
      <c r="M14" s="4">
        <v>0</v>
      </c>
      <c r="N14" s="4">
        <v>0</v>
      </c>
      <c r="O14" s="54">
        <v>6</v>
      </c>
      <c r="P14" s="151">
        <v>30.24</v>
      </c>
      <c r="Q14" s="58"/>
      <c r="R14" s="13"/>
      <c r="S14" s="12"/>
      <c r="T14" s="46">
        <v>94.84041666666667</v>
      </c>
      <c r="U14" s="13"/>
      <c r="V14" s="13"/>
      <c r="W14" s="13"/>
      <c r="X14" s="27">
        <v>3.4884415584415587</v>
      </c>
      <c r="Y14" s="27">
        <v>2.5974025974025976E-2</v>
      </c>
      <c r="Z14" s="27">
        <v>0.8444155844155844</v>
      </c>
      <c r="AA14" s="27">
        <v>1.6883116883116882</v>
      </c>
      <c r="AB14" s="27">
        <v>1.0389610389610389</v>
      </c>
      <c r="AC14" s="27"/>
      <c r="AD14" s="27"/>
      <c r="AE14" s="45">
        <v>7.792207792207792E-2</v>
      </c>
      <c r="AF14" s="23"/>
      <c r="AG14" s="15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</row>
    <row r="15" spans="1:59" ht="15.95" customHeight="1">
      <c r="A15" s="11">
        <v>12</v>
      </c>
      <c r="B15" s="39" t="s">
        <v>51</v>
      </c>
      <c r="C15" s="206">
        <v>100</v>
      </c>
      <c r="D15" s="19">
        <v>10298.23</v>
      </c>
      <c r="E15" s="4">
        <v>0</v>
      </c>
      <c r="F15" s="4">
        <v>0</v>
      </c>
      <c r="G15" s="4">
        <v>0</v>
      </c>
      <c r="H15" s="4">
        <v>662.22</v>
      </c>
      <c r="I15" s="4">
        <v>11</v>
      </c>
      <c r="J15" s="4">
        <v>172.01</v>
      </c>
      <c r="K15" s="4">
        <v>249</v>
      </c>
      <c r="L15" s="4">
        <v>232</v>
      </c>
      <c r="M15" s="4">
        <v>0</v>
      </c>
      <c r="N15" s="4">
        <v>0</v>
      </c>
      <c r="O15" s="54">
        <v>6</v>
      </c>
      <c r="P15" s="151">
        <v>31.03</v>
      </c>
      <c r="Q15" s="58"/>
      <c r="R15" s="13"/>
      <c r="S15" s="12"/>
      <c r="T15" s="46">
        <v>96.0505</v>
      </c>
      <c r="U15" s="13"/>
      <c r="V15" s="13"/>
      <c r="W15" s="13"/>
      <c r="X15" s="27">
        <v>6.6222000000000003</v>
      </c>
      <c r="Y15" s="27">
        <v>0.11</v>
      </c>
      <c r="Z15" s="27">
        <v>1.7201</v>
      </c>
      <c r="AA15" s="27">
        <v>2.4900000000000002</v>
      </c>
      <c r="AB15" s="27">
        <v>2.3199999999999998</v>
      </c>
      <c r="AC15" s="27"/>
      <c r="AD15" s="27"/>
      <c r="AE15" s="45">
        <v>0.06</v>
      </c>
      <c r="AF15" s="23"/>
      <c r="AG15" s="15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</row>
    <row r="16" spans="1:59" ht="15.95" customHeight="1">
      <c r="A16" s="11">
        <v>13</v>
      </c>
      <c r="B16" s="39" t="s">
        <v>52</v>
      </c>
      <c r="C16" s="206">
        <v>100</v>
      </c>
      <c r="D16" s="19">
        <v>8156.08</v>
      </c>
      <c r="E16" s="4">
        <v>0</v>
      </c>
      <c r="F16" s="4">
        <v>0</v>
      </c>
      <c r="G16" s="4">
        <v>0</v>
      </c>
      <c r="H16" s="4">
        <v>188.02</v>
      </c>
      <c r="I16" s="4">
        <v>4</v>
      </c>
      <c r="J16" s="4">
        <v>78.03</v>
      </c>
      <c r="K16" s="4">
        <v>177</v>
      </c>
      <c r="L16" s="4">
        <v>152</v>
      </c>
      <c r="M16" s="4">
        <v>0</v>
      </c>
      <c r="N16" s="4">
        <v>0</v>
      </c>
      <c r="O16" s="54">
        <v>4</v>
      </c>
      <c r="P16" s="151">
        <v>31.9</v>
      </c>
      <c r="Q16" s="58"/>
      <c r="R16" s="13"/>
      <c r="S16" s="12"/>
      <c r="T16" s="46">
        <v>77.134500000000003</v>
      </c>
      <c r="U16" s="13"/>
      <c r="V16" s="13"/>
      <c r="W16" s="13"/>
      <c r="X16" s="27">
        <v>1.8802000000000001</v>
      </c>
      <c r="Y16" s="27">
        <v>0.04</v>
      </c>
      <c r="Z16" s="27">
        <v>0.78029999999999999</v>
      </c>
      <c r="AA16" s="27">
        <v>1.77</v>
      </c>
      <c r="AB16" s="27">
        <v>1.52</v>
      </c>
      <c r="AC16" s="27"/>
      <c r="AD16" s="27"/>
      <c r="AE16" s="45">
        <v>0.04</v>
      </c>
      <c r="AF16" s="23"/>
      <c r="AG16" s="15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</row>
    <row r="17" spans="1:59" ht="15.95" customHeight="1">
      <c r="A17" s="11">
        <v>14</v>
      </c>
      <c r="B17" s="39" t="s">
        <v>53</v>
      </c>
      <c r="C17" s="206">
        <v>25</v>
      </c>
      <c r="D17" s="19">
        <v>2475.0500000000002</v>
      </c>
      <c r="E17" s="4">
        <v>0</v>
      </c>
      <c r="F17" s="4">
        <v>0</v>
      </c>
      <c r="G17" s="4">
        <v>0</v>
      </c>
      <c r="H17" s="4">
        <v>420.08</v>
      </c>
      <c r="I17" s="4">
        <v>0</v>
      </c>
      <c r="J17" s="4">
        <v>0</v>
      </c>
      <c r="K17" s="4">
        <v>29</v>
      </c>
      <c r="L17" s="4">
        <v>12</v>
      </c>
      <c r="M17" s="4">
        <v>0</v>
      </c>
      <c r="N17" s="4">
        <v>0</v>
      </c>
      <c r="O17" s="54">
        <v>0</v>
      </c>
      <c r="P17" s="151">
        <v>23.51</v>
      </c>
      <c r="Q17" s="58"/>
      <c r="R17" s="13"/>
      <c r="S17" s="12"/>
      <c r="T17" s="46">
        <v>99.01</v>
      </c>
      <c r="U17" s="13"/>
      <c r="V17" s="13"/>
      <c r="W17" s="13"/>
      <c r="X17" s="27">
        <v>16.8032</v>
      </c>
      <c r="Y17" s="27">
        <v>0</v>
      </c>
      <c r="Z17" s="27">
        <v>0</v>
      </c>
      <c r="AA17" s="27">
        <v>1.1599999999999999</v>
      </c>
      <c r="AB17" s="27">
        <v>0.48</v>
      </c>
      <c r="AC17" s="27"/>
      <c r="AD17" s="27"/>
      <c r="AE17" s="45">
        <v>0</v>
      </c>
      <c r="AF17" s="23"/>
      <c r="AG17" s="15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</row>
    <row r="18" spans="1:59" ht="15.95" customHeight="1">
      <c r="A18" s="11">
        <v>15</v>
      </c>
      <c r="B18" s="39" t="s">
        <v>54</v>
      </c>
      <c r="C18" s="206">
        <v>80</v>
      </c>
      <c r="D18" s="19">
        <v>7143.4699999999993</v>
      </c>
      <c r="E18" s="4">
        <v>0</v>
      </c>
      <c r="F18" s="4">
        <v>0</v>
      </c>
      <c r="G18" s="4">
        <v>0</v>
      </c>
      <c r="H18" s="4">
        <v>382.64</v>
      </c>
      <c r="I18" s="4">
        <v>5</v>
      </c>
      <c r="J18" s="4">
        <v>78.28</v>
      </c>
      <c r="K18" s="4">
        <v>172</v>
      </c>
      <c r="L18" s="4">
        <v>153</v>
      </c>
      <c r="M18" s="4">
        <v>0</v>
      </c>
      <c r="N18" s="4">
        <v>0</v>
      </c>
      <c r="O18" s="54">
        <v>1</v>
      </c>
      <c r="P18" s="151">
        <v>30.28</v>
      </c>
      <c r="Q18" s="58"/>
      <c r="R18" s="13"/>
      <c r="S18" s="12"/>
      <c r="T18" s="46">
        <v>87.326999999999998</v>
      </c>
      <c r="U18" s="13"/>
      <c r="V18" s="13"/>
      <c r="W18" s="13"/>
      <c r="X18" s="27">
        <v>4.7829999999999995</v>
      </c>
      <c r="Y18" s="27">
        <v>6.25E-2</v>
      </c>
      <c r="Z18" s="27">
        <v>0.97850000000000004</v>
      </c>
      <c r="AA18" s="27">
        <v>2.15</v>
      </c>
      <c r="AB18" s="27">
        <v>1.9125000000000001</v>
      </c>
      <c r="AC18" s="27"/>
      <c r="AD18" s="27"/>
      <c r="AE18" s="45">
        <v>1.2500000000000001E-2</v>
      </c>
      <c r="AF18" s="23"/>
      <c r="AG18" s="15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</row>
    <row r="19" spans="1:59" ht="15.95" customHeight="1">
      <c r="A19" s="11">
        <v>16</v>
      </c>
      <c r="B19" s="39" t="s">
        <v>55</v>
      </c>
      <c r="C19" s="206">
        <v>100</v>
      </c>
      <c r="D19" s="19">
        <v>9509.94</v>
      </c>
      <c r="E19" s="4">
        <v>0</v>
      </c>
      <c r="F19" s="4">
        <v>0</v>
      </c>
      <c r="G19" s="4">
        <v>0</v>
      </c>
      <c r="H19" s="4">
        <v>90.07</v>
      </c>
      <c r="I19" s="4">
        <v>0</v>
      </c>
      <c r="J19" s="4">
        <v>0</v>
      </c>
      <c r="K19" s="4">
        <v>233</v>
      </c>
      <c r="L19" s="4">
        <v>219</v>
      </c>
      <c r="M19" s="4">
        <v>0</v>
      </c>
      <c r="N19" s="4">
        <v>0</v>
      </c>
      <c r="O19" s="54">
        <v>1</v>
      </c>
      <c r="P19" s="151">
        <v>23.44</v>
      </c>
      <c r="Q19" s="58"/>
      <c r="R19" s="13"/>
      <c r="S19" s="12"/>
      <c r="T19" s="46">
        <v>90.076499999999996</v>
      </c>
      <c r="U19" s="13"/>
      <c r="V19" s="13"/>
      <c r="W19" s="13"/>
      <c r="X19" s="27">
        <v>0.90069999999999995</v>
      </c>
      <c r="Y19" s="27">
        <v>0</v>
      </c>
      <c r="Z19" s="27">
        <v>0</v>
      </c>
      <c r="AA19" s="27">
        <v>2.33</v>
      </c>
      <c r="AB19" s="27">
        <v>2.19</v>
      </c>
      <c r="AC19" s="27"/>
      <c r="AD19" s="27"/>
      <c r="AE19" s="45">
        <v>0.01</v>
      </c>
      <c r="AF19" s="23"/>
      <c r="AG19" s="15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</row>
    <row r="20" spans="1:59" ht="15.95" customHeight="1">
      <c r="A20" s="11">
        <v>17</v>
      </c>
      <c r="B20" s="39" t="s">
        <v>56</v>
      </c>
      <c r="C20" s="206">
        <v>78</v>
      </c>
      <c r="D20" s="19">
        <v>6791.4599999999991</v>
      </c>
      <c r="E20" s="4">
        <v>0</v>
      </c>
      <c r="F20" s="4">
        <v>0</v>
      </c>
      <c r="G20" s="4">
        <v>0</v>
      </c>
      <c r="H20" s="4">
        <v>249.01999999999998</v>
      </c>
      <c r="I20" s="4">
        <v>4</v>
      </c>
      <c r="J20" s="4">
        <v>84.93</v>
      </c>
      <c r="K20" s="4">
        <v>146</v>
      </c>
      <c r="L20" s="4">
        <v>126</v>
      </c>
      <c r="M20" s="4">
        <v>0</v>
      </c>
      <c r="N20" s="4">
        <v>0</v>
      </c>
      <c r="O20" s="54">
        <v>1</v>
      </c>
      <c r="P20" s="151">
        <v>30.56</v>
      </c>
      <c r="Q20" s="58"/>
      <c r="R20" s="13"/>
      <c r="S20" s="12"/>
      <c r="T20" s="46">
        <v>83.264999999999986</v>
      </c>
      <c r="U20" s="13"/>
      <c r="V20" s="13"/>
      <c r="W20" s="13"/>
      <c r="X20" s="27">
        <v>3.1925641025641025</v>
      </c>
      <c r="Y20" s="27">
        <v>5.128205128205128E-2</v>
      </c>
      <c r="Z20" s="27">
        <v>1.088846153846154</v>
      </c>
      <c r="AA20" s="27">
        <v>1.8717948717948718</v>
      </c>
      <c r="AB20" s="27">
        <v>1.6153846153846154</v>
      </c>
      <c r="AC20" s="27"/>
      <c r="AD20" s="27"/>
      <c r="AE20" s="45">
        <v>1.282051282051282E-2</v>
      </c>
      <c r="AF20" s="23"/>
      <c r="AG20" s="15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</row>
    <row r="21" spans="1:59" ht="15.95" customHeight="1">
      <c r="A21" s="11">
        <v>18</v>
      </c>
      <c r="B21" s="39" t="s">
        <v>57</v>
      </c>
      <c r="C21" s="206">
        <v>100</v>
      </c>
      <c r="D21" s="19">
        <v>8797.41</v>
      </c>
      <c r="E21" s="4">
        <v>0</v>
      </c>
      <c r="F21" s="4">
        <v>0</v>
      </c>
      <c r="G21" s="4">
        <v>0</v>
      </c>
      <c r="H21" s="4">
        <v>159.44</v>
      </c>
      <c r="I21" s="4">
        <v>3</v>
      </c>
      <c r="J21" s="4">
        <v>23.84</v>
      </c>
      <c r="K21" s="4">
        <v>169</v>
      </c>
      <c r="L21" s="4">
        <v>154</v>
      </c>
      <c r="M21" s="4">
        <v>0</v>
      </c>
      <c r="N21" s="4">
        <v>0</v>
      </c>
      <c r="O21" s="54">
        <v>1</v>
      </c>
      <c r="P21" s="151">
        <v>25.7</v>
      </c>
      <c r="Q21" s="58"/>
      <c r="R21" s="13"/>
      <c r="S21" s="12"/>
      <c r="T21" s="46">
        <v>84.252499999999998</v>
      </c>
      <c r="U21" s="13"/>
      <c r="V21" s="13"/>
      <c r="W21" s="13"/>
      <c r="X21" s="27">
        <v>1.5944</v>
      </c>
      <c r="Y21" s="27">
        <v>0.03</v>
      </c>
      <c r="Z21" s="27">
        <v>0.2384</v>
      </c>
      <c r="AA21" s="27">
        <v>1.69</v>
      </c>
      <c r="AB21" s="27">
        <v>1.54</v>
      </c>
      <c r="AC21" s="27"/>
      <c r="AD21" s="27"/>
      <c r="AE21" s="45">
        <v>0.01</v>
      </c>
      <c r="AF21" s="23"/>
      <c r="AG21" s="15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</row>
    <row r="22" spans="1:59" ht="15.95" customHeight="1">
      <c r="A22" s="11">
        <v>19</v>
      </c>
      <c r="B22" s="39" t="s">
        <v>58</v>
      </c>
      <c r="C22" s="206">
        <v>97</v>
      </c>
      <c r="D22" s="19">
        <v>8548.1699999999983</v>
      </c>
      <c r="E22" s="4">
        <v>0</v>
      </c>
      <c r="F22" s="4">
        <v>0</v>
      </c>
      <c r="G22" s="4">
        <v>0</v>
      </c>
      <c r="H22" s="4">
        <v>449.75</v>
      </c>
      <c r="I22" s="4">
        <v>8</v>
      </c>
      <c r="J22" s="4">
        <v>121.75</v>
      </c>
      <c r="K22" s="4">
        <v>236</v>
      </c>
      <c r="L22" s="4">
        <v>189</v>
      </c>
      <c r="M22" s="4">
        <v>0</v>
      </c>
      <c r="N22" s="4">
        <v>0</v>
      </c>
      <c r="O22" s="54">
        <v>1</v>
      </c>
      <c r="P22" s="151">
        <v>30.2</v>
      </c>
      <c r="Q22" s="58"/>
      <c r="R22" s="13"/>
      <c r="S22" s="12"/>
      <c r="T22" s="46">
        <v>84.399500000000003</v>
      </c>
      <c r="U22" s="13"/>
      <c r="V22" s="13"/>
      <c r="W22" s="13"/>
      <c r="X22" s="27">
        <v>4.6365979381443303</v>
      </c>
      <c r="Y22" s="27">
        <v>8.247422680412371E-2</v>
      </c>
      <c r="Z22" s="27">
        <v>1.2551546391752577</v>
      </c>
      <c r="AA22" s="27">
        <v>2.4329896907216493</v>
      </c>
      <c r="AB22" s="27">
        <v>1.9484536082474226</v>
      </c>
      <c r="AC22" s="27"/>
      <c r="AD22" s="27"/>
      <c r="AE22" s="45">
        <v>1.0309278350515464E-2</v>
      </c>
      <c r="AF22" s="23"/>
      <c r="AG22" s="15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</row>
    <row r="23" spans="1:59" ht="15.95" customHeight="1">
      <c r="A23" s="11">
        <v>20</v>
      </c>
      <c r="B23" s="39" t="s">
        <v>59</v>
      </c>
      <c r="C23" s="206">
        <v>44</v>
      </c>
      <c r="D23" s="19">
        <v>3684.9800000000005</v>
      </c>
      <c r="E23" s="4">
        <v>0</v>
      </c>
      <c r="F23" s="4">
        <v>0</v>
      </c>
      <c r="G23" s="4">
        <v>0</v>
      </c>
      <c r="H23" s="4">
        <v>17.310000000000002</v>
      </c>
      <c r="I23" s="4">
        <v>0</v>
      </c>
      <c r="J23" s="4">
        <v>0</v>
      </c>
      <c r="K23" s="4">
        <v>72</v>
      </c>
      <c r="L23" s="4">
        <v>60</v>
      </c>
      <c r="M23" s="4">
        <v>0</v>
      </c>
      <c r="N23" s="4">
        <v>0</v>
      </c>
      <c r="O23" s="54">
        <v>0</v>
      </c>
      <c r="P23" s="151">
        <v>21.74</v>
      </c>
      <c r="Q23" s="58"/>
      <c r="R23" s="13"/>
      <c r="S23" s="12"/>
      <c r="T23" s="46">
        <v>83.0625</v>
      </c>
      <c r="U23" s="13"/>
      <c r="V23" s="13"/>
      <c r="W23" s="13"/>
      <c r="X23" s="27">
        <v>0.39340909090909099</v>
      </c>
      <c r="Y23" s="27">
        <v>0</v>
      </c>
      <c r="Z23" s="27">
        <v>0</v>
      </c>
      <c r="AA23" s="27">
        <v>1.6363636363636365</v>
      </c>
      <c r="AB23" s="27">
        <v>1.3636363636363635</v>
      </c>
      <c r="AC23" s="27"/>
      <c r="AD23" s="27"/>
      <c r="AE23" s="45">
        <v>0</v>
      </c>
      <c r="AF23" s="23"/>
      <c r="AG23" s="15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</row>
    <row r="24" spans="1:59" ht="15.95" customHeight="1">
      <c r="A24" s="11">
        <v>21</v>
      </c>
      <c r="B24" s="39"/>
      <c r="C24" s="206"/>
      <c r="D24" s="19"/>
      <c r="E24" s="4"/>
      <c r="F24" s="4"/>
      <c r="G24" s="4"/>
      <c r="H24" s="4"/>
      <c r="I24" s="4"/>
      <c r="J24" s="4"/>
      <c r="K24" s="4"/>
      <c r="L24" s="4"/>
      <c r="M24" s="4"/>
      <c r="N24" s="4"/>
      <c r="O24" s="54"/>
      <c r="P24" s="151"/>
      <c r="Q24" s="58"/>
      <c r="R24" s="13"/>
      <c r="S24" s="12"/>
      <c r="T24" s="46"/>
      <c r="U24" s="13"/>
      <c r="V24" s="13"/>
      <c r="W24" s="13"/>
      <c r="X24" s="27"/>
      <c r="Y24" s="27"/>
      <c r="Z24" s="27"/>
      <c r="AA24" s="27"/>
      <c r="AB24" s="27"/>
      <c r="AC24" s="27"/>
      <c r="AD24" s="27"/>
      <c r="AE24" s="45"/>
      <c r="AF24" s="23"/>
      <c r="AG24" s="15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</row>
    <row r="25" spans="1:59" ht="15.95" customHeight="1">
      <c r="A25" s="11">
        <v>22</v>
      </c>
      <c r="B25" s="39" t="s">
        <v>117</v>
      </c>
      <c r="C25" s="206"/>
      <c r="D25" s="19"/>
      <c r="E25" s="4"/>
      <c r="F25" s="4"/>
      <c r="G25" s="4"/>
      <c r="H25" s="4"/>
      <c r="I25" s="4"/>
      <c r="J25" s="4"/>
      <c r="K25" s="4"/>
      <c r="L25" s="4"/>
      <c r="M25" s="4"/>
      <c r="N25" s="4"/>
      <c r="O25" s="54"/>
      <c r="P25" s="151"/>
      <c r="Q25" s="58"/>
      <c r="R25" s="13"/>
      <c r="S25" s="12"/>
      <c r="T25" s="46"/>
      <c r="U25" s="13"/>
      <c r="V25" s="13"/>
      <c r="W25" s="13"/>
      <c r="X25" s="27"/>
      <c r="Y25" s="27"/>
      <c r="Z25" s="27"/>
      <c r="AA25" s="27"/>
      <c r="AB25" s="27"/>
      <c r="AC25" s="27"/>
      <c r="AD25" s="27"/>
      <c r="AE25" s="45"/>
      <c r="AF25" s="23"/>
      <c r="AG25" s="15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</row>
    <row r="26" spans="1:59" ht="15.95" customHeight="1">
      <c r="A26" s="11">
        <v>23</v>
      </c>
      <c r="B26" s="39" t="s">
        <v>62</v>
      </c>
      <c r="C26" s="206">
        <v>87</v>
      </c>
      <c r="D26" s="19">
        <v>8874.93</v>
      </c>
      <c r="E26" s="4">
        <v>0</v>
      </c>
      <c r="F26" s="4">
        <v>0</v>
      </c>
      <c r="G26" s="4">
        <v>0</v>
      </c>
      <c r="H26" s="4">
        <v>618.9</v>
      </c>
      <c r="I26" s="4">
        <v>10</v>
      </c>
      <c r="J26" s="4">
        <v>207.57</v>
      </c>
      <c r="K26" s="4">
        <v>244</v>
      </c>
      <c r="L26" s="4">
        <v>212</v>
      </c>
      <c r="M26" s="4">
        <v>0</v>
      </c>
      <c r="N26" s="4">
        <v>0</v>
      </c>
      <c r="O26" s="54">
        <v>3</v>
      </c>
      <c r="P26" s="151">
        <v>30.53</v>
      </c>
      <c r="Q26" s="58"/>
      <c r="R26" s="13"/>
      <c r="S26" s="12"/>
      <c r="T26" s="46">
        <v>93.925000000000011</v>
      </c>
      <c r="U26" s="13"/>
      <c r="V26" s="13"/>
      <c r="W26" s="13"/>
      <c r="X26" s="27">
        <v>7.113793103448276</v>
      </c>
      <c r="Y26" s="27">
        <v>0.11494252873563218</v>
      </c>
      <c r="Z26" s="27">
        <v>2.3858620689655172</v>
      </c>
      <c r="AA26" s="27">
        <v>2.8045977011494254</v>
      </c>
      <c r="AB26" s="27">
        <v>2.4367816091954024</v>
      </c>
      <c r="AC26" s="27"/>
      <c r="AD26" s="27"/>
      <c r="AE26" s="45">
        <v>3.4482758620689655E-2</v>
      </c>
      <c r="AF26" s="23"/>
      <c r="AG26" s="15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</row>
    <row r="27" spans="1:59" ht="15.95" customHeight="1">
      <c r="A27" s="11">
        <v>24</v>
      </c>
      <c r="B27" s="39" t="s">
        <v>63</v>
      </c>
      <c r="C27" s="206">
        <v>97</v>
      </c>
      <c r="D27" s="19">
        <v>8132.68</v>
      </c>
      <c r="E27" s="4">
        <v>0</v>
      </c>
      <c r="F27" s="4">
        <v>0</v>
      </c>
      <c r="G27" s="4">
        <v>0</v>
      </c>
      <c r="H27" s="4">
        <v>149.32</v>
      </c>
      <c r="I27" s="4">
        <v>1</v>
      </c>
      <c r="J27" s="4">
        <v>5.64</v>
      </c>
      <c r="K27" s="4">
        <v>177</v>
      </c>
      <c r="L27" s="4">
        <v>171</v>
      </c>
      <c r="M27" s="4">
        <v>0</v>
      </c>
      <c r="N27" s="4">
        <v>0</v>
      </c>
      <c r="O27" s="54">
        <v>4</v>
      </c>
      <c r="P27" s="151">
        <v>26.35</v>
      </c>
      <c r="Q27" s="58"/>
      <c r="R27" s="13"/>
      <c r="S27" s="12"/>
      <c r="T27" s="46">
        <v>80.977000000000004</v>
      </c>
      <c r="U27" s="13"/>
      <c r="V27" s="13"/>
      <c r="W27" s="13"/>
      <c r="X27" s="27">
        <v>1.539381443298969</v>
      </c>
      <c r="Y27" s="27">
        <v>1.0309278350515464E-2</v>
      </c>
      <c r="Z27" s="27">
        <v>5.814432989690721E-2</v>
      </c>
      <c r="AA27" s="27">
        <v>1.8247422680412371</v>
      </c>
      <c r="AB27" s="27">
        <v>1.7628865979381443</v>
      </c>
      <c r="AC27" s="27"/>
      <c r="AD27" s="27"/>
      <c r="AE27" s="45">
        <v>4.1237113402061855E-2</v>
      </c>
      <c r="AF27" s="23"/>
      <c r="AG27" s="15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</row>
    <row r="28" spans="1:59" ht="15.95" customHeight="1" thickBot="1">
      <c r="A28" s="11">
        <v>25</v>
      </c>
      <c r="B28" s="39" t="s">
        <v>64</v>
      </c>
      <c r="C28" s="206">
        <v>97</v>
      </c>
      <c r="D28" s="19">
        <v>9034.58</v>
      </c>
      <c r="E28" s="4">
        <v>0</v>
      </c>
      <c r="F28" s="4">
        <v>0</v>
      </c>
      <c r="G28" s="4">
        <v>0</v>
      </c>
      <c r="H28" s="4">
        <v>113.69</v>
      </c>
      <c r="I28" s="4">
        <v>1</v>
      </c>
      <c r="J28" s="4">
        <v>13.29</v>
      </c>
      <c r="K28" s="4">
        <v>188</v>
      </c>
      <c r="L28" s="4">
        <v>165</v>
      </c>
      <c r="M28" s="4">
        <v>0</v>
      </c>
      <c r="N28" s="4">
        <v>0</v>
      </c>
      <c r="O28" s="54">
        <v>2</v>
      </c>
      <c r="P28" s="151">
        <v>26.03</v>
      </c>
      <c r="Q28" s="58"/>
      <c r="R28" s="13"/>
      <c r="S28" s="12"/>
      <c r="T28" s="46">
        <v>86.573000000000008</v>
      </c>
      <c r="U28" s="13"/>
      <c r="V28" s="13"/>
      <c r="W28" s="13"/>
      <c r="X28" s="27">
        <v>1.172061855670103</v>
      </c>
      <c r="Y28" s="27">
        <v>1.0309278350515464E-2</v>
      </c>
      <c r="Z28" s="27">
        <v>0.13701030927835051</v>
      </c>
      <c r="AA28" s="27">
        <v>1.9381443298969072</v>
      </c>
      <c r="AB28" s="27">
        <v>1.7010309278350515</v>
      </c>
      <c r="AC28" s="27"/>
      <c r="AD28" s="27"/>
      <c r="AE28" s="45">
        <v>2.0618556701030927E-2</v>
      </c>
      <c r="AF28" s="23"/>
      <c r="AG28" s="15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</row>
    <row r="29" spans="1:59" ht="15.95" hidden="1" customHeight="1">
      <c r="A29" s="11">
        <v>26</v>
      </c>
      <c r="B29" s="40"/>
      <c r="C29" s="247">
        <v>0</v>
      </c>
      <c r="D29" s="136"/>
      <c r="E29" s="42"/>
      <c r="F29" s="42"/>
      <c r="G29" s="42"/>
      <c r="H29" s="27"/>
      <c r="I29" s="27"/>
      <c r="J29" s="27"/>
      <c r="K29" s="27"/>
      <c r="L29" s="27"/>
      <c r="M29" s="27"/>
      <c r="N29" s="27"/>
      <c r="O29" s="208"/>
      <c r="P29" s="174"/>
      <c r="Q29" s="57"/>
      <c r="R29" s="27"/>
      <c r="S29" s="45"/>
      <c r="T29" s="44"/>
      <c r="U29" s="13"/>
      <c r="V29" s="13"/>
      <c r="W29" s="13"/>
      <c r="X29" s="27" t="e">
        <v>#DIV/0!</v>
      </c>
      <c r="Y29" s="27" t="e">
        <v>#DIV/0!</v>
      </c>
      <c r="Z29" s="27" t="e">
        <v>#DIV/0!</v>
      </c>
      <c r="AA29" s="27" t="e">
        <v>#DIV/0!</v>
      </c>
      <c r="AB29" s="27" t="e">
        <v>#DIV/0!</v>
      </c>
      <c r="AC29" s="27"/>
      <c r="AD29" s="27"/>
      <c r="AE29" s="45" t="e">
        <v>#DIV/0!</v>
      </c>
      <c r="AF29" s="23"/>
      <c r="AG29" s="15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</row>
    <row r="30" spans="1:59" ht="15.95" hidden="1" customHeight="1">
      <c r="A30" s="11">
        <v>27</v>
      </c>
      <c r="B30" s="39"/>
      <c r="C30" s="140">
        <v>0</v>
      </c>
      <c r="D30" s="137"/>
      <c r="E30" s="4"/>
      <c r="F30" s="4"/>
      <c r="G30" s="4"/>
      <c r="H30" s="13"/>
      <c r="I30" s="13"/>
      <c r="J30" s="13"/>
      <c r="K30" s="13"/>
      <c r="L30" s="13"/>
      <c r="M30" s="13"/>
      <c r="N30" s="13"/>
      <c r="O30" s="164"/>
      <c r="P30" s="151"/>
      <c r="Q30" s="58"/>
      <c r="R30" s="13"/>
      <c r="S30" s="12"/>
      <c r="T30" s="46"/>
      <c r="U30" s="13"/>
      <c r="V30" s="13"/>
      <c r="W30" s="13"/>
      <c r="X30" s="27" t="e">
        <v>#DIV/0!</v>
      </c>
      <c r="Y30" s="27" t="e">
        <v>#DIV/0!</v>
      </c>
      <c r="Z30" s="27" t="e">
        <v>#DIV/0!</v>
      </c>
      <c r="AA30" s="27" t="e">
        <v>#DIV/0!</v>
      </c>
      <c r="AB30" s="27" t="e">
        <v>#DIV/0!</v>
      </c>
      <c r="AC30" s="27"/>
      <c r="AD30" s="27"/>
      <c r="AE30" s="45" t="e">
        <v>#DIV/0!</v>
      </c>
      <c r="AF30" s="23"/>
      <c r="AG30" s="15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</row>
    <row r="31" spans="1:59" ht="15.95" hidden="1" customHeight="1">
      <c r="A31" s="11">
        <v>28</v>
      </c>
      <c r="B31" s="39"/>
      <c r="C31" s="140">
        <v>0</v>
      </c>
      <c r="D31" s="137"/>
      <c r="E31" s="4"/>
      <c r="F31" s="4"/>
      <c r="G31" s="4"/>
      <c r="H31" s="13"/>
      <c r="I31" s="13"/>
      <c r="J31" s="13"/>
      <c r="K31" s="13"/>
      <c r="L31" s="13"/>
      <c r="M31" s="13"/>
      <c r="N31" s="13"/>
      <c r="O31" s="164"/>
      <c r="P31" s="151"/>
      <c r="Q31" s="58"/>
      <c r="R31" s="13"/>
      <c r="S31" s="12"/>
      <c r="T31" s="46"/>
      <c r="U31" s="13"/>
      <c r="V31" s="13"/>
      <c r="W31" s="13"/>
      <c r="X31" s="27" t="e">
        <v>#DIV/0!</v>
      </c>
      <c r="Y31" s="27" t="e">
        <v>#DIV/0!</v>
      </c>
      <c r="Z31" s="27" t="e">
        <v>#DIV/0!</v>
      </c>
      <c r="AA31" s="27" t="e">
        <v>#DIV/0!</v>
      </c>
      <c r="AB31" s="27" t="e">
        <v>#DIV/0!</v>
      </c>
      <c r="AC31" s="27"/>
      <c r="AD31" s="27"/>
      <c r="AE31" s="45" t="e">
        <v>#DIV/0!</v>
      </c>
      <c r="AF31" s="23"/>
      <c r="AG31" s="15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62"/>
    </row>
    <row r="32" spans="1:59" ht="15.95" hidden="1" customHeight="1">
      <c r="A32" s="11">
        <v>29</v>
      </c>
      <c r="B32" s="39"/>
      <c r="C32" s="140">
        <v>0</v>
      </c>
      <c r="D32" s="137"/>
      <c r="E32" s="4"/>
      <c r="F32" s="4"/>
      <c r="G32" s="4"/>
      <c r="H32" s="13"/>
      <c r="I32" s="13"/>
      <c r="J32" s="13"/>
      <c r="K32" s="13"/>
      <c r="L32" s="13"/>
      <c r="M32" s="13"/>
      <c r="N32" s="13"/>
      <c r="O32" s="164"/>
      <c r="P32" s="151"/>
      <c r="Q32" s="58"/>
      <c r="R32" s="13"/>
      <c r="S32" s="12"/>
      <c r="T32" s="46"/>
      <c r="U32" s="13"/>
      <c r="V32" s="13"/>
      <c r="W32" s="13"/>
      <c r="X32" s="27" t="e">
        <v>#DIV/0!</v>
      </c>
      <c r="Y32" s="27" t="e">
        <v>#DIV/0!</v>
      </c>
      <c r="Z32" s="27" t="e">
        <v>#DIV/0!</v>
      </c>
      <c r="AA32" s="27" t="e">
        <v>#DIV/0!</v>
      </c>
      <c r="AB32" s="27" t="e">
        <v>#DIV/0!</v>
      </c>
      <c r="AC32" s="27"/>
      <c r="AD32" s="27"/>
      <c r="AE32" s="45" t="e">
        <v>#DIV/0!</v>
      </c>
      <c r="AF32" s="23"/>
      <c r="AG32" s="15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</row>
    <row r="33" spans="1:59" ht="17.100000000000001" hidden="1" customHeight="1" thickBot="1">
      <c r="A33" s="35">
        <v>30</v>
      </c>
      <c r="B33" s="41"/>
      <c r="C33" s="140">
        <v>0</v>
      </c>
      <c r="D33" s="138"/>
      <c r="E33" s="43"/>
      <c r="F33" s="43"/>
      <c r="G33" s="43"/>
      <c r="H33" s="37"/>
      <c r="I33" s="37"/>
      <c r="J33" s="37"/>
      <c r="K33" s="37"/>
      <c r="L33" s="37"/>
      <c r="M33" s="37"/>
      <c r="N33" s="37"/>
      <c r="O33" s="165"/>
      <c r="P33" s="200"/>
      <c r="Q33" s="59"/>
      <c r="R33" s="37"/>
      <c r="S33" s="48"/>
      <c r="T33" s="47"/>
      <c r="U33" s="37"/>
      <c r="V33" s="37"/>
      <c r="W33" s="37"/>
      <c r="X33" s="27" t="e">
        <v>#DIV/0!</v>
      </c>
      <c r="Y33" s="27" t="e">
        <v>#DIV/0!</v>
      </c>
      <c r="Z33" s="27" t="e">
        <v>#DIV/0!</v>
      </c>
      <c r="AA33" s="27" t="e">
        <v>#DIV/0!</v>
      </c>
      <c r="AB33" s="27" t="e">
        <v>#DIV/0!</v>
      </c>
      <c r="AC33" s="27"/>
      <c r="AD33" s="27"/>
      <c r="AE33" s="45" t="e">
        <v>#DIV/0!</v>
      </c>
      <c r="AF33" s="24"/>
      <c r="AG33" s="18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2"/>
    </row>
    <row r="34" spans="1:59" ht="20.100000000000001" customHeight="1" thickBot="1">
      <c r="A34" s="351" t="s">
        <v>65</v>
      </c>
      <c r="B34" s="352"/>
      <c r="C34" s="143">
        <v>100</v>
      </c>
      <c r="D34" s="278">
        <v>9123.573715686276</v>
      </c>
      <c r="E34" s="278">
        <v>0</v>
      </c>
      <c r="F34" s="278">
        <v>0</v>
      </c>
      <c r="G34" s="278">
        <v>0</v>
      </c>
      <c r="H34" s="84">
        <v>369.64210457516344</v>
      </c>
      <c r="I34" s="84">
        <v>5.7326797385620916</v>
      </c>
      <c r="J34" s="84">
        <v>94.72604575163399</v>
      </c>
      <c r="K34" s="84">
        <v>204.78137254901961</v>
      </c>
      <c r="L34" s="84">
        <v>186.57875816993464</v>
      </c>
      <c r="M34" s="278">
        <v>0</v>
      </c>
      <c r="N34" s="278">
        <v>0</v>
      </c>
      <c r="O34" s="279">
        <v>7.2176470588235304</v>
      </c>
      <c r="P34" s="84">
        <v>26.398823529411764</v>
      </c>
      <c r="Q34" s="25"/>
      <c r="R34" s="14"/>
      <c r="S34" s="9"/>
      <c r="T34" s="21">
        <v>86.295926797385619</v>
      </c>
      <c r="U34" s="14"/>
      <c r="V34" s="14"/>
      <c r="W34" s="14"/>
      <c r="X34" s="14">
        <v>3.6964210457516344</v>
      </c>
      <c r="Y34" s="14">
        <v>5.7326797385620916E-2</v>
      </c>
      <c r="Z34" s="14">
        <v>0.94726045751633992</v>
      </c>
      <c r="AA34" s="14">
        <v>2.047813725490196</v>
      </c>
      <c r="AB34" s="14">
        <v>1.8657875816993466</v>
      </c>
      <c r="AC34" s="14"/>
      <c r="AD34" s="14"/>
      <c r="AE34" s="9">
        <v>7.21764705882353E-2</v>
      </c>
      <c r="AF34" s="25"/>
      <c r="AG34" s="9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  <c r="BA34" s="62"/>
      <c r="BB34" s="62"/>
      <c r="BC34" s="62"/>
      <c r="BD34" s="62"/>
      <c r="BE34" s="62"/>
      <c r="BF34" s="62"/>
      <c r="BG34" s="62"/>
    </row>
    <row r="35" spans="1:59" ht="29.1" customHeight="1">
      <c r="A35" s="3"/>
      <c r="B35" s="3"/>
      <c r="C35" s="3"/>
      <c r="D35" s="5"/>
      <c r="E35" s="6"/>
      <c r="F35" s="7"/>
      <c r="G35" s="5"/>
      <c r="H35" s="5"/>
      <c r="I35" s="5"/>
      <c r="J35" s="5"/>
      <c r="K35" s="5"/>
      <c r="L35" s="5"/>
      <c r="M35" s="6"/>
      <c r="N35" s="6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2"/>
      <c r="BA35" s="62"/>
      <c r="BB35" s="62"/>
      <c r="BC35" s="62"/>
      <c r="BD35" s="62"/>
      <c r="BE35" s="62"/>
      <c r="BF35" s="62"/>
      <c r="BG35" s="62"/>
    </row>
    <row r="36" spans="1:59" ht="20.100000000000001" customHeight="1">
      <c r="A36" s="353"/>
      <c r="B36" s="353"/>
      <c r="C36" s="353"/>
      <c r="D36" s="129"/>
      <c r="E36" s="130"/>
      <c r="F36" s="131"/>
      <c r="G36" s="129"/>
      <c r="H36" s="129"/>
      <c r="I36" s="129"/>
      <c r="J36" s="129"/>
      <c r="K36" s="129"/>
      <c r="L36" s="129"/>
      <c r="M36" s="130"/>
      <c r="N36" s="13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62"/>
      <c r="BE36" s="62"/>
      <c r="BF36" s="62"/>
      <c r="BG36" s="62"/>
    </row>
    <row r="37" spans="1:59" ht="20.100000000000001" customHeight="1">
      <c r="A37" s="353"/>
      <c r="B37" s="353"/>
      <c r="C37" s="353"/>
      <c r="D37" s="122"/>
      <c r="E37" s="132"/>
      <c r="F37" s="133"/>
      <c r="G37" s="122"/>
      <c r="H37" s="122"/>
      <c r="I37" s="122"/>
      <c r="J37" s="122"/>
      <c r="K37" s="122"/>
      <c r="L37" s="122"/>
      <c r="M37" s="132"/>
      <c r="N37" s="132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62"/>
      <c r="AI37" s="62"/>
      <c r="AJ37" s="62"/>
      <c r="AK37" s="62"/>
      <c r="AL37" s="62"/>
      <c r="AM37" s="62"/>
      <c r="AN37" s="62"/>
      <c r="AO37" s="62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62"/>
    </row>
    <row r="38" spans="1:59" ht="20.100000000000001" customHeight="1">
      <c r="B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</row>
    <row r="39" spans="1:59" ht="15.95">
      <c r="B39" s="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AH39" s="62" t="s">
        <v>113</v>
      </c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62"/>
    </row>
    <row r="40" spans="1:59" ht="15.95">
      <c r="B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AH40" s="62" t="s">
        <v>114</v>
      </c>
      <c r="AI40" s="62"/>
      <c r="AJ40" s="62"/>
      <c r="AK40" s="62"/>
      <c r="AL40" s="62"/>
      <c r="AM40" s="62"/>
      <c r="AN40" s="62"/>
      <c r="AO40" s="62"/>
      <c r="AP40" s="62"/>
      <c r="AQ40" s="62"/>
      <c r="AR40" s="62"/>
      <c r="AS40" s="62"/>
      <c r="AT40" s="62"/>
      <c r="AU40" s="62"/>
      <c r="AV40" s="62"/>
      <c r="AW40" s="62"/>
      <c r="AX40" s="62"/>
      <c r="AY40" s="62"/>
      <c r="AZ40" s="62"/>
      <c r="BA40" s="62"/>
      <c r="BB40" s="62"/>
      <c r="BC40" s="62"/>
      <c r="BD40" s="62"/>
      <c r="BE40" s="62"/>
      <c r="BF40" s="62"/>
      <c r="BG40" s="62"/>
    </row>
    <row r="41" spans="1:59" ht="15.95">
      <c r="B41" s="2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AH41" s="62" t="s">
        <v>115</v>
      </c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2"/>
    </row>
    <row r="42" spans="1:59" ht="15.95">
      <c r="B42" s="2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AH42" s="62" t="s">
        <v>116</v>
      </c>
      <c r="AI42" s="62"/>
      <c r="AJ42" s="62"/>
      <c r="AK42" s="62"/>
      <c r="AL42" s="62"/>
      <c r="AM42" s="62"/>
      <c r="AN42" s="62"/>
      <c r="AO42" s="62"/>
      <c r="AP42" s="62"/>
      <c r="AQ42" s="62"/>
      <c r="AR42" s="62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62"/>
    </row>
    <row r="43" spans="1:59" ht="15.95">
      <c r="B43" s="2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AH43" s="62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2"/>
    </row>
    <row r="44" spans="1:59" ht="15.95">
      <c r="B44" s="2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59" ht="15.95">
      <c r="B45" s="2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59" ht="15.95">
      <c r="B46" s="2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59" ht="15.95">
      <c r="B47" s="2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59" ht="15.95">
      <c r="B48" s="2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2:14" ht="15.95">
      <c r="B49" s="2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2:14" ht="15.95">
      <c r="B50" s="2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2:14" ht="15.95">
      <c r="B51" s="2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2:14" ht="15.95">
      <c r="B52" s="2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2:14" ht="15.95">
      <c r="B53" s="2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2:14" ht="15.95">
      <c r="B54" s="2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</sheetData>
  <mergeCells count="5">
    <mergeCell ref="A37:C37"/>
    <mergeCell ref="A34:B34"/>
    <mergeCell ref="A36:C36"/>
    <mergeCell ref="K1:O1"/>
    <mergeCell ref="P1:X1"/>
  </mergeCells>
  <printOptions horizontalCentered="1"/>
  <pageMargins left="0" right="0" top="0" bottom="0" header="0" footer="0"/>
  <pageSetup paperSize="9" scale="82" orientation="landscape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8842B-E772-5141-9771-37E9C80FAB7C}">
  <dimension ref="A1:BG54"/>
  <sheetViews>
    <sheetView zoomScaleNormal="110" workbookViewId="0">
      <selection activeCell="B8" sqref="B8:AE8"/>
    </sheetView>
  </sheetViews>
  <sheetFormatPr defaultColWidth="11.42578125" defaultRowHeight="15"/>
  <cols>
    <col min="1" max="1" width="3.42578125" customWidth="1"/>
    <col min="2" max="2" width="16.42578125" customWidth="1"/>
    <col min="3" max="3" width="6.7109375" style="1" customWidth="1"/>
    <col min="4" max="4" width="8.7109375" style="1" customWidth="1"/>
    <col min="5" max="7" width="8.85546875" style="1" hidden="1" customWidth="1"/>
    <col min="8" max="8" width="9.28515625" style="1" customWidth="1"/>
    <col min="9" max="9" width="8" style="1" customWidth="1"/>
    <col min="10" max="10" width="8.42578125" style="1" customWidth="1"/>
    <col min="11" max="11" width="10" style="1" customWidth="1"/>
    <col min="12" max="12" width="9.42578125" style="1" customWidth="1"/>
    <col min="13" max="14" width="8.85546875" style="1" hidden="1" customWidth="1"/>
    <col min="15" max="15" width="8.85546875" customWidth="1"/>
    <col min="16" max="16" width="6.28515625" customWidth="1"/>
    <col min="17" max="19" width="8.85546875" hidden="1" customWidth="1"/>
    <col min="20" max="20" width="7.85546875" customWidth="1"/>
    <col min="21" max="23" width="8.85546875" hidden="1" customWidth="1"/>
    <col min="24" max="26" width="8.85546875" customWidth="1"/>
    <col min="27" max="27" width="9.7109375" customWidth="1"/>
    <col min="28" max="28" width="10.140625" customWidth="1"/>
    <col min="29" max="30" width="8.85546875" hidden="1" customWidth="1"/>
    <col min="31" max="31" width="8.85546875" customWidth="1"/>
    <col min="32" max="33" width="8.85546875" hidden="1" customWidth="1"/>
    <col min="34" max="34" width="8.85546875" customWidth="1"/>
  </cols>
  <sheetData>
    <row r="1" spans="1:59" ht="42" customHeight="1">
      <c r="A1" s="147"/>
      <c r="B1" s="147"/>
      <c r="C1" s="145"/>
      <c r="D1" s="145"/>
      <c r="E1" s="145"/>
      <c r="F1" s="145"/>
      <c r="G1" s="145"/>
      <c r="H1" s="145"/>
      <c r="I1" s="145"/>
      <c r="J1" s="145"/>
      <c r="K1" s="354" t="s">
        <v>71</v>
      </c>
      <c r="L1" s="354"/>
      <c r="M1" s="354"/>
      <c r="N1" s="354"/>
      <c r="O1" s="354"/>
      <c r="P1" s="355">
        <v>44581</v>
      </c>
      <c r="Q1" s="355"/>
      <c r="R1" s="355"/>
      <c r="S1" s="355"/>
      <c r="T1" s="355"/>
      <c r="U1" s="355"/>
      <c r="V1" s="355"/>
      <c r="W1" s="355"/>
      <c r="X1" s="355"/>
      <c r="Y1" s="277"/>
      <c r="Z1" s="145"/>
      <c r="AA1" s="145"/>
      <c r="AB1" s="146"/>
      <c r="AC1" s="146"/>
      <c r="AD1" s="146"/>
      <c r="AE1" s="146"/>
    </row>
    <row r="2" spans="1:59" ht="44.1" customHeight="1" thickBot="1">
      <c r="A2" s="126"/>
      <c r="B2" s="126"/>
      <c r="C2" s="124"/>
      <c r="D2" s="124"/>
      <c r="E2" s="124"/>
      <c r="F2" s="124"/>
      <c r="G2" s="124"/>
      <c r="H2" s="124"/>
      <c r="I2" s="124"/>
      <c r="J2" s="124"/>
      <c r="K2" s="124"/>
      <c r="L2" s="127"/>
      <c r="M2" s="127"/>
      <c r="N2" s="127"/>
      <c r="O2" s="127"/>
      <c r="P2" s="126"/>
      <c r="Q2" s="126"/>
      <c r="R2" s="126"/>
      <c r="S2" s="126"/>
      <c r="T2" s="126"/>
      <c r="U2" s="124"/>
      <c r="V2" s="124"/>
      <c r="W2" s="124"/>
      <c r="X2" s="124"/>
      <c r="Y2" s="124"/>
      <c r="Z2" s="124"/>
      <c r="AA2" s="124"/>
      <c r="AB2" s="128"/>
      <c r="AC2" s="128"/>
      <c r="AD2" s="128"/>
      <c r="AE2" s="128"/>
    </row>
    <row r="3" spans="1:59" ht="72" customHeight="1" thickBot="1">
      <c r="A3" s="33" t="s">
        <v>2</v>
      </c>
      <c r="B3" s="34" t="s">
        <v>3</v>
      </c>
      <c r="C3" s="139" t="s">
        <v>4</v>
      </c>
      <c r="D3" s="60" t="s">
        <v>89</v>
      </c>
      <c r="E3" s="30" t="s">
        <v>5</v>
      </c>
      <c r="F3" s="30" t="s">
        <v>6</v>
      </c>
      <c r="G3" s="30" t="s">
        <v>7</v>
      </c>
      <c r="H3" s="29" t="s">
        <v>108</v>
      </c>
      <c r="I3" s="29" t="s">
        <v>93</v>
      </c>
      <c r="J3" s="29" t="s">
        <v>109</v>
      </c>
      <c r="K3" s="29" t="s">
        <v>110</v>
      </c>
      <c r="L3" s="29" t="s">
        <v>111</v>
      </c>
      <c r="M3" s="30" t="s">
        <v>8</v>
      </c>
      <c r="N3" s="30" t="s">
        <v>9</v>
      </c>
      <c r="O3" s="31" t="s">
        <v>99</v>
      </c>
      <c r="P3" s="60" t="s">
        <v>10</v>
      </c>
      <c r="Q3" s="30" t="s">
        <v>11</v>
      </c>
      <c r="R3" s="30" t="s">
        <v>12</v>
      </c>
      <c r="S3" s="52" t="s">
        <v>13</v>
      </c>
      <c r="T3" s="28" t="s">
        <v>34</v>
      </c>
      <c r="U3" s="30" t="s">
        <v>14</v>
      </c>
      <c r="V3" s="30" t="s">
        <v>15</v>
      </c>
      <c r="W3" s="30" t="s">
        <v>16</v>
      </c>
      <c r="X3" s="29" t="s">
        <v>35</v>
      </c>
      <c r="Y3" s="29" t="s">
        <v>36</v>
      </c>
      <c r="Z3" s="29" t="s">
        <v>37</v>
      </c>
      <c r="AA3" s="29" t="s">
        <v>38</v>
      </c>
      <c r="AB3" s="29" t="s">
        <v>39</v>
      </c>
      <c r="AC3" s="30" t="s">
        <v>17</v>
      </c>
      <c r="AD3" s="30" t="s">
        <v>18</v>
      </c>
      <c r="AE3" s="31" t="s">
        <v>101</v>
      </c>
      <c r="AF3" s="22" t="s">
        <v>19</v>
      </c>
      <c r="AG3" s="16" t="s">
        <v>20</v>
      </c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</row>
    <row r="4" spans="1:59" ht="15.95" customHeight="1">
      <c r="A4" s="32">
        <v>1</v>
      </c>
      <c r="B4" s="38" t="s">
        <v>40</v>
      </c>
      <c r="C4" s="140">
        <v>115</v>
      </c>
      <c r="D4" s="63">
        <v>10055.36</v>
      </c>
      <c r="E4" s="64">
        <v>0</v>
      </c>
      <c r="F4" s="64">
        <v>0</v>
      </c>
      <c r="G4" s="64">
        <v>0</v>
      </c>
      <c r="H4" s="64">
        <v>715.24</v>
      </c>
      <c r="I4" s="64">
        <v>13</v>
      </c>
      <c r="J4" s="64">
        <v>230.47</v>
      </c>
      <c r="K4" s="64">
        <v>256</v>
      </c>
      <c r="L4" s="64">
        <v>241</v>
      </c>
      <c r="M4" s="64">
        <v>0</v>
      </c>
      <c r="N4" s="64">
        <v>0</v>
      </c>
      <c r="O4" s="65">
        <v>30</v>
      </c>
      <c r="P4" s="189">
        <v>28.48</v>
      </c>
      <c r="Q4" s="99"/>
      <c r="R4" s="80"/>
      <c r="S4" s="135"/>
      <c r="T4" s="199">
        <v>87.936000000000007</v>
      </c>
      <c r="U4" s="27"/>
      <c r="V4" s="27"/>
      <c r="W4" s="27"/>
      <c r="X4" s="27">
        <v>6.2194782608695656</v>
      </c>
      <c r="Y4" s="27">
        <v>0.11304347826086956</v>
      </c>
      <c r="Z4" s="27">
        <v>2.0040869565217392</v>
      </c>
      <c r="AA4" s="27">
        <v>2.2260869565217392</v>
      </c>
      <c r="AB4" s="27">
        <v>2.0956521739130434</v>
      </c>
      <c r="AC4" s="27"/>
      <c r="AD4" s="27"/>
      <c r="AE4" s="45">
        <v>0.2608695652173913</v>
      </c>
      <c r="AF4" s="23"/>
      <c r="AG4" s="15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</row>
    <row r="5" spans="1:59" ht="15.95" customHeight="1">
      <c r="A5" s="11">
        <v>2</v>
      </c>
      <c r="B5" s="39" t="s">
        <v>41</v>
      </c>
      <c r="C5" s="206">
        <v>115</v>
      </c>
      <c r="D5" s="19">
        <v>10450.650000000001</v>
      </c>
      <c r="E5" s="4">
        <v>0</v>
      </c>
      <c r="F5" s="4">
        <v>0</v>
      </c>
      <c r="G5" s="4">
        <v>0</v>
      </c>
      <c r="H5" s="4">
        <v>807.07</v>
      </c>
      <c r="I5" s="4">
        <v>13</v>
      </c>
      <c r="J5" s="4">
        <v>251.77</v>
      </c>
      <c r="K5" s="4">
        <v>284</v>
      </c>
      <c r="L5" s="4">
        <v>259</v>
      </c>
      <c r="M5" s="4">
        <v>0</v>
      </c>
      <c r="N5" s="4">
        <v>0</v>
      </c>
      <c r="O5" s="54">
        <v>4</v>
      </c>
      <c r="P5" s="151">
        <v>31.93</v>
      </c>
      <c r="Q5" s="58"/>
      <c r="R5" s="13"/>
      <c r="S5" s="12"/>
      <c r="T5" s="46">
        <v>91.789333333333332</v>
      </c>
      <c r="U5" s="13"/>
      <c r="V5" s="13"/>
      <c r="W5" s="13"/>
      <c r="X5" s="27">
        <v>7.0180000000000007</v>
      </c>
      <c r="Y5" s="27">
        <v>0.11304347826086956</v>
      </c>
      <c r="Z5" s="27">
        <v>2.189304347826087</v>
      </c>
      <c r="AA5" s="27">
        <v>2.4695652173913043</v>
      </c>
      <c r="AB5" s="27">
        <v>2.2521739130434781</v>
      </c>
      <c r="AC5" s="27"/>
      <c r="AD5" s="27"/>
      <c r="AE5" s="45">
        <v>3.4782608695652174E-2</v>
      </c>
      <c r="AF5" s="23"/>
      <c r="AG5" s="15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2"/>
      <c r="BB5" s="62"/>
      <c r="BC5" s="62"/>
      <c r="BD5" s="62"/>
      <c r="BE5" s="62"/>
      <c r="BF5" s="62"/>
      <c r="BG5" s="62"/>
    </row>
    <row r="6" spans="1:59" ht="15.95" customHeight="1">
      <c r="A6" s="11">
        <v>3</v>
      </c>
      <c r="B6" s="39" t="s">
        <v>42</v>
      </c>
      <c r="C6" s="206"/>
      <c r="D6" s="19"/>
      <c r="E6" s="4"/>
      <c r="F6" s="4"/>
      <c r="G6" s="4"/>
      <c r="H6" s="4"/>
      <c r="I6" s="4"/>
      <c r="J6" s="4"/>
      <c r="K6" s="4"/>
      <c r="L6" s="4"/>
      <c r="M6" s="4"/>
      <c r="N6" s="4"/>
      <c r="O6" s="54"/>
      <c r="P6" s="151"/>
      <c r="Q6" s="58"/>
      <c r="R6" s="13"/>
      <c r="S6" s="12"/>
      <c r="T6" s="46"/>
      <c r="U6" s="13"/>
      <c r="V6" s="13"/>
      <c r="W6" s="13"/>
      <c r="X6" s="27"/>
      <c r="Y6" s="27"/>
      <c r="Z6" s="27"/>
      <c r="AA6" s="27"/>
      <c r="AB6" s="27"/>
      <c r="AC6" s="27"/>
      <c r="AD6" s="27"/>
      <c r="AE6" s="45"/>
      <c r="AF6" s="23"/>
      <c r="AG6" s="15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2"/>
      <c r="BG6" s="62"/>
    </row>
    <row r="7" spans="1:59" ht="15.95" customHeight="1">
      <c r="A7" s="11">
        <v>4</v>
      </c>
      <c r="B7" s="39" t="s">
        <v>43</v>
      </c>
      <c r="C7" s="206">
        <v>117</v>
      </c>
      <c r="D7" s="19">
        <v>10117.799999999999</v>
      </c>
      <c r="E7" s="4">
        <v>0</v>
      </c>
      <c r="F7" s="4">
        <v>0</v>
      </c>
      <c r="G7" s="4">
        <v>0</v>
      </c>
      <c r="H7" s="4">
        <v>312.56</v>
      </c>
      <c r="I7" s="4">
        <v>5</v>
      </c>
      <c r="J7" s="4">
        <v>85</v>
      </c>
      <c r="K7" s="4">
        <v>191</v>
      </c>
      <c r="L7" s="4">
        <v>128</v>
      </c>
      <c r="M7" s="4">
        <v>0</v>
      </c>
      <c r="N7" s="4">
        <v>0</v>
      </c>
      <c r="O7" s="54">
        <v>3</v>
      </c>
      <c r="P7" s="151">
        <v>29.45</v>
      </c>
      <c r="Q7" s="58"/>
      <c r="R7" s="13"/>
      <c r="S7" s="12"/>
      <c r="T7" s="46">
        <v>86.861249999999998</v>
      </c>
      <c r="U7" s="13"/>
      <c r="V7" s="13"/>
      <c r="W7" s="13"/>
      <c r="X7" s="27">
        <v>2.6714529914529916</v>
      </c>
      <c r="Y7" s="27">
        <v>4.2735042735042736E-2</v>
      </c>
      <c r="Z7" s="27">
        <v>0.72649572649572647</v>
      </c>
      <c r="AA7" s="27">
        <v>1.6324786324786325</v>
      </c>
      <c r="AB7" s="27">
        <v>1.0940170940170941</v>
      </c>
      <c r="AC7" s="27"/>
      <c r="AD7" s="27"/>
      <c r="AE7" s="45">
        <v>2.564102564102564E-2</v>
      </c>
      <c r="AF7" s="23"/>
      <c r="AG7" s="15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2"/>
      <c r="BB7" s="62"/>
      <c r="BC7" s="62"/>
      <c r="BD7" s="62"/>
      <c r="BE7" s="62"/>
      <c r="BF7" s="62"/>
      <c r="BG7" s="62"/>
    </row>
    <row r="8" spans="1:59" ht="15.95" customHeight="1">
      <c r="A8" s="11">
        <v>5</v>
      </c>
      <c r="B8" s="39" t="s">
        <v>112</v>
      </c>
      <c r="C8" s="206"/>
      <c r="D8" s="19"/>
      <c r="E8" s="4"/>
      <c r="F8" s="4"/>
      <c r="G8" s="4"/>
      <c r="H8" s="4"/>
      <c r="I8" s="4"/>
      <c r="J8" s="4"/>
      <c r="K8" s="4"/>
      <c r="L8" s="4"/>
      <c r="M8" s="4"/>
      <c r="N8" s="4"/>
      <c r="O8" s="54"/>
      <c r="P8" s="151"/>
      <c r="Q8" s="58"/>
      <c r="R8" s="13"/>
      <c r="S8" s="12"/>
      <c r="T8" s="46"/>
      <c r="U8" s="13"/>
      <c r="V8" s="13"/>
      <c r="W8" s="13"/>
      <c r="X8" s="27"/>
      <c r="Y8" s="27"/>
      <c r="Z8" s="27"/>
      <c r="AA8" s="27"/>
      <c r="AB8" s="27"/>
      <c r="AC8" s="27"/>
      <c r="AD8" s="27"/>
      <c r="AE8" s="45"/>
      <c r="AF8" s="23"/>
      <c r="AG8" s="15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</row>
    <row r="9" spans="1:59" ht="15.95" customHeight="1">
      <c r="A9" s="11">
        <v>6</v>
      </c>
      <c r="B9" s="39" t="s">
        <v>45</v>
      </c>
      <c r="C9" s="206">
        <v>115</v>
      </c>
      <c r="D9" s="19">
        <v>10379.310000000001</v>
      </c>
      <c r="E9" s="4">
        <v>0</v>
      </c>
      <c r="F9" s="4">
        <v>0</v>
      </c>
      <c r="G9" s="4">
        <v>0</v>
      </c>
      <c r="H9" s="4">
        <v>839.89</v>
      </c>
      <c r="I9" s="4">
        <v>14</v>
      </c>
      <c r="J9" s="4">
        <v>254.04</v>
      </c>
      <c r="K9" s="4">
        <v>308</v>
      </c>
      <c r="L9" s="4">
        <v>232</v>
      </c>
      <c r="M9" s="4">
        <v>0</v>
      </c>
      <c r="N9" s="4">
        <v>0</v>
      </c>
      <c r="O9" s="54">
        <v>12</v>
      </c>
      <c r="P9" s="151">
        <v>34.159999999999997</v>
      </c>
      <c r="Q9" s="58"/>
      <c r="R9" s="13"/>
      <c r="S9" s="12"/>
      <c r="T9" s="46">
        <v>90.706000000000003</v>
      </c>
      <c r="U9" s="13"/>
      <c r="V9" s="13"/>
      <c r="W9" s="13"/>
      <c r="X9" s="27">
        <v>7.3033913043478256</v>
      </c>
      <c r="Y9" s="27">
        <v>0.12173913043478261</v>
      </c>
      <c r="Z9" s="27">
        <v>2.2090434782608694</v>
      </c>
      <c r="AA9" s="27">
        <v>2.6782608695652175</v>
      </c>
      <c r="AB9" s="27">
        <v>2.017391304347826</v>
      </c>
      <c r="AC9" s="27"/>
      <c r="AD9" s="27"/>
      <c r="AE9" s="45">
        <v>0.10434782608695652</v>
      </c>
      <c r="AF9" s="23"/>
      <c r="AG9" s="15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</row>
    <row r="10" spans="1:59" ht="15.95" customHeight="1">
      <c r="A10" s="11">
        <v>7</v>
      </c>
      <c r="B10" s="39" t="s">
        <v>46</v>
      </c>
      <c r="C10" s="206">
        <v>122</v>
      </c>
      <c r="D10" s="19">
        <v>10144.779999999999</v>
      </c>
      <c r="E10" s="4">
        <v>0</v>
      </c>
      <c r="F10" s="4">
        <v>0</v>
      </c>
      <c r="G10" s="4">
        <v>0</v>
      </c>
      <c r="H10" s="4">
        <v>336.48</v>
      </c>
      <c r="I10" s="4">
        <v>7</v>
      </c>
      <c r="J10" s="4">
        <v>106.72</v>
      </c>
      <c r="K10" s="4">
        <v>196</v>
      </c>
      <c r="L10" s="4">
        <v>150</v>
      </c>
      <c r="M10" s="4">
        <v>0</v>
      </c>
      <c r="N10" s="4">
        <v>0</v>
      </c>
      <c r="O10" s="54">
        <v>8</v>
      </c>
      <c r="P10" s="151">
        <v>29.88</v>
      </c>
      <c r="Q10" s="58"/>
      <c r="R10" s="13"/>
      <c r="S10" s="12"/>
      <c r="T10" s="46">
        <v>86.076999999999998</v>
      </c>
      <c r="U10" s="13"/>
      <c r="V10" s="13"/>
      <c r="W10" s="13"/>
      <c r="X10" s="27">
        <v>2.7580327868852459</v>
      </c>
      <c r="Y10" s="27">
        <v>5.737704918032787E-2</v>
      </c>
      <c r="Z10" s="27">
        <v>0.87475409836065576</v>
      </c>
      <c r="AA10" s="27">
        <v>1.6065573770491803</v>
      </c>
      <c r="AB10" s="27">
        <v>1.2295081967213115</v>
      </c>
      <c r="AC10" s="27"/>
      <c r="AD10" s="27"/>
      <c r="AE10" s="45">
        <v>6.5573770491803282E-2</v>
      </c>
      <c r="AF10" s="23"/>
      <c r="AG10" s="15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</row>
    <row r="11" spans="1:59" ht="15.95" customHeight="1">
      <c r="A11" s="11">
        <v>8</v>
      </c>
      <c r="B11" s="39" t="s">
        <v>47</v>
      </c>
      <c r="C11" s="206">
        <v>95</v>
      </c>
      <c r="D11" s="19">
        <v>8065.39</v>
      </c>
      <c r="E11" s="4">
        <v>0</v>
      </c>
      <c r="F11" s="4">
        <v>0</v>
      </c>
      <c r="G11" s="4">
        <v>0</v>
      </c>
      <c r="H11" s="4">
        <v>228.20999999999998</v>
      </c>
      <c r="I11" s="4">
        <v>3</v>
      </c>
      <c r="J11" s="4">
        <v>43.08</v>
      </c>
      <c r="K11" s="4">
        <v>130</v>
      </c>
      <c r="L11" s="4">
        <v>121</v>
      </c>
      <c r="M11" s="4">
        <v>0</v>
      </c>
      <c r="N11" s="4">
        <v>0</v>
      </c>
      <c r="O11" s="54">
        <v>0</v>
      </c>
      <c r="P11" s="151">
        <v>28.73</v>
      </c>
      <c r="Q11" s="58"/>
      <c r="R11" s="13"/>
      <c r="S11" s="12"/>
      <c r="T11" s="46">
        <v>83.165416666666673</v>
      </c>
      <c r="U11" s="13"/>
      <c r="V11" s="13"/>
      <c r="W11" s="13"/>
      <c r="X11" s="27">
        <v>2.4022105263157894</v>
      </c>
      <c r="Y11" s="27">
        <v>3.1578947368421054E-2</v>
      </c>
      <c r="Z11" s="27">
        <v>0.45347368421052631</v>
      </c>
      <c r="AA11" s="27">
        <v>1.368421052631579</v>
      </c>
      <c r="AB11" s="27">
        <v>1.2736842105263158</v>
      </c>
      <c r="AC11" s="27"/>
      <c r="AD11" s="27"/>
      <c r="AE11" s="45">
        <v>0</v>
      </c>
      <c r="AF11" s="23"/>
      <c r="AG11" s="15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</row>
    <row r="12" spans="1:59" ht="15.95" customHeight="1">
      <c r="A12" s="11">
        <v>9</v>
      </c>
      <c r="B12" s="39" t="s">
        <v>48</v>
      </c>
      <c r="C12" s="206">
        <v>122</v>
      </c>
      <c r="D12" s="19">
        <v>9831.73</v>
      </c>
      <c r="E12" s="4">
        <v>0</v>
      </c>
      <c r="F12" s="4">
        <v>0</v>
      </c>
      <c r="G12" s="4">
        <v>0</v>
      </c>
      <c r="H12" s="4">
        <v>713.3</v>
      </c>
      <c r="I12" s="4">
        <v>11</v>
      </c>
      <c r="J12" s="4">
        <v>214</v>
      </c>
      <c r="K12" s="4">
        <v>231</v>
      </c>
      <c r="L12" s="4">
        <v>172</v>
      </c>
      <c r="M12" s="4">
        <v>0</v>
      </c>
      <c r="N12" s="4">
        <v>0</v>
      </c>
      <c r="O12" s="54">
        <v>7</v>
      </c>
      <c r="P12" s="151">
        <v>31.21</v>
      </c>
      <c r="Q12" s="58"/>
      <c r="R12" s="13"/>
      <c r="S12" s="12"/>
      <c r="T12" s="46">
        <v>84.600249999999988</v>
      </c>
      <c r="U12" s="13"/>
      <c r="V12" s="13"/>
      <c r="W12" s="13"/>
      <c r="X12" s="27">
        <v>5.8467213114754095</v>
      </c>
      <c r="Y12" s="27">
        <v>9.0163934426229511E-2</v>
      </c>
      <c r="Z12" s="27">
        <v>1.7540983606557377</v>
      </c>
      <c r="AA12" s="27">
        <v>1.8934426229508197</v>
      </c>
      <c r="AB12" s="27">
        <v>1.4098360655737705</v>
      </c>
      <c r="AC12" s="27"/>
      <c r="AD12" s="27"/>
      <c r="AE12" s="45">
        <v>5.737704918032787E-2</v>
      </c>
      <c r="AF12" s="23"/>
      <c r="AG12" s="15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</row>
    <row r="13" spans="1:59" ht="15.95" customHeight="1">
      <c r="A13" s="11">
        <v>10</v>
      </c>
      <c r="B13" s="39" t="s">
        <v>49</v>
      </c>
      <c r="C13" s="206">
        <v>115</v>
      </c>
      <c r="D13" s="19">
        <v>9548.42</v>
      </c>
      <c r="E13" s="4">
        <v>0</v>
      </c>
      <c r="F13" s="4">
        <v>0</v>
      </c>
      <c r="G13" s="4">
        <v>0</v>
      </c>
      <c r="H13" s="4">
        <v>456.68</v>
      </c>
      <c r="I13" s="4">
        <v>8</v>
      </c>
      <c r="J13" s="4">
        <v>91.12</v>
      </c>
      <c r="K13" s="4">
        <v>224</v>
      </c>
      <c r="L13" s="4">
        <v>220</v>
      </c>
      <c r="M13" s="4">
        <v>0</v>
      </c>
      <c r="N13" s="4">
        <v>0</v>
      </c>
      <c r="O13" s="54">
        <v>11</v>
      </c>
      <c r="P13" s="151">
        <v>27.97</v>
      </c>
      <c r="Q13" s="58"/>
      <c r="R13" s="13"/>
      <c r="S13" s="12"/>
      <c r="T13" s="46">
        <v>84.159333333333336</v>
      </c>
      <c r="U13" s="13"/>
      <c r="V13" s="13"/>
      <c r="W13" s="13"/>
      <c r="X13" s="27">
        <v>3.9711304347826086</v>
      </c>
      <c r="Y13" s="27">
        <v>6.9565217391304349E-2</v>
      </c>
      <c r="Z13" s="27">
        <v>0.79234782608695653</v>
      </c>
      <c r="AA13" s="27">
        <v>1.9478260869565218</v>
      </c>
      <c r="AB13" s="27">
        <v>1.9130434782608696</v>
      </c>
      <c r="AC13" s="27"/>
      <c r="AD13" s="27"/>
      <c r="AE13" s="45">
        <v>9.5652173913043481E-2</v>
      </c>
      <c r="AF13" s="23"/>
      <c r="AG13" s="15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</row>
    <row r="14" spans="1:59" ht="15.95" customHeight="1">
      <c r="A14" s="11">
        <v>11</v>
      </c>
      <c r="B14" s="39" t="s">
        <v>50</v>
      </c>
      <c r="C14" s="206">
        <v>115</v>
      </c>
      <c r="D14" s="19">
        <v>10163.91</v>
      </c>
      <c r="E14" s="4">
        <v>0</v>
      </c>
      <c r="F14" s="4">
        <v>0</v>
      </c>
      <c r="G14" s="4">
        <v>0</v>
      </c>
      <c r="H14" s="4">
        <v>1689.46</v>
      </c>
      <c r="I14" s="4">
        <v>7</v>
      </c>
      <c r="J14" s="4">
        <v>132.68</v>
      </c>
      <c r="K14" s="4">
        <v>250</v>
      </c>
      <c r="L14" s="4">
        <v>179</v>
      </c>
      <c r="M14" s="4">
        <v>0</v>
      </c>
      <c r="N14" s="4">
        <v>0</v>
      </c>
      <c r="O14" s="54">
        <v>14</v>
      </c>
      <c r="P14" s="151">
        <v>27.22</v>
      </c>
      <c r="Q14" s="58"/>
      <c r="R14" s="13"/>
      <c r="S14" s="12"/>
      <c r="T14" s="46">
        <v>89.518666666666661</v>
      </c>
      <c r="U14" s="13"/>
      <c r="V14" s="13"/>
      <c r="W14" s="13"/>
      <c r="X14" s="27">
        <v>14.69095652173913</v>
      </c>
      <c r="Y14" s="27">
        <v>6.0869565217391307E-2</v>
      </c>
      <c r="Z14" s="27">
        <v>1.1537391304347826</v>
      </c>
      <c r="AA14" s="27">
        <v>2.1739130434782608</v>
      </c>
      <c r="AB14" s="27">
        <v>1.5565217391304347</v>
      </c>
      <c r="AC14" s="27"/>
      <c r="AD14" s="27"/>
      <c r="AE14" s="45">
        <v>0.12173913043478261</v>
      </c>
      <c r="AF14" s="23"/>
      <c r="AG14" s="15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</row>
    <row r="15" spans="1:59" ht="15.95" customHeight="1">
      <c r="A15" s="11">
        <v>12</v>
      </c>
      <c r="B15" s="39" t="s">
        <v>51</v>
      </c>
      <c r="C15" s="206">
        <v>115</v>
      </c>
      <c r="D15" s="19">
        <v>10566.32</v>
      </c>
      <c r="E15" s="4">
        <v>0</v>
      </c>
      <c r="F15" s="4">
        <v>0</v>
      </c>
      <c r="G15" s="4">
        <v>0</v>
      </c>
      <c r="H15" s="4">
        <v>641.66999999999996</v>
      </c>
      <c r="I15" s="4">
        <v>7</v>
      </c>
      <c r="J15" s="4">
        <v>116.83</v>
      </c>
      <c r="K15" s="4">
        <v>238</v>
      </c>
      <c r="L15" s="4">
        <v>196</v>
      </c>
      <c r="M15" s="4">
        <v>0</v>
      </c>
      <c r="N15" s="4">
        <v>0</v>
      </c>
      <c r="O15" s="54">
        <v>6</v>
      </c>
      <c r="P15" s="151">
        <v>31.64</v>
      </c>
      <c r="Q15" s="58"/>
      <c r="R15" s="13"/>
      <c r="S15" s="12"/>
      <c r="T15" s="46">
        <v>92.849333333333334</v>
      </c>
      <c r="U15" s="13"/>
      <c r="V15" s="13"/>
      <c r="W15" s="13"/>
      <c r="X15" s="27">
        <v>5.5797391304347821</v>
      </c>
      <c r="Y15" s="27">
        <v>6.0869565217391307E-2</v>
      </c>
      <c r="Z15" s="27">
        <v>1.0159130434782608</v>
      </c>
      <c r="AA15" s="27">
        <v>2.0695652173913044</v>
      </c>
      <c r="AB15" s="27">
        <v>1.7043478260869565</v>
      </c>
      <c r="AC15" s="27"/>
      <c r="AD15" s="27"/>
      <c r="AE15" s="45">
        <v>5.2173913043478258E-2</v>
      </c>
      <c r="AF15" s="23"/>
      <c r="AG15" s="15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</row>
    <row r="16" spans="1:59" ht="15.95" customHeight="1">
      <c r="A16" s="11">
        <v>13</v>
      </c>
      <c r="B16" s="39" t="s">
        <v>52</v>
      </c>
      <c r="C16" s="206">
        <v>126.5</v>
      </c>
      <c r="D16" s="19">
        <v>10158.619999999999</v>
      </c>
      <c r="E16" s="4">
        <v>0</v>
      </c>
      <c r="F16" s="4">
        <v>0</v>
      </c>
      <c r="G16" s="4">
        <v>0</v>
      </c>
      <c r="H16" s="4">
        <v>922.86</v>
      </c>
      <c r="I16" s="4">
        <v>3</v>
      </c>
      <c r="J16" s="4">
        <v>38.200000000000003</v>
      </c>
      <c r="K16" s="4">
        <v>201</v>
      </c>
      <c r="L16" s="4">
        <v>190</v>
      </c>
      <c r="M16" s="4">
        <v>0</v>
      </c>
      <c r="N16" s="4">
        <v>0</v>
      </c>
      <c r="O16" s="54">
        <v>3</v>
      </c>
      <c r="P16" s="151">
        <v>27.68</v>
      </c>
      <c r="Q16" s="58"/>
      <c r="R16" s="13"/>
      <c r="S16" s="12"/>
      <c r="T16" s="46">
        <v>82.091750000000005</v>
      </c>
      <c r="U16" s="13"/>
      <c r="V16" s="13"/>
      <c r="W16" s="13"/>
      <c r="X16" s="27">
        <v>7.2953359683794465</v>
      </c>
      <c r="Y16" s="27">
        <v>2.3715415019762844E-2</v>
      </c>
      <c r="Z16" s="27">
        <v>0.30197628458498027</v>
      </c>
      <c r="AA16" s="27">
        <v>1.5889328063241106</v>
      </c>
      <c r="AB16" s="27">
        <v>1.5019762845849802</v>
      </c>
      <c r="AC16" s="27"/>
      <c r="AD16" s="27"/>
      <c r="AE16" s="45">
        <v>2.3715415019762844E-2</v>
      </c>
      <c r="AF16" s="23"/>
      <c r="AG16" s="15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</row>
    <row r="17" spans="1:59" ht="15.95" customHeight="1">
      <c r="A17" s="11">
        <v>14</v>
      </c>
      <c r="B17" s="39" t="s">
        <v>53</v>
      </c>
      <c r="C17" s="206">
        <v>130</v>
      </c>
      <c r="D17" s="19">
        <v>11976.58</v>
      </c>
      <c r="E17" s="4">
        <v>0</v>
      </c>
      <c r="F17" s="4">
        <v>0</v>
      </c>
      <c r="G17" s="4">
        <v>0</v>
      </c>
      <c r="H17" s="4">
        <v>1187.1999999999998</v>
      </c>
      <c r="I17" s="4">
        <v>13</v>
      </c>
      <c r="J17" s="4">
        <v>200.32</v>
      </c>
      <c r="K17" s="4">
        <v>275</v>
      </c>
      <c r="L17" s="4">
        <v>238</v>
      </c>
      <c r="M17" s="4">
        <v>0</v>
      </c>
      <c r="N17" s="4">
        <v>0</v>
      </c>
      <c r="O17" s="54">
        <v>3</v>
      </c>
      <c r="P17" s="151">
        <v>30.38</v>
      </c>
      <c r="Q17" s="58"/>
      <c r="R17" s="13"/>
      <c r="S17" s="12"/>
      <c r="T17" s="46">
        <v>91.60575</v>
      </c>
      <c r="U17" s="13"/>
      <c r="V17" s="13"/>
      <c r="W17" s="13"/>
      <c r="X17" s="27">
        <v>9.1323076923076911</v>
      </c>
      <c r="Y17" s="27">
        <v>0.1</v>
      </c>
      <c r="Z17" s="27">
        <v>1.5409230769230768</v>
      </c>
      <c r="AA17" s="27">
        <v>2.1153846153846154</v>
      </c>
      <c r="AB17" s="27">
        <v>1.8307692307692307</v>
      </c>
      <c r="AC17" s="27"/>
      <c r="AD17" s="27"/>
      <c r="AE17" s="45">
        <v>2.3076923076923078E-2</v>
      </c>
      <c r="AF17" s="23"/>
      <c r="AG17" s="15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</row>
    <row r="18" spans="1:59" ht="15.95" customHeight="1">
      <c r="A18" s="11">
        <v>15</v>
      </c>
      <c r="B18" s="39" t="s">
        <v>54</v>
      </c>
      <c r="C18" s="206">
        <v>115</v>
      </c>
      <c r="D18" s="19">
        <v>10021.450000000001</v>
      </c>
      <c r="E18" s="4">
        <v>0</v>
      </c>
      <c r="F18" s="4">
        <v>0</v>
      </c>
      <c r="G18" s="4">
        <v>0</v>
      </c>
      <c r="H18" s="4">
        <v>843.26</v>
      </c>
      <c r="I18" s="4">
        <v>16</v>
      </c>
      <c r="J18" s="4">
        <v>305.97000000000003</v>
      </c>
      <c r="K18" s="4">
        <v>245</v>
      </c>
      <c r="L18" s="4">
        <v>201</v>
      </c>
      <c r="M18" s="4">
        <v>0</v>
      </c>
      <c r="N18" s="4">
        <v>0</v>
      </c>
      <c r="O18" s="54">
        <v>0</v>
      </c>
      <c r="P18" s="151">
        <v>29.84</v>
      </c>
      <c r="Q18" s="58"/>
      <c r="R18" s="13"/>
      <c r="S18" s="12"/>
      <c r="T18" s="46">
        <v>87.503999999999991</v>
      </c>
      <c r="U18" s="13"/>
      <c r="V18" s="13"/>
      <c r="W18" s="13"/>
      <c r="X18" s="27">
        <v>7.3326956521739133</v>
      </c>
      <c r="Y18" s="27">
        <v>0.1391304347826087</v>
      </c>
      <c r="Z18" s="27">
        <v>2.6606086956521739</v>
      </c>
      <c r="AA18" s="27">
        <v>2.1304347826086958</v>
      </c>
      <c r="AB18" s="27">
        <v>1.7478260869565216</v>
      </c>
      <c r="AC18" s="27"/>
      <c r="AD18" s="27"/>
      <c r="AE18" s="45">
        <v>0</v>
      </c>
      <c r="AF18" s="23"/>
      <c r="AG18" s="15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</row>
    <row r="19" spans="1:59" ht="15.95" customHeight="1">
      <c r="A19" s="11">
        <v>16</v>
      </c>
      <c r="B19" s="39" t="s">
        <v>55</v>
      </c>
      <c r="C19" s="206">
        <v>115</v>
      </c>
      <c r="D19" s="19">
        <v>9956.51</v>
      </c>
      <c r="E19" s="4">
        <v>0</v>
      </c>
      <c r="F19" s="4">
        <v>0</v>
      </c>
      <c r="G19" s="4">
        <v>0</v>
      </c>
      <c r="H19" s="4">
        <v>250.91000000000003</v>
      </c>
      <c r="I19" s="4">
        <v>0</v>
      </c>
      <c r="J19" s="4">
        <v>0</v>
      </c>
      <c r="K19" s="4">
        <v>260</v>
      </c>
      <c r="L19" s="4">
        <v>230</v>
      </c>
      <c r="M19" s="4">
        <v>0</v>
      </c>
      <c r="N19" s="4">
        <v>0</v>
      </c>
      <c r="O19" s="54">
        <v>0</v>
      </c>
      <c r="P19" s="151">
        <v>27.04</v>
      </c>
      <c r="Q19" s="58"/>
      <c r="R19" s="13"/>
      <c r="S19" s="12"/>
      <c r="T19" s="46">
        <v>86.837000000000003</v>
      </c>
      <c r="U19" s="13"/>
      <c r="V19" s="13"/>
      <c r="W19" s="13"/>
      <c r="X19" s="27">
        <v>2.181826086956522</v>
      </c>
      <c r="Y19" s="27">
        <v>0</v>
      </c>
      <c r="Z19" s="27">
        <v>0</v>
      </c>
      <c r="AA19" s="27">
        <v>2.2608695652173911</v>
      </c>
      <c r="AB19" s="27">
        <v>2</v>
      </c>
      <c r="AC19" s="27"/>
      <c r="AD19" s="27"/>
      <c r="AE19" s="45">
        <v>0</v>
      </c>
      <c r="AF19" s="23"/>
      <c r="AG19" s="15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</row>
    <row r="20" spans="1:59" ht="15.95" customHeight="1">
      <c r="A20" s="11">
        <v>17</v>
      </c>
      <c r="B20" s="39" t="s">
        <v>56</v>
      </c>
      <c r="C20" s="206">
        <v>122</v>
      </c>
      <c r="D20" s="19">
        <v>10238.89</v>
      </c>
      <c r="E20" s="4">
        <v>0</v>
      </c>
      <c r="F20" s="4">
        <v>0</v>
      </c>
      <c r="G20" s="4">
        <v>0</v>
      </c>
      <c r="H20" s="4">
        <v>378.76</v>
      </c>
      <c r="I20" s="4">
        <v>4</v>
      </c>
      <c r="J20" s="4">
        <v>111.33000000000001</v>
      </c>
      <c r="K20" s="4">
        <v>220</v>
      </c>
      <c r="L20" s="4">
        <v>176</v>
      </c>
      <c r="M20" s="4">
        <v>0</v>
      </c>
      <c r="N20" s="4">
        <v>0</v>
      </c>
      <c r="O20" s="54">
        <v>0</v>
      </c>
      <c r="P20" s="151">
        <v>30.85</v>
      </c>
      <c r="Q20" s="58"/>
      <c r="R20" s="13"/>
      <c r="S20" s="12"/>
      <c r="T20" s="46">
        <v>87.972750000000005</v>
      </c>
      <c r="U20" s="13"/>
      <c r="V20" s="13"/>
      <c r="W20" s="13"/>
      <c r="X20" s="27">
        <v>3.104590163934426</v>
      </c>
      <c r="Y20" s="27">
        <v>3.2786885245901641E-2</v>
      </c>
      <c r="Z20" s="27">
        <v>0.91254098360655744</v>
      </c>
      <c r="AA20" s="27">
        <v>1.8032786885245902</v>
      </c>
      <c r="AB20" s="27">
        <v>1.4426229508196722</v>
      </c>
      <c r="AC20" s="27"/>
      <c r="AD20" s="27"/>
      <c r="AE20" s="45">
        <v>0</v>
      </c>
      <c r="AF20" s="23"/>
      <c r="AG20" s="15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</row>
    <row r="21" spans="1:59" ht="15.95" customHeight="1">
      <c r="A21" s="11">
        <v>18</v>
      </c>
      <c r="B21" s="39" t="s">
        <v>57</v>
      </c>
      <c r="C21" s="206">
        <v>130</v>
      </c>
      <c r="D21" s="19">
        <v>10481.130000000001</v>
      </c>
      <c r="E21" s="4">
        <v>0</v>
      </c>
      <c r="F21" s="4">
        <v>0</v>
      </c>
      <c r="G21" s="4">
        <v>0</v>
      </c>
      <c r="H21" s="4">
        <v>512.41000000000008</v>
      </c>
      <c r="I21" s="4">
        <v>10</v>
      </c>
      <c r="J21" s="4">
        <v>175.04</v>
      </c>
      <c r="K21" s="4">
        <v>170</v>
      </c>
      <c r="L21" s="4">
        <v>137</v>
      </c>
      <c r="M21" s="4">
        <v>0</v>
      </c>
      <c r="N21" s="4">
        <v>0</v>
      </c>
      <c r="O21" s="54">
        <v>0</v>
      </c>
      <c r="P21" s="151">
        <v>31.07</v>
      </c>
      <c r="Q21" s="58"/>
      <c r="R21" s="13"/>
      <c r="S21" s="12"/>
      <c r="T21" s="46">
        <v>82.247500000000002</v>
      </c>
      <c r="U21" s="13"/>
      <c r="V21" s="13"/>
      <c r="W21" s="13"/>
      <c r="X21" s="27">
        <v>3.9416153846153854</v>
      </c>
      <c r="Y21" s="27">
        <v>7.6923076923076927E-2</v>
      </c>
      <c r="Z21" s="27">
        <v>1.3464615384615384</v>
      </c>
      <c r="AA21" s="27">
        <v>1.3076923076923077</v>
      </c>
      <c r="AB21" s="27">
        <v>1.0538461538461539</v>
      </c>
      <c r="AC21" s="27"/>
      <c r="AD21" s="27"/>
      <c r="AE21" s="45">
        <v>0</v>
      </c>
      <c r="AF21" s="23"/>
      <c r="AG21" s="15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</row>
    <row r="22" spans="1:59" ht="15.95" customHeight="1">
      <c r="A22" s="11">
        <v>19</v>
      </c>
      <c r="B22" s="39" t="s">
        <v>58</v>
      </c>
      <c r="C22" s="206">
        <v>115</v>
      </c>
      <c r="D22" s="19">
        <v>9852.3100000000013</v>
      </c>
      <c r="E22" s="4">
        <v>0</v>
      </c>
      <c r="F22" s="4">
        <v>0</v>
      </c>
      <c r="G22" s="4">
        <v>0</v>
      </c>
      <c r="H22" s="4">
        <v>586.55999999999995</v>
      </c>
      <c r="I22" s="4">
        <v>9</v>
      </c>
      <c r="J22" s="4">
        <v>169.10000000000002</v>
      </c>
      <c r="K22" s="4">
        <v>278</v>
      </c>
      <c r="L22" s="4">
        <v>186</v>
      </c>
      <c r="M22" s="4">
        <v>0</v>
      </c>
      <c r="N22" s="4">
        <v>0</v>
      </c>
      <c r="O22" s="54">
        <v>0</v>
      </c>
      <c r="P22" s="151">
        <v>31</v>
      </c>
      <c r="Q22" s="58"/>
      <c r="R22" s="13"/>
      <c r="S22" s="12"/>
      <c r="T22" s="46">
        <v>86.484666666666669</v>
      </c>
      <c r="U22" s="13"/>
      <c r="V22" s="13"/>
      <c r="W22" s="13"/>
      <c r="X22" s="27">
        <v>5.1005217391304347</v>
      </c>
      <c r="Y22" s="27">
        <v>7.8260869565217397E-2</v>
      </c>
      <c r="Z22" s="27">
        <v>1.4704347826086959</v>
      </c>
      <c r="AA22" s="27">
        <v>2.4173913043478259</v>
      </c>
      <c r="AB22" s="27">
        <v>1.6173913043478261</v>
      </c>
      <c r="AC22" s="27"/>
      <c r="AD22" s="27"/>
      <c r="AE22" s="45">
        <v>0</v>
      </c>
      <c r="AF22" s="23"/>
      <c r="AG22" s="15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</row>
    <row r="23" spans="1:59" ht="15.95" customHeight="1">
      <c r="A23" s="11">
        <v>20</v>
      </c>
      <c r="B23" s="39" t="s">
        <v>59</v>
      </c>
      <c r="C23" s="206">
        <v>102</v>
      </c>
      <c r="D23" s="19">
        <v>10581.93</v>
      </c>
      <c r="E23" s="4">
        <v>0</v>
      </c>
      <c r="F23" s="4">
        <v>0</v>
      </c>
      <c r="G23" s="4">
        <v>0</v>
      </c>
      <c r="H23" s="4">
        <v>344.11</v>
      </c>
      <c r="I23" s="4">
        <v>0</v>
      </c>
      <c r="J23" s="4">
        <v>0</v>
      </c>
      <c r="K23" s="4">
        <v>262</v>
      </c>
      <c r="L23" s="4">
        <v>211</v>
      </c>
      <c r="M23" s="4">
        <v>0</v>
      </c>
      <c r="N23" s="4">
        <v>0</v>
      </c>
      <c r="O23" s="54">
        <v>0</v>
      </c>
      <c r="P23" s="151">
        <v>24.23</v>
      </c>
      <c r="Q23" s="58"/>
      <c r="R23" s="13"/>
      <c r="S23" s="12"/>
      <c r="T23" s="46">
        <v>102.50874999999999</v>
      </c>
      <c r="U23" s="13"/>
      <c r="V23" s="13"/>
      <c r="W23" s="13"/>
      <c r="X23" s="27">
        <v>3.3736274509803921</v>
      </c>
      <c r="Y23" s="27">
        <v>0</v>
      </c>
      <c r="Z23" s="27">
        <v>0</v>
      </c>
      <c r="AA23" s="27">
        <v>2.5686274509803924</v>
      </c>
      <c r="AB23" s="27">
        <v>2.0686274509803924</v>
      </c>
      <c r="AC23" s="27"/>
      <c r="AD23" s="27"/>
      <c r="AE23" s="45">
        <v>0</v>
      </c>
      <c r="AF23" s="23"/>
      <c r="AG23" s="15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</row>
    <row r="24" spans="1:59" ht="15.95" customHeight="1">
      <c r="A24" s="11">
        <v>21</v>
      </c>
      <c r="B24" s="39"/>
      <c r="C24" s="206"/>
      <c r="D24" s="19"/>
      <c r="E24" s="4"/>
      <c r="F24" s="4"/>
      <c r="G24" s="4"/>
      <c r="H24" s="4"/>
      <c r="I24" s="4"/>
      <c r="J24" s="4"/>
      <c r="K24" s="4"/>
      <c r="L24" s="4"/>
      <c r="M24" s="4"/>
      <c r="N24" s="4"/>
      <c r="O24" s="54"/>
      <c r="P24" s="151"/>
      <c r="Q24" s="58"/>
      <c r="R24" s="13"/>
      <c r="S24" s="12"/>
      <c r="T24" s="46"/>
      <c r="U24" s="13"/>
      <c r="V24" s="13"/>
      <c r="W24" s="13"/>
      <c r="X24" s="27"/>
      <c r="Y24" s="27"/>
      <c r="Z24" s="27"/>
      <c r="AA24" s="27"/>
      <c r="AB24" s="27"/>
      <c r="AC24" s="27"/>
      <c r="AD24" s="27"/>
      <c r="AE24" s="45"/>
      <c r="AF24" s="23"/>
      <c r="AG24" s="15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</row>
    <row r="25" spans="1:59" ht="15.95" customHeight="1">
      <c r="A25" s="11">
        <v>22</v>
      </c>
      <c r="B25" s="39" t="s">
        <v>117</v>
      </c>
      <c r="C25" s="206"/>
      <c r="D25" s="19"/>
      <c r="E25" s="4"/>
      <c r="F25" s="4"/>
      <c r="G25" s="4"/>
      <c r="H25" s="4"/>
      <c r="I25" s="4"/>
      <c r="J25" s="4"/>
      <c r="K25" s="4"/>
      <c r="L25" s="4"/>
      <c r="M25" s="4"/>
      <c r="N25" s="4"/>
      <c r="O25" s="54"/>
      <c r="P25" s="151"/>
      <c r="Q25" s="58"/>
      <c r="R25" s="13"/>
      <c r="S25" s="12"/>
      <c r="T25" s="46"/>
      <c r="U25" s="13"/>
      <c r="V25" s="13"/>
      <c r="W25" s="13"/>
      <c r="X25" s="27"/>
      <c r="Y25" s="27"/>
      <c r="Z25" s="27"/>
      <c r="AA25" s="27"/>
      <c r="AB25" s="27"/>
      <c r="AC25" s="27"/>
      <c r="AD25" s="27"/>
      <c r="AE25" s="45"/>
      <c r="AF25" s="23"/>
      <c r="AG25" s="15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</row>
    <row r="26" spans="1:59" ht="15.95" customHeight="1">
      <c r="A26" s="11">
        <v>23</v>
      </c>
      <c r="B26" s="39" t="s">
        <v>62</v>
      </c>
      <c r="C26" s="206">
        <v>122</v>
      </c>
      <c r="D26" s="19">
        <v>11559.26</v>
      </c>
      <c r="E26" s="4">
        <v>0</v>
      </c>
      <c r="F26" s="4">
        <v>0</v>
      </c>
      <c r="G26" s="4">
        <v>0</v>
      </c>
      <c r="H26" s="4">
        <v>776.77</v>
      </c>
      <c r="I26" s="4">
        <v>15</v>
      </c>
      <c r="J26" s="4">
        <v>303.56000000000006</v>
      </c>
      <c r="K26" s="4">
        <v>270</v>
      </c>
      <c r="L26" s="4">
        <v>247</v>
      </c>
      <c r="M26" s="4">
        <v>0</v>
      </c>
      <c r="N26" s="4">
        <v>0</v>
      </c>
      <c r="O26" s="54">
        <v>5</v>
      </c>
      <c r="P26" s="151">
        <v>32.4</v>
      </c>
      <c r="Q26" s="58"/>
      <c r="R26" s="13"/>
      <c r="S26" s="12"/>
      <c r="T26" s="46">
        <v>97.841999999999999</v>
      </c>
      <c r="U26" s="13"/>
      <c r="V26" s="13"/>
      <c r="W26" s="13"/>
      <c r="X26" s="27">
        <v>6.3669672131147541</v>
      </c>
      <c r="Y26" s="27">
        <v>0.12295081967213115</v>
      </c>
      <c r="Z26" s="27">
        <v>2.4881967213114757</v>
      </c>
      <c r="AA26" s="27">
        <v>2.2131147540983607</v>
      </c>
      <c r="AB26" s="27">
        <v>2.0245901639344264</v>
      </c>
      <c r="AC26" s="27"/>
      <c r="AD26" s="27"/>
      <c r="AE26" s="45">
        <v>4.0983606557377046E-2</v>
      </c>
      <c r="AF26" s="23"/>
      <c r="AG26" s="15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</row>
    <row r="27" spans="1:59" ht="15.95" customHeight="1">
      <c r="A27" s="11">
        <v>24</v>
      </c>
      <c r="B27" s="39" t="s">
        <v>63</v>
      </c>
      <c r="C27" s="206">
        <v>115</v>
      </c>
      <c r="D27" s="19">
        <v>9325.3100000000013</v>
      </c>
      <c r="E27" s="4">
        <v>0</v>
      </c>
      <c r="F27" s="4">
        <v>0</v>
      </c>
      <c r="G27" s="4">
        <v>0</v>
      </c>
      <c r="H27" s="4">
        <v>545.69000000000005</v>
      </c>
      <c r="I27" s="4">
        <v>17</v>
      </c>
      <c r="J27" s="4">
        <v>291.93</v>
      </c>
      <c r="K27" s="4">
        <v>229</v>
      </c>
      <c r="L27" s="4">
        <v>205</v>
      </c>
      <c r="M27" s="4">
        <v>0</v>
      </c>
      <c r="N27" s="4">
        <v>0</v>
      </c>
      <c r="O27" s="54">
        <v>12</v>
      </c>
      <c r="P27" s="151">
        <v>33.979999999999997</v>
      </c>
      <c r="Q27" s="58"/>
      <c r="R27" s="13"/>
      <c r="S27" s="12"/>
      <c r="T27" s="46">
        <v>82.559666666666658</v>
      </c>
      <c r="U27" s="13"/>
      <c r="V27" s="13"/>
      <c r="W27" s="13"/>
      <c r="X27" s="27">
        <v>4.7451304347826095</v>
      </c>
      <c r="Y27" s="27">
        <v>0.14782608695652175</v>
      </c>
      <c r="Z27" s="27">
        <v>2.5385217391304349</v>
      </c>
      <c r="AA27" s="27">
        <v>1.991304347826087</v>
      </c>
      <c r="AB27" s="27">
        <v>1.7826086956521738</v>
      </c>
      <c r="AC27" s="27"/>
      <c r="AD27" s="27"/>
      <c r="AE27" s="45">
        <v>0.10434782608695652</v>
      </c>
      <c r="AF27" s="23"/>
      <c r="AG27" s="15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</row>
    <row r="28" spans="1:59" ht="15.95" customHeight="1" thickBot="1">
      <c r="A28" s="11">
        <v>25</v>
      </c>
      <c r="B28" s="39" t="s">
        <v>64</v>
      </c>
      <c r="C28" s="206">
        <v>115</v>
      </c>
      <c r="D28" s="19">
        <v>9542.43</v>
      </c>
      <c r="E28" s="4">
        <v>0</v>
      </c>
      <c r="F28" s="4">
        <v>0</v>
      </c>
      <c r="G28" s="4">
        <v>0</v>
      </c>
      <c r="H28" s="4">
        <v>262.85000000000002</v>
      </c>
      <c r="I28" s="4">
        <v>1</v>
      </c>
      <c r="J28" s="4">
        <v>14.14</v>
      </c>
      <c r="K28" s="4">
        <v>207</v>
      </c>
      <c r="L28" s="4">
        <v>166</v>
      </c>
      <c r="M28" s="4">
        <v>0</v>
      </c>
      <c r="N28" s="4">
        <v>0</v>
      </c>
      <c r="O28" s="54">
        <v>1</v>
      </c>
      <c r="P28" s="151">
        <v>26.46</v>
      </c>
      <c r="Q28" s="58"/>
      <c r="R28" s="13"/>
      <c r="S28" s="12"/>
      <c r="T28" s="46">
        <v>83.323000000000008</v>
      </c>
      <c r="U28" s="13"/>
      <c r="V28" s="13"/>
      <c r="W28" s="13"/>
      <c r="X28" s="27">
        <v>2.2856521739130438</v>
      </c>
      <c r="Y28" s="27">
        <v>8.6956521739130436E-3</v>
      </c>
      <c r="Z28" s="27">
        <v>0.12295652173913044</v>
      </c>
      <c r="AA28" s="27">
        <v>1.8</v>
      </c>
      <c r="AB28" s="27">
        <v>1.4434782608695653</v>
      </c>
      <c r="AC28" s="27"/>
      <c r="AD28" s="27"/>
      <c r="AE28" s="45">
        <v>8.6956521739130436E-3</v>
      </c>
      <c r="AF28" s="23"/>
      <c r="AG28" s="15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</row>
    <row r="29" spans="1:59" ht="15.95" hidden="1" customHeight="1">
      <c r="A29" s="11">
        <v>26</v>
      </c>
      <c r="B29" s="40"/>
      <c r="C29" s="247">
        <v>0</v>
      </c>
      <c r="D29" s="136"/>
      <c r="E29" s="42"/>
      <c r="F29" s="42"/>
      <c r="G29" s="42"/>
      <c r="H29" s="27"/>
      <c r="I29" s="27"/>
      <c r="J29" s="27"/>
      <c r="K29" s="27"/>
      <c r="L29" s="27"/>
      <c r="M29" s="27"/>
      <c r="N29" s="27"/>
      <c r="O29" s="208"/>
      <c r="P29" s="174"/>
      <c r="Q29" s="57"/>
      <c r="R29" s="27"/>
      <c r="S29" s="45"/>
      <c r="T29" s="44"/>
      <c r="U29" s="13"/>
      <c r="V29" s="13"/>
      <c r="W29" s="13"/>
      <c r="X29" s="27" t="e">
        <v>#DIV/0!</v>
      </c>
      <c r="Y29" s="27" t="e">
        <v>#DIV/0!</v>
      </c>
      <c r="Z29" s="27" t="e">
        <v>#DIV/0!</v>
      </c>
      <c r="AA29" s="27" t="e">
        <v>#DIV/0!</v>
      </c>
      <c r="AB29" s="27" t="e">
        <v>#DIV/0!</v>
      </c>
      <c r="AC29" s="27"/>
      <c r="AD29" s="27"/>
      <c r="AE29" s="45" t="e">
        <v>#DIV/0!</v>
      </c>
      <c r="AF29" s="23"/>
      <c r="AG29" s="15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</row>
    <row r="30" spans="1:59" ht="15.95" hidden="1" customHeight="1">
      <c r="A30" s="11">
        <v>27</v>
      </c>
      <c r="B30" s="39"/>
      <c r="C30" s="140">
        <v>0</v>
      </c>
      <c r="D30" s="137"/>
      <c r="E30" s="4"/>
      <c r="F30" s="4"/>
      <c r="G30" s="4"/>
      <c r="H30" s="13"/>
      <c r="I30" s="13"/>
      <c r="J30" s="13"/>
      <c r="K30" s="13"/>
      <c r="L30" s="13"/>
      <c r="M30" s="13"/>
      <c r="N30" s="13"/>
      <c r="O30" s="164"/>
      <c r="P30" s="151"/>
      <c r="Q30" s="58"/>
      <c r="R30" s="13"/>
      <c r="S30" s="12"/>
      <c r="T30" s="46"/>
      <c r="U30" s="13"/>
      <c r="V30" s="13"/>
      <c r="W30" s="13"/>
      <c r="X30" s="27" t="e">
        <v>#DIV/0!</v>
      </c>
      <c r="Y30" s="27" t="e">
        <v>#DIV/0!</v>
      </c>
      <c r="Z30" s="27" t="e">
        <v>#DIV/0!</v>
      </c>
      <c r="AA30" s="27" t="e">
        <v>#DIV/0!</v>
      </c>
      <c r="AB30" s="27" t="e">
        <v>#DIV/0!</v>
      </c>
      <c r="AC30" s="27"/>
      <c r="AD30" s="27"/>
      <c r="AE30" s="45" t="e">
        <v>#DIV/0!</v>
      </c>
      <c r="AF30" s="23"/>
      <c r="AG30" s="15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</row>
    <row r="31" spans="1:59" ht="15.95" hidden="1" customHeight="1">
      <c r="A31" s="11">
        <v>28</v>
      </c>
      <c r="B31" s="39"/>
      <c r="C31" s="140">
        <v>0</v>
      </c>
      <c r="D31" s="137"/>
      <c r="E31" s="4"/>
      <c r="F31" s="4"/>
      <c r="G31" s="4"/>
      <c r="H31" s="13"/>
      <c r="I31" s="13"/>
      <c r="J31" s="13"/>
      <c r="K31" s="13"/>
      <c r="L31" s="13"/>
      <c r="M31" s="13"/>
      <c r="N31" s="13"/>
      <c r="O31" s="164"/>
      <c r="P31" s="151"/>
      <c r="Q31" s="58"/>
      <c r="R31" s="13"/>
      <c r="S31" s="12"/>
      <c r="T31" s="46"/>
      <c r="U31" s="13"/>
      <c r="V31" s="13"/>
      <c r="W31" s="13"/>
      <c r="X31" s="27" t="e">
        <v>#DIV/0!</v>
      </c>
      <c r="Y31" s="27" t="e">
        <v>#DIV/0!</v>
      </c>
      <c r="Z31" s="27" t="e">
        <v>#DIV/0!</v>
      </c>
      <c r="AA31" s="27" t="e">
        <v>#DIV/0!</v>
      </c>
      <c r="AB31" s="27" t="e">
        <v>#DIV/0!</v>
      </c>
      <c r="AC31" s="27"/>
      <c r="AD31" s="27"/>
      <c r="AE31" s="45" t="e">
        <v>#DIV/0!</v>
      </c>
      <c r="AF31" s="23"/>
      <c r="AG31" s="15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62"/>
    </row>
    <row r="32" spans="1:59" ht="15.95" hidden="1" customHeight="1">
      <c r="A32" s="11">
        <v>29</v>
      </c>
      <c r="B32" s="39"/>
      <c r="C32" s="140">
        <v>0</v>
      </c>
      <c r="D32" s="137"/>
      <c r="E32" s="4"/>
      <c r="F32" s="4"/>
      <c r="G32" s="4"/>
      <c r="H32" s="13"/>
      <c r="I32" s="13"/>
      <c r="J32" s="13"/>
      <c r="K32" s="13"/>
      <c r="L32" s="13"/>
      <c r="M32" s="13"/>
      <c r="N32" s="13"/>
      <c r="O32" s="164"/>
      <c r="P32" s="151"/>
      <c r="Q32" s="58"/>
      <c r="R32" s="13"/>
      <c r="S32" s="12"/>
      <c r="T32" s="46"/>
      <c r="U32" s="13"/>
      <c r="V32" s="13"/>
      <c r="W32" s="13"/>
      <c r="X32" s="27" t="e">
        <v>#DIV/0!</v>
      </c>
      <c r="Y32" s="27" t="e">
        <v>#DIV/0!</v>
      </c>
      <c r="Z32" s="27" t="e">
        <v>#DIV/0!</v>
      </c>
      <c r="AA32" s="27" t="e">
        <v>#DIV/0!</v>
      </c>
      <c r="AB32" s="27" t="e">
        <v>#DIV/0!</v>
      </c>
      <c r="AC32" s="27"/>
      <c r="AD32" s="27"/>
      <c r="AE32" s="45" t="e">
        <v>#DIV/0!</v>
      </c>
      <c r="AF32" s="23"/>
      <c r="AG32" s="15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</row>
    <row r="33" spans="1:59" ht="17.100000000000001" hidden="1" customHeight="1" thickBot="1">
      <c r="A33" s="35">
        <v>30</v>
      </c>
      <c r="B33" s="41"/>
      <c r="C33" s="140">
        <v>0</v>
      </c>
      <c r="D33" s="138"/>
      <c r="E33" s="43"/>
      <c r="F33" s="43"/>
      <c r="G33" s="43"/>
      <c r="H33" s="37"/>
      <c r="I33" s="37"/>
      <c r="J33" s="37"/>
      <c r="K33" s="37"/>
      <c r="L33" s="37"/>
      <c r="M33" s="37"/>
      <c r="N33" s="37"/>
      <c r="O33" s="165"/>
      <c r="P33" s="200"/>
      <c r="Q33" s="59"/>
      <c r="R33" s="37"/>
      <c r="S33" s="48"/>
      <c r="T33" s="47"/>
      <c r="U33" s="37"/>
      <c r="V33" s="37"/>
      <c r="W33" s="37"/>
      <c r="X33" s="27" t="e">
        <v>#DIV/0!</v>
      </c>
      <c r="Y33" s="27" t="e">
        <v>#DIV/0!</v>
      </c>
      <c r="Z33" s="27" t="e">
        <v>#DIV/0!</v>
      </c>
      <c r="AA33" s="27" t="e">
        <v>#DIV/0!</v>
      </c>
      <c r="AB33" s="27" t="e">
        <v>#DIV/0!</v>
      </c>
      <c r="AC33" s="27"/>
      <c r="AD33" s="27"/>
      <c r="AE33" s="45" t="e">
        <v>#DIV/0!</v>
      </c>
      <c r="AF33" s="24"/>
      <c r="AG33" s="18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2"/>
    </row>
    <row r="34" spans="1:59" ht="20.100000000000001" customHeight="1" thickBot="1">
      <c r="A34" s="351" t="s">
        <v>65</v>
      </c>
      <c r="B34" s="352"/>
      <c r="C34" s="143">
        <v>115</v>
      </c>
      <c r="D34" s="278">
        <v>9815.2890430621992</v>
      </c>
      <c r="E34" s="278">
        <v>0</v>
      </c>
      <c r="F34" s="278">
        <v>0</v>
      </c>
      <c r="G34" s="278">
        <v>0</v>
      </c>
      <c r="H34" s="84">
        <v>570.86409090909092</v>
      </c>
      <c r="I34" s="84">
        <v>9.2799043062200965</v>
      </c>
      <c r="J34" s="84">
        <v>163.01775119617224</v>
      </c>
      <c r="K34" s="84">
        <v>243.56459330143539</v>
      </c>
      <c r="L34" s="84">
        <v>209.71531100478467</v>
      </c>
      <c r="M34" s="278">
        <v>0</v>
      </c>
      <c r="N34" s="278">
        <v>0</v>
      </c>
      <c r="O34" s="279">
        <v>6.1411483253588521</v>
      </c>
      <c r="P34" s="84">
        <v>27.297368421052632</v>
      </c>
      <c r="Q34" s="25"/>
      <c r="R34" s="14"/>
      <c r="S34" s="9"/>
      <c r="T34" s="21">
        <v>86.269407496012761</v>
      </c>
      <c r="U34" s="14"/>
      <c r="V34" s="14"/>
      <c r="W34" s="14"/>
      <c r="X34" s="14">
        <v>4.9640355731225299</v>
      </c>
      <c r="Y34" s="14">
        <v>8.069482005408779E-2</v>
      </c>
      <c r="Z34" s="14">
        <v>1.4175456625754108</v>
      </c>
      <c r="AA34" s="14">
        <v>2.1179529852298731</v>
      </c>
      <c r="AB34" s="14">
        <v>1.8236114000416057</v>
      </c>
      <c r="AC34" s="14"/>
      <c r="AD34" s="14"/>
      <c r="AE34" s="9">
        <v>5.3401289785729146E-2</v>
      </c>
      <c r="AF34" s="25"/>
      <c r="AG34" s="9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  <c r="BA34" s="62"/>
      <c r="BB34" s="62"/>
      <c r="BC34" s="62"/>
      <c r="BD34" s="62"/>
      <c r="BE34" s="62"/>
      <c r="BF34" s="62"/>
      <c r="BG34" s="62"/>
    </row>
    <row r="35" spans="1:59" ht="29.1" customHeight="1">
      <c r="A35" s="3"/>
      <c r="B35" s="3"/>
      <c r="C35" s="3"/>
      <c r="D35" s="5"/>
      <c r="E35" s="6"/>
      <c r="F35" s="7"/>
      <c r="G35" s="5"/>
      <c r="H35" s="5"/>
      <c r="I35" s="5"/>
      <c r="J35" s="5"/>
      <c r="K35" s="5"/>
      <c r="L35" s="5"/>
      <c r="M35" s="6"/>
      <c r="N35" s="6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2"/>
      <c r="BA35" s="62"/>
      <c r="BB35" s="62"/>
      <c r="BC35" s="62"/>
      <c r="BD35" s="62"/>
      <c r="BE35" s="62"/>
      <c r="BF35" s="62"/>
      <c r="BG35" s="62"/>
    </row>
    <row r="36" spans="1:59" ht="20.100000000000001" customHeight="1">
      <c r="A36" s="353"/>
      <c r="B36" s="353"/>
      <c r="C36" s="353"/>
      <c r="D36" s="129"/>
      <c r="E36" s="130"/>
      <c r="F36" s="131"/>
      <c r="G36" s="129"/>
      <c r="H36" s="129"/>
      <c r="I36" s="129"/>
      <c r="J36" s="129"/>
      <c r="K36" s="129"/>
      <c r="L36" s="129"/>
      <c r="M36" s="130"/>
      <c r="N36" s="13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62"/>
      <c r="BE36" s="62"/>
      <c r="BF36" s="62"/>
      <c r="BG36" s="62"/>
    </row>
    <row r="37" spans="1:59" ht="20.100000000000001" customHeight="1">
      <c r="A37" s="353"/>
      <c r="B37" s="353"/>
      <c r="C37" s="353"/>
      <c r="D37" s="122"/>
      <c r="E37" s="132"/>
      <c r="F37" s="133"/>
      <c r="G37" s="122"/>
      <c r="H37" s="122"/>
      <c r="I37" s="122"/>
      <c r="J37" s="122"/>
      <c r="K37" s="122"/>
      <c r="L37" s="122"/>
      <c r="M37" s="132"/>
      <c r="N37" s="132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62"/>
      <c r="AI37" s="62"/>
      <c r="AJ37" s="62"/>
      <c r="AK37" s="62"/>
      <c r="AL37" s="62"/>
      <c r="AM37" s="62"/>
      <c r="AN37" s="62"/>
      <c r="AO37" s="62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62"/>
    </row>
    <row r="38" spans="1:59" ht="20.100000000000001" customHeight="1">
      <c r="B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</row>
    <row r="39" spans="1:59" ht="15.95">
      <c r="B39" s="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AH39" s="62" t="s">
        <v>113</v>
      </c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62"/>
    </row>
    <row r="40" spans="1:59" ht="15.95">
      <c r="B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AH40" s="62" t="s">
        <v>114</v>
      </c>
      <c r="AI40" s="62"/>
      <c r="AJ40" s="62"/>
      <c r="AK40" s="62"/>
      <c r="AL40" s="62"/>
      <c r="AM40" s="62"/>
      <c r="AN40" s="62"/>
      <c r="AO40" s="62"/>
      <c r="AP40" s="62"/>
      <c r="AQ40" s="62"/>
      <c r="AR40" s="62"/>
      <c r="AS40" s="62"/>
      <c r="AT40" s="62"/>
      <c r="AU40" s="62"/>
      <c r="AV40" s="62"/>
      <c r="AW40" s="62"/>
      <c r="AX40" s="62"/>
      <c r="AY40" s="62"/>
      <c r="AZ40" s="62"/>
      <c r="BA40" s="62"/>
      <c r="BB40" s="62"/>
      <c r="BC40" s="62"/>
      <c r="BD40" s="62"/>
      <c r="BE40" s="62"/>
      <c r="BF40" s="62"/>
      <c r="BG40" s="62"/>
    </row>
    <row r="41" spans="1:59" ht="15.95">
      <c r="B41" s="2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AH41" s="62" t="s">
        <v>115</v>
      </c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2"/>
    </row>
    <row r="42" spans="1:59" ht="15.95">
      <c r="B42" s="2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AH42" s="62" t="s">
        <v>116</v>
      </c>
      <c r="AI42" s="62"/>
      <c r="AJ42" s="62"/>
      <c r="AK42" s="62"/>
      <c r="AL42" s="62"/>
      <c r="AM42" s="62"/>
      <c r="AN42" s="62"/>
      <c r="AO42" s="62"/>
      <c r="AP42" s="62"/>
      <c r="AQ42" s="62"/>
      <c r="AR42" s="62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62"/>
    </row>
    <row r="43" spans="1:59" ht="15.95">
      <c r="B43" s="2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AH43" s="62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2"/>
    </row>
    <row r="44" spans="1:59" ht="15.95">
      <c r="B44" s="2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59" ht="15.95">
      <c r="B45" s="2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59" ht="15.95">
      <c r="B46" s="2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59" ht="15.95">
      <c r="B47" s="2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59" ht="15.95">
      <c r="B48" s="2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2:14" ht="15.95">
      <c r="B49" s="2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2:14" ht="15.95">
      <c r="B50" s="2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2:14" ht="15.95">
      <c r="B51" s="2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2:14" ht="15.95">
      <c r="B52" s="2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2:14" ht="15.95">
      <c r="B53" s="2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2:14" ht="15.95">
      <c r="B54" s="2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</sheetData>
  <mergeCells count="5">
    <mergeCell ref="A37:C37"/>
    <mergeCell ref="A34:B34"/>
    <mergeCell ref="A36:C36"/>
    <mergeCell ref="P1:X1"/>
    <mergeCell ref="K1:O1"/>
  </mergeCells>
  <printOptions horizontalCentered="1"/>
  <pageMargins left="0" right="0" top="0" bottom="0" header="0" footer="0"/>
  <pageSetup paperSize="9" scale="82" orientation="landscape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DB74A-332F-774F-8077-ABD93A98173E}">
  <dimension ref="A1:BG54"/>
  <sheetViews>
    <sheetView zoomScaleNormal="110" workbookViewId="0">
      <selection activeCell="B8" sqref="B8:AE8"/>
    </sheetView>
  </sheetViews>
  <sheetFormatPr defaultColWidth="11.42578125" defaultRowHeight="15"/>
  <cols>
    <col min="1" max="1" width="3.42578125" customWidth="1"/>
    <col min="2" max="2" width="16.42578125" customWidth="1"/>
    <col min="3" max="3" width="6.7109375" style="1" customWidth="1"/>
    <col min="4" max="4" width="8.7109375" style="1" customWidth="1"/>
    <col min="5" max="7" width="8.85546875" style="1" hidden="1" customWidth="1"/>
    <col min="8" max="8" width="9.28515625" style="1" customWidth="1"/>
    <col min="9" max="9" width="8" style="1" customWidth="1"/>
    <col min="10" max="10" width="8.42578125" style="1" customWidth="1"/>
    <col min="11" max="11" width="10" style="1" customWidth="1"/>
    <col min="12" max="12" width="9.42578125" style="1" customWidth="1"/>
    <col min="13" max="14" width="8.85546875" style="1" hidden="1" customWidth="1"/>
    <col min="15" max="15" width="8.85546875" customWidth="1"/>
    <col min="16" max="16" width="6.28515625" customWidth="1"/>
    <col min="17" max="19" width="8.85546875" hidden="1" customWidth="1"/>
    <col min="20" max="20" width="7.85546875" customWidth="1"/>
    <col min="21" max="23" width="8.85546875" hidden="1" customWidth="1"/>
    <col min="24" max="26" width="8.85546875" customWidth="1"/>
    <col min="27" max="27" width="9.7109375" customWidth="1"/>
    <col min="28" max="28" width="10.140625" customWidth="1"/>
    <col min="29" max="30" width="8.85546875" hidden="1" customWidth="1"/>
    <col min="31" max="31" width="8.85546875" customWidth="1"/>
    <col min="32" max="33" width="8.85546875" hidden="1" customWidth="1"/>
    <col min="34" max="34" width="8.85546875" customWidth="1"/>
  </cols>
  <sheetData>
    <row r="1" spans="1:59" ht="42" customHeight="1">
      <c r="A1" s="147"/>
      <c r="B1" s="147"/>
      <c r="C1" s="145"/>
      <c r="D1" s="145"/>
      <c r="E1" s="145"/>
      <c r="F1" s="145"/>
      <c r="G1" s="145"/>
      <c r="H1" s="145"/>
      <c r="I1" s="145"/>
      <c r="J1" s="145"/>
      <c r="K1" s="354" t="s">
        <v>72</v>
      </c>
      <c r="L1" s="354"/>
      <c r="M1" s="354"/>
      <c r="N1" s="354"/>
      <c r="O1" s="354"/>
      <c r="P1" s="355">
        <v>44582</v>
      </c>
      <c r="Q1" s="355"/>
      <c r="R1" s="355"/>
      <c r="S1" s="355"/>
      <c r="T1" s="355"/>
      <c r="U1" s="355"/>
      <c r="V1" s="355"/>
      <c r="W1" s="355"/>
      <c r="X1" s="355"/>
      <c r="Y1" s="277"/>
      <c r="Z1" s="145"/>
      <c r="AA1" s="145"/>
      <c r="AB1" s="146"/>
      <c r="AC1" s="146"/>
      <c r="AD1" s="146"/>
      <c r="AE1" s="146"/>
    </row>
    <row r="2" spans="1:59" ht="44.1" customHeight="1" thickBot="1">
      <c r="A2" s="126"/>
      <c r="B2" s="126"/>
      <c r="C2" s="124"/>
      <c r="D2" s="124"/>
      <c r="E2" s="124"/>
      <c r="F2" s="124"/>
      <c r="G2" s="124"/>
      <c r="H2" s="124"/>
      <c r="I2" s="124"/>
      <c r="J2" s="124"/>
      <c r="K2" s="124"/>
      <c r="L2" s="127"/>
      <c r="M2" s="127"/>
      <c r="N2" s="127"/>
      <c r="O2" s="127"/>
      <c r="P2" s="126"/>
      <c r="Q2" s="126"/>
      <c r="R2" s="126"/>
      <c r="S2" s="126"/>
      <c r="T2" s="126"/>
      <c r="U2" s="124"/>
      <c r="V2" s="124"/>
      <c r="W2" s="124"/>
      <c r="X2" s="124"/>
      <c r="Y2" s="124"/>
      <c r="Z2" s="124"/>
      <c r="AA2" s="124"/>
      <c r="AB2" s="128"/>
      <c r="AC2" s="128"/>
      <c r="AD2" s="128"/>
      <c r="AE2" s="128"/>
    </row>
    <row r="3" spans="1:59" ht="72" customHeight="1" thickBot="1">
      <c r="A3" s="33" t="s">
        <v>2</v>
      </c>
      <c r="B3" s="34" t="s">
        <v>3</v>
      </c>
      <c r="C3" s="139" t="s">
        <v>4</v>
      </c>
      <c r="D3" s="60" t="s">
        <v>89</v>
      </c>
      <c r="E3" s="30" t="s">
        <v>5</v>
      </c>
      <c r="F3" s="30" t="s">
        <v>6</v>
      </c>
      <c r="G3" s="30" t="s">
        <v>7</v>
      </c>
      <c r="H3" s="29" t="s">
        <v>108</v>
      </c>
      <c r="I3" s="29" t="s">
        <v>93</v>
      </c>
      <c r="J3" s="29" t="s">
        <v>109</v>
      </c>
      <c r="K3" s="29" t="s">
        <v>110</v>
      </c>
      <c r="L3" s="29" t="s">
        <v>111</v>
      </c>
      <c r="M3" s="30" t="s">
        <v>8</v>
      </c>
      <c r="N3" s="30" t="s">
        <v>9</v>
      </c>
      <c r="O3" s="31" t="s">
        <v>99</v>
      </c>
      <c r="P3" s="60" t="s">
        <v>10</v>
      </c>
      <c r="Q3" s="30" t="s">
        <v>11</v>
      </c>
      <c r="R3" s="30" t="s">
        <v>12</v>
      </c>
      <c r="S3" s="52" t="s">
        <v>13</v>
      </c>
      <c r="T3" s="28" t="s">
        <v>34</v>
      </c>
      <c r="U3" s="30" t="s">
        <v>14</v>
      </c>
      <c r="V3" s="30" t="s">
        <v>15</v>
      </c>
      <c r="W3" s="30" t="s">
        <v>16</v>
      </c>
      <c r="X3" s="29" t="s">
        <v>35</v>
      </c>
      <c r="Y3" s="29" t="s">
        <v>36</v>
      </c>
      <c r="Z3" s="29" t="s">
        <v>37</v>
      </c>
      <c r="AA3" s="29" t="s">
        <v>38</v>
      </c>
      <c r="AB3" s="29" t="s">
        <v>39</v>
      </c>
      <c r="AC3" s="30" t="s">
        <v>17</v>
      </c>
      <c r="AD3" s="30" t="s">
        <v>18</v>
      </c>
      <c r="AE3" s="31" t="s">
        <v>101</v>
      </c>
      <c r="AF3" s="22" t="s">
        <v>19</v>
      </c>
      <c r="AG3" s="16" t="s">
        <v>20</v>
      </c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</row>
    <row r="4" spans="1:59" ht="15.95" customHeight="1">
      <c r="A4" s="32">
        <v>1</v>
      </c>
      <c r="B4" s="38" t="s">
        <v>40</v>
      </c>
      <c r="C4" s="140"/>
      <c r="D4" s="63"/>
      <c r="E4" s="64"/>
      <c r="F4" s="64"/>
      <c r="G4" s="64"/>
      <c r="H4" s="64"/>
      <c r="I4" s="64"/>
      <c r="J4" s="64"/>
      <c r="K4" s="64"/>
      <c r="L4" s="64"/>
      <c r="M4" s="64"/>
      <c r="N4" s="64"/>
      <c r="O4" s="65"/>
      <c r="P4" s="189"/>
      <c r="Q4" s="99"/>
      <c r="R4" s="80"/>
      <c r="S4" s="135"/>
      <c r="T4" s="199"/>
      <c r="U4" s="27"/>
      <c r="V4" s="27"/>
      <c r="W4" s="27"/>
      <c r="X4" s="27"/>
      <c r="Y4" s="27"/>
      <c r="Z4" s="27"/>
      <c r="AA4" s="27"/>
      <c r="AB4" s="27"/>
      <c r="AC4" s="27"/>
      <c r="AD4" s="27"/>
      <c r="AE4" s="45"/>
      <c r="AF4" s="23"/>
      <c r="AG4" s="15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</row>
    <row r="5" spans="1:59" ht="15.95" customHeight="1">
      <c r="A5" s="11">
        <v>2</v>
      </c>
      <c r="B5" s="38" t="s">
        <v>41</v>
      </c>
      <c r="C5" s="206">
        <v>78</v>
      </c>
      <c r="D5" s="19">
        <v>7286.16</v>
      </c>
      <c r="E5" s="4">
        <v>0</v>
      </c>
      <c r="F5" s="4">
        <v>0</v>
      </c>
      <c r="G5" s="4">
        <v>0</v>
      </c>
      <c r="H5" s="4">
        <v>453.59</v>
      </c>
      <c r="I5" s="4">
        <v>5</v>
      </c>
      <c r="J5" s="4">
        <v>82.06</v>
      </c>
      <c r="K5" s="4">
        <v>192</v>
      </c>
      <c r="L5" s="4">
        <v>179</v>
      </c>
      <c r="M5" s="4">
        <v>0</v>
      </c>
      <c r="N5" s="4">
        <v>0</v>
      </c>
      <c r="O5" s="54">
        <v>2</v>
      </c>
      <c r="P5" s="151">
        <v>27.76</v>
      </c>
      <c r="Q5" s="58"/>
      <c r="R5" s="13"/>
      <c r="S5" s="12"/>
      <c r="T5" s="46">
        <v>85.980833333333337</v>
      </c>
      <c r="U5" s="13"/>
      <c r="V5" s="13"/>
      <c r="W5" s="13"/>
      <c r="X5" s="27">
        <v>5.8152564102564099</v>
      </c>
      <c r="Y5" s="27">
        <v>6.4102564102564097E-2</v>
      </c>
      <c r="Z5" s="27">
        <v>1.0520512820512822</v>
      </c>
      <c r="AA5" s="27">
        <v>2.4615384615384617</v>
      </c>
      <c r="AB5" s="27">
        <v>2.2948717948717947</v>
      </c>
      <c r="AC5" s="27"/>
      <c r="AD5" s="27"/>
      <c r="AE5" s="45">
        <v>2.564102564102564E-2</v>
      </c>
      <c r="AF5" s="23"/>
      <c r="AG5" s="15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2"/>
      <c r="BB5" s="62"/>
      <c r="BC5" s="62"/>
      <c r="BD5" s="62"/>
      <c r="BE5" s="62"/>
      <c r="BF5" s="62"/>
      <c r="BG5" s="62"/>
    </row>
    <row r="6" spans="1:59" ht="15.95" customHeight="1">
      <c r="A6" s="11">
        <v>3</v>
      </c>
      <c r="B6" s="38" t="s">
        <v>42</v>
      </c>
      <c r="C6" s="206"/>
      <c r="D6" s="19"/>
      <c r="E6" s="4"/>
      <c r="F6" s="4"/>
      <c r="G6" s="4"/>
      <c r="H6" s="4"/>
      <c r="I6" s="4"/>
      <c r="J6" s="4"/>
      <c r="K6" s="4"/>
      <c r="L6" s="4"/>
      <c r="M6" s="4"/>
      <c r="N6" s="4"/>
      <c r="O6" s="54"/>
      <c r="P6" s="151"/>
      <c r="Q6" s="58"/>
      <c r="R6" s="13"/>
      <c r="S6" s="12"/>
      <c r="T6" s="46"/>
      <c r="U6" s="13"/>
      <c r="V6" s="13"/>
      <c r="W6" s="13"/>
      <c r="X6" s="27"/>
      <c r="Y6" s="27"/>
      <c r="Z6" s="27"/>
      <c r="AA6" s="27"/>
      <c r="AB6" s="27"/>
      <c r="AC6" s="27"/>
      <c r="AD6" s="27"/>
      <c r="AE6" s="45"/>
      <c r="AF6" s="23"/>
      <c r="AG6" s="15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2"/>
      <c r="BG6" s="62"/>
    </row>
    <row r="7" spans="1:59" ht="15.95" customHeight="1">
      <c r="A7" s="11">
        <v>4</v>
      </c>
      <c r="B7" s="38" t="s">
        <v>43</v>
      </c>
      <c r="C7" s="206">
        <v>78</v>
      </c>
      <c r="D7" s="19">
        <v>6843.1</v>
      </c>
      <c r="E7" s="4">
        <v>0</v>
      </c>
      <c r="F7" s="4">
        <v>0</v>
      </c>
      <c r="G7" s="4">
        <v>0</v>
      </c>
      <c r="H7" s="4">
        <v>374.26</v>
      </c>
      <c r="I7" s="4">
        <v>12</v>
      </c>
      <c r="J7" s="4">
        <v>195.64</v>
      </c>
      <c r="K7" s="4">
        <v>129</v>
      </c>
      <c r="L7" s="4">
        <v>125</v>
      </c>
      <c r="M7" s="4">
        <v>0</v>
      </c>
      <c r="N7" s="4">
        <v>0</v>
      </c>
      <c r="O7" s="54">
        <v>9</v>
      </c>
      <c r="P7" s="151">
        <v>33.880000000000003</v>
      </c>
      <c r="Q7" s="58"/>
      <c r="R7" s="13"/>
      <c r="S7" s="12"/>
      <c r="T7" s="46">
        <v>82.653333333333336</v>
      </c>
      <c r="U7" s="13"/>
      <c r="V7" s="13"/>
      <c r="W7" s="13"/>
      <c r="X7" s="27">
        <v>4.7982051282051277</v>
      </c>
      <c r="Y7" s="27">
        <v>0.15384615384615385</v>
      </c>
      <c r="Z7" s="27">
        <v>2.5082051282051281</v>
      </c>
      <c r="AA7" s="27">
        <v>1.6538461538461537</v>
      </c>
      <c r="AB7" s="27">
        <v>1.6025641025641026</v>
      </c>
      <c r="AC7" s="27"/>
      <c r="AD7" s="27"/>
      <c r="AE7" s="45">
        <v>0.11538461538461539</v>
      </c>
      <c r="AF7" s="23"/>
      <c r="AG7" s="15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2"/>
      <c r="BB7" s="62"/>
      <c r="BC7" s="62"/>
      <c r="BD7" s="62"/>
      <c r="BE7" s="62"/>
      <c r="BF7" s="62"/>
      <c r="BG7" s="62"/>
    </row>
    <row r="8" spans="1:59" ht="15.95" customHeight="1">
      <c r="A8" s="11">
        <v>5</v>
      </c>
      <c r="B8" s="39" t="s">
        <v>112</v>
      </c>
      <c r="C8" s="206"/>
      <c r="D8" s="19"/>
      <c r="E8" s="4"/>
      <c r="F8" s="4"/>
      <c r="G8" s="4"/>
      <c r="H8" s="4"/>
      <c r="I8" s="4"/>
      <c r="J8" s="4"/>
      <c r="K8" s="4"/>
      <c r="L8" s="4"/>
      <c r="M8" s="4"/>
      <c r="N8" s="4"/>
      <c r="O8" s="54"/>
      <c r="P8" s="151"/>
      <c r="Q8" s="58"/>
      <c r="R8" s="13"/>
      <c r="S8" s="12"/>
      <c r="T8" s="46"/>
      <c r="U8" s="13"/>
      <c r="V8" s="13"/>
      <c r="W8" s="13"/>
      <c r="X8" s="27"/>
      <c r="Y8" s="27"/>
      <c r="Z8" s="27"/>
      <c r="AA8" s="27"/>
      <c r="AB8" s="27"/>
      <c r="AC8" s="27"/>
      <c r="AD8" s="27"/>
      <c r="AE8" s="45"/>
      <c r="AF8" s="23"/>
      <c r="AG8" s="15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</row>
    <row r="9" spans="1:59" ht="15.95" customHeight="1">
      <c r="A9" s="11">
        <v>6</v>
      </c>
      <c r="B9" s="38" t="s">
        <v>45</v>
      </c>
      <c r="C9" s="206">
        <v>43</v>
      </c>
      <c r="D9" s="19">
        <v>3714.04</v>
      </c>
      <c r="E9" s="4">
        <v>0</v>
      </c>
      <c r="F9" s="4">
        <v>0</v>
      </c>
      <c r="G9" s="4">
        <v>0</v>
      </c>
      <c r="H9" s="4">
        <v>319.15999999999997</v>
      </c>
      <c r="I9" s="4">
        <v>7</v>
      </c>
      <c r="J9" s="4">
        <v>164.61</v>
      </c>
      <c r="K9" s="4">
        <v>102</v>
      </c>
      <c r="L9" s="4">
        <v>78</v>
      </c>
      <c r="M9" s="4">
        <v>0</v>
      </c>
      <c r="N9" s="4">
        <v>0</v>
      </c>
      <c r="O9" s="54">
        <v>6</v>
      </c>
      <c r="P9" s="151">
        <v>32.83</v>
      </c>
      <c r="Q9" s="58"/>
      <c r="R9" s="13"/>
      <c r="S9" s="12"/>
      <c r="T9" s="46">
        <v>82.233333333333334</v>
      </c>
      <c r="U9" s="13"/>
      <c r="V9" s="13"/>
      <c r="W9" s="13"/>
      <c r="X9" s="27">
        <v>7.4223255813953477</v>
      </c>
      <c r="Y9" s="27">
        <v>0.16279069767441862</v>
      </c>
      <c r="Z9" s="27">
        <v>3.8281395348837211</v>
      </c>
      <c r="AA9" s="27">
        <v>2.3720930232558142</v>
      </c>
      <c r="AB9" s="27">
        <v>1.8139534883720929</v>
      </c>
      <c r="AC9" s="27"/>
      <c r="AD9" s="27"/>
      <c r="AE9" s="45">
        <v>0.13953488372093023</v>
      </c>
      <c r="AF9" s="23"/>
      <c r="AG9" s="15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</row>
    <row r="10" spans="1:59" ht="15.95" customHeight="1">
      <c r="A10" s="11">
        <v>7</v>
      </c>
      <c r="B10" s="38" t="s">
        <v>46</v>
      </c>
      <c r="C10" s="206">
        <v>78</v>
      </c>
      <c r="D10" s="19">
        <v>5868.01</v>
      </c>
      <c r="E10" s="4">
        <v>0</v>
      </c>
      <c r="F10" s="4">
        <v>0</v>
      </c>
      <c r="G10" s="4">
        <v>0</v>
      </c>
      <c r="H10" s="4">
        <v>229.64999999999998</v>
      </c>
      <c r="I10" s="4">
        <v>5</v>
      </c>
      <c r="J10" s="4">
        <v>72.44</v>
      </c>
      <c r="K10" s="4">
        <v>105</v>
      </c>
      <c r="L10" s="4">
        <v>85</v>
      </c>
      <c r="M10" s="4">
        <v>0</v>
      </c>
      <c r="N10" s="4">
        <v>0</v>
      </c>
      <c r="O10" s="54">
        <v>6</v>
      </c>
      <c r="P10" s="151">
        <v>27.58</v>
      </c>
      <c r="Q10" s="58"/>
      <c r="R10" s="13"/>
      <c r="S10" s="12"/>
      <c r="T10" s="46">
        <v>70.540833333333325</v>
      </c>
      <c r="U10" s="13"/>
      <c r="V10" s="13"/>
      <c r="W10" s="13"/>
      <c r="X10" s="27">
        <v>2.944230769230769</v>
      </c>
      <c r="Y10" s="27">
        <v>6.4102564102564097E-2</v>
      </c>
      <c r="Z10" s="27">
        <v>0.92871794871794866</v>
      </c>
      <c r="AA10" s="27">
        <v>1.3461538461538463</v>
      </c>
      <c r="AB10" s="27">
        <v>1.0897435897435896</v>
      </c>
      <c r="AC10" s="27"/>
      <c r="AD10" s="27"/>
      <c r="AE10" s="45">
        <v>7.6923076923076927E-2</v>
      </c>
      <c r="AF10" s="23"/>
      <c r="AG10" s="15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</row>
    <row r="11" spans="1:59" ht="15.95" customHeight="1">
      <c r="A11" s="11">
        <v>8</v>
      </c>
      <c r="B11" s="38" t="s">
        <v>47</v>
      </c>
      <c r="C11" s="206">
        <v>78</v>
      </c>
      <c r="D11" s="19">
        <v>6391.2999999999993</v>
      </c>
      <c r="E11" s="4">
        <v>0</v>
      </c>
      <c r="F11" s="4">
        <v>0</v>
      </c>
      <c r="G11" s="4">
        <v>0</v>
      </c>
      <c r="H11" s="4">
        <v>298.14</v>
      </c>
      <c r="I11" s="4">
        <v>6</v>
      </c>
      <c r="J11" s="4">
        <v>93.17</v>
      </c>
      <c r="K11" s="4">
        <v>108</v>
      </c>
      <c r="L11" s="4">
        <v>96</v>
      </c>
      <c r="M11" s="4">
        <v>0</v>
      </c>
      <c r="N11" s="4">
        <v>0</v>
      </c>
      <c r="O11" s="54">
        <v>0</v>
      </c>
      <c r="P11" s="151">
        <v>28.44</v>
      </c>
      <c r="Q11" s="58"/>
      <c r="R11" s="13"/>
      <c r="S11" s="12"/>
      <c r="T11" s="46">
        <v>75.386666666666656</v>
      </c>
      <c r="U11" s="13"/>
      <c r="V11" s="13"/>
      <c r="W11" s="13"/>
      <c r="X11" s="27">
        <v>3.822307692307692</v>
      </c>
      <c r="Y11" s="27">
        <v>7.6923076923076927E-2</v>
      </c>
      <c r="Z11" s="27">
        <v>1.1944871794871794</v>
      </c>
      <c r="AA11" s="27">
        <v>1.3846153846153846</v>
      </c>
      <c r="AB11" s="27">
        <v>1.2307692307692308</v>
      </c>
      <c r="AC11" s="27"/>
      <c r="AD11" s="27"/>
      <c r="AE11" s="45">
        <v>0</v>
      </c>
      <c r="AF11" s="23"/>
      <c r="AG11" s="15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</row>
    <row r="12" spans="1:59" ht="15.95" customHeight="1">
      <c r="A12" s="11">
        <v>9</v>
      </c>
      <c r="B12" s="38" t="s">
        <v>48</v>
      </c>
      <c r="C12" s="206">
        <v>78</v>
      </c>
      <c r="D12" s="19">
        <v>6216.23</v>
      </c>
      <c r="E12" s="4">
        <v>0</v>
      </c>
      <c r="F12" s="4">
        <v>0</v>
      </c>
      <c r="G12" s="4">
        <v>0</v>
      </c>
      <c r="H12" s="4">
        <v>392.80999999999995</v>
      </c>
      <c r="I12" s="4">
        <v>9</v>
      </c>
      <c r="J12" s="4">
        <v>150.92000000000002</v>
      </c>
      <c r="K12" s="4">
        <v>150</v>
      </c>
      <c r="L12" s="4">
        <v>145</v>
      </c>
      <c r="M12" s="4">
        <v>0</v>
      </c>
      <c r="N12" s="4">
        <v>0</v>
      </c>
      <c r="O12" s="54">
        <v>5</v>
      </c>
      <c r="P12" s="151">
        <v>30.6</v>
      </c>
      <c r="Q12" s="58"/>
      <c r="R12" s="13"/>
      <c r="S12" s="12"/>
      <c r="T12" s="46">
        <v>75.195833333333326</v>
      </c>
      <c r="U12" s="13"/>
      <c r="V12" s="13"/>
      <c r="W12" s="13"/>
      <c r="X12" s="27">
        <v>5.0360256410256401</v>
      </c>
      <c r="Y12" s="27">
        <v>0.11538461538461539</v>
      </c>
      <c r="Z12" s="27">
        <v>1.9348717948717951</v>
      </c>
      <c r="AA12" s="27">
        <v>1.9230769230769231</v>
      </c>
      <c r="AB12" s="27">
        <v>1.858974358974359</v>
      </c>
      <c r="AC12" s="27"/>
      <c r="AD12" s="27"/>
      <c r="AE12" s="45">
        <v>6.4102564102564097E-2</v>
      </c>
      <c r="AF12" s="23"/>
      <c r="AG12" s="15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</row>
    <row r="13" spans="1:59" ht="15.95" customHeight="1">
      <c r="A13" s="11">
        <v>10</v>
      </c>
      <c r="B13" s="38" t="s">
        <v>49</v>
      </c>
      <c r="C13" s="206">
        <v>78</v>
      </c>
      <c r="D13" s="19">
        <v>6761.8</v>
      </c>
      <c r="E13" s="4">
        <v>0</v>
      </c>
      <c r="F13" s="4">
        <v>0</v>
      </c>
      <c r="G13" s="4">
        <v>0</v>
      </c>
      <c r="H13" s="4">
        <v>362.13</v>
      </c>
      <c r="I13" s="4">
        <v>5</v>
      </c>
      <c r="J13" s="4">
        <v>95.949999999999989</v>
      </c>
      <c r="K13" s="4">
        <v>144</v>
      </c>
      <c r="L13" s="4">
        <v>139</v>
      </c>
      <c r="M13" s="4">
        <v>0</v>
      </c>
      <c r="N13" s="4">
        <v>0</v>
      </c>
      <c r="O13" s="54">
        <v>8</v>
      </c>
      <c r="P13" s="151">
        <v>28.69</v>
      </c>
      <c r="Q13" s="58"/>
      <c r="R13" s="13"/>
      <c r="S13" s="12"/>
      <c r="T13" s="46">
        <v>81.14500000000001</v>
      </c>
      <c r="U13" s="13"/>
      <c r="V13" s="13"/>
      <c r="W13" s="13"/>
      <c r="X13" s="27">
        <v>4.6426923076923075</v>
      </c>
      <c r="Y13" s="27">
        <v>6.4102564102564097E-2</v>
      </c>
      <c r="Z13" s="27">
        <v>1.230128205128205</v>
      </c>
      <c r="AA13" s="27">
        <v>1.8461538461538463</v>
      </c>
      <c r="AB13" s="27">
        <v>1.7820512820512822</v>
      </c>
      <c r="AC13" s="27"/>
      <c r="AD13" s="27"/>
      <c r="AE13" s="45">
        <v>0.10256410256410256</v>
      </c>
      <c r="AF13" s="23"/>
      <c r="AG13" s="15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</row>
    <row r="14" spans="1:59" ht="15.95" customHeight="1">
      <c r="A14" s="11">
        <v>11</v>
      </c>
      <c r="B14" s="38" t="s">
        <v>50</v>
      </c>
      <c r="C14" s="206">
        <v>78</v>
      </c>
      <c r="D14" s="19">
        <v>7392.7199999999993</v>
      </c>
      <c r="E14" s="4">
        <v>0</v>
      </c>
      <c r="F14" s="4">
        <v>0</v>
      </c>
      <c r="G14" s="4">
        <v>0</v>
      </c>
      <c r="H14" s="4">
        <v>554.36</v>
      </c>
      <c r="I14" s="4">
        <v>12</v>
      </c>
      <c r="J14" s="4">
        <v>213.35000000000002</v>
      </c>
      <c r="K14" s="4">
        <v>219</v>
      </c>
      <c r="L14" s="4">
        <v>201</v>
      </c>
      <c r="M14" s="4">
        <v>0</v>
      </c>
      <c r="N14" s="4">
        <v>0</v>
      </c>
      <c r="O14" s="54">
        <v>13</v>
      </c>
      <c r="P14" s="151">
        <v>32.04</v>
      </c>
      <c r="Q14" s="58"/>
      <c r="R14" s="13"/>
      <c r="S14" s="12"/>
      <c r="T14" s="46">
        <v>89.509166666666658</v>
      </c>
      <c r="U14" s="13"/>
      <c r="V14" s="13"/>
      <c r="W14" s="13"/>
      <c r="X14" s="27">
        <v>7.1071794871794873</v>
      </c>
      <c r="Y14" s="27">
        <v>0.15384615384615385</v>
      </c>
      <c r="Z14" s="27">
        <v>2.7352564102564108</v>
      </c>
      <c r="AA14" s="27">
        <v>2.8076923076923075</v>
      </c>
      <c r="AB14" s="27">
        <v>2.5769230769230771</v>
      </c>
      <c r="AC14" s="27"/>
      <c r="AD14" s="27"/>
      <c r="AE14" s="45">
        <v>0.16666666666666666</v>
      </c>
      <c r="AF14" s="23"/>
      <c r="AG14" s="15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</row>
    <row r="15" spans="1:59" ht="15.95" customHeight="1">
      <c r="A15" s="11">
        <v>12</v>
      </c>
      <c r="B15" s="38" t="s">
        <v>51</v>
      </c>
      <c r="C15" s="206">
        <v>78</v>
      </c>
      <c r="D15" s="19">
        <v>7326.25</v>
      </c>
      <c r="E15" s="4">
        <v>0</v>
      </c>
      <c r="F15" s="4">
        <v>0</v>
      </c>
      <c r="G15" s="4">
        <v>0</v>
      </c>
      <c r="H15" s="4">
        <v>426.29</v>
      </c>
      <c r="I15" s="4">
        <v>8</v>
      </c>
      <c r="J15" s="4">
        <v>176.75</v>
      </c>
      <c r="K15" s="4">
        <v>161</v>
      </c>
      <c r="L15" s="4">
        <v>157</v>
      </c>
      <c r="M15" s="4">
        <v>0</v>
      </c>
      <c r="N15" s="4">
        <v>0</v>
      </c>
      <c r="O15" s="54">
        <v>5</v>
      </c>
      <c r="P15" s="151">
        <v>29.34</v>
      </c>
      <c r="Q15" s="58"/>
      <c r="R15" s="13"/>
      <c r="S15" s="12"/>
      <c r="T15" s="46">
        <v>85.742500000000007</v>
      </c>
      <c r="U15" s="13"/>
      <c r="V15" s="13"/>
      <c r="W15" s="13"/>
      <c r="X15" s="27">
        <v>5.4652564102564103</v>
      </c>
      <c r="Y15" s="27">
        <v>0.10256410256410256</v>
      </c>
      <c r="Z15" s="27">
        <v>2.266025641025641</v>
      </c>
      <c r="AA15" s="27">
        <v>2.0641025641025643</v>
      </c>
      <c r="AB15" s="27">
        <v>2.0128205128205128</v>
      </c>
      <c r="AC15" s="27"/>
      <c r="AD15" s="27"/>
      <c r="AE15" s="45">
        <v>6.4102564102564097E-2</v>
      </c>
      <c r="AF15" s="23"/>
      <c r="AG15" s="15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</row>
    <row r="16" spans="1:59" ht="15.95" customHeight="1">
      <c r="A16" s="11">
        <v>13</v>
      </c>
      <c r="B16" s="38" t="s">
        <v>52</v>
      </c>
      <c r="C16" s="206">
        <v>78</v>
      </c>
      <c r="D16" s="19">
        <v>5741.99</v>
      </c>
      <c r="E16" s="4">
        <v>0</v>
      </c>
      <c r="F16" s="4">
        <v>0</v>
      </c>
      <c r="G16" s="4">
        <v>0</v>
      </c>
      <c r="H16" s="4">
        <v>207.45999999999998</v>
      </c>
      <c r="I16" s="4">
        <v>5</v>
      </c>
      <c r="J16" s="4">
        <v>68.300000000000011</v>
      </c>
      <c r="K16" s="4">
        <v>100</v>
      </c>
      <c r="L16" s="4">
        <v>95</v>
      </c>
      <c r="M16" s="4">
        <v>0</v>
      </c>
      <c r="N16" s="4">
        <v>0</v>
      </c>
      <c r="O16" s="54">
        <v>2</v>
      </c>
      <c r="P16" s="151">
        <v>30.02</v>
      </c>
      <c r="Q16" s="58"/>
      <c r="R16" s="13"/>
      <c r="S16" s="12"/>
      <c r="T16" s="46">
        <v>69.49666666666667</v>
      </c>
      <c r="U16" s="13"/>
      <c r="V16" s="13"/>
      <c r="W16" s="13"/>
      <c r="X16" s="27">
        <v>2.6597435897435893</v>
      </c>
      <c r="Y16" s="27">
        <v>6.4102564102564097E-2</v>
      </c>
      <c r="Z16" s="27">
        <v>0.87564102564102575</v>
      </c>
      <c r="AA16" s="27">
        <v>1.2820512820512822</v>
      </c>
      <c r="AB16" s="27">
        <v>1.2179487179487178</v>
      </c>
      <c r="AC16" s="27"/>
      <c r="AD16" s="27"/>
      <c r="AE16" s="45">
        <v>2.564102564102564E-2</v>
      </c>
      <c r="AF16" s="23"/>
      <c r="AG16" s="15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</row>
    <row r="17" spans="1:59" ht="15.95" customHeight="1">
      <c r="A17" s="11">
        <v>14</v>
      </c>
      <c r="B17" s="38" t="s">
        <v>53</v>
      </c>
      <c r="C17" s="206">
        <v>78</v>
      </c>
      <c r="D17" s="19">
        <v>8001.75</v>
      </c>
      <c r="E17" s="4">
        <v>0</v>
      </c>
      <c r="F17" s="4">
        <v>0</v>
      </c>
      <c r="G17" s="4">
        <v>0</v>
      </c>
      <c r="H17" s="4">
        <v>382.22</v>
      </c>
      <c r="I17" s="4">
        <v>9</v>
      </c>
      <c r="J17" s="4">
        <v>201.26</v>
      </c>
      <c r="K17" s="4">
        <v>214</v>
      </c>
      <c r="L17" s="4">
        <v>183</v>
      </c>
      <c r="M17" s="4">
        <v>0</v>
      </c>
      <c r="N17" s="4">
        <v>0</v>
      </c>
      <c r="O17" s="54">
        <v>7</v>
      </c>
      <c r="P17" s="151">
        <v>32.26</v>
      </c>
      <c r="Q17" s="58"/>
      <c r="R17" s="13"/>
      <c r="S17" s="12"/>
      <c r="T17" s="46">
        <v>94.131666666666661</v>
      </c>
      <c r="U17" s="13"/>
      <c r="V17" s="13"/>
      <c r="W17" s="13"/>
      <c r="X17" s="27">
        <v>4.9002564102564108</v>
      </c>
      <c r="Y17" s="27">
        <v>0.11538461538461539</v>
      </c>
      <c r="Z17" s="27">
        <v>2.5802564102564101</v>
      </c>
      <c r="AA17" s="27">
        <v>2.7435897435897436</v>
      </c>
      <c r="AB17" s="27">
        <v>2.3461538461538463</v>
      </c>
      <c r="AC17" s="27"/>
      <c r="AD17" s="27"/>
      <c r="AE17" s="45">
        <v>8.9743589743589744E-2</v>
      </c>
      <c r="AF17" s="23"/>
      <c r="AG17" s="15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</row>
    <row r="18" spans="1:59" ht="15.95" customHeight="1">
      <c r="A18" s="11">
        <v>15</v>
      </c>
      <c r="B18" s="38" t="s">
        <v>54</v>
      </c>
      <c r="C18" s="206">
        <v>78</v>
      </c>
      <c r="D18" s="19">
        <v>8016.17</v>
      </c>
      <c r="E18" s="4">
        <v>0</v>
      </c>
      <c r="F18" s="4">
        <v>0</v>
      </c>
      <c r="G18" s="4">
        <v>0</v>
      </c>
      <c r="H18" s="4">
        <v>205.12</v>
      </c>
      <c r="I18" s="4">
        <v>2</v>
      </c>
      <c r="J18" s="4">
        <v>39.28</v>
      </c>
      <c r="K18" s="4">
        <v>109</v>
      </c>
      <c r="L18" s="4">
        <v>80</v>
      </c>
      <c r="M18" s="4">
        <v>0</v>
      </c>
      <c r="N18" s="4">
        <v>0</v>
      </c>
      <c r="O18" s="54">
        <v>0</v>
      </c>
      <c r="P18" s="151">
        <v>29.77</v>
      </c>
      <c r="Q18" s="58"/>
      <c r="R18" s="13"/>
      <c r="S18" s="12"/>
      <c r="T18" s="46">
        <v>92.903333333333336</v>
      </c>
      <c r="U18" s="13"/>
      <c r="V18" s="13"/>
      <c r="W18" s="13"/>
      <c r="X18" s="27">
        <v>2.6297435897435899</v>
      </c>
      <c r="Y18" s="27">
        <v>2.564102564102564E-2</v>
      </c>
      <c r="Z18" s="27">
        <v>0.50358974358974362</v>
      </c>
      <c r="AA18" s="27">
        <v>1.3974358974358974</v>
      </c>
      <c r="AB18" s="27">
        <v>1.0256410256410255</v>
      </c>
      <c r="AC18" s="27"/>
      <c r="AD18" s="27"/>
      <c r="AE18" s="45">
        <v>0</v>
      </c>
      <c r="AF18" s="23"/>
      <c r="AG18" s="15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</row>
    <row r="19" spans="1:59" ht="15.95" customHeight="1">
      <c r="A19" s="11">
        <v>16</v>
      </c>
      <c r="B19" s="38" t="s">
        <v>55</v>
      </c>
      <c r="C19" s="206">
        <v>78</v>
      </c>
      <c r="D19" s="19">
        <v>7062.73</v>
      </c>
      <c r="E19" s="4">
        <v>0</v>
      </c>
      <c r="F19" s="4">
        <v>0</v>
      </c>
      <c r="G19" s="4">
        <v>0</v>
      </c>
      <c r="H19" s="4">
        <v>91.45</v>
      </c>
      <c r="I19" s="4">
        <v>1</v>
      </c>
      <c r="J19" s="4">
        <v>9.7200000000000006</v>
      </c>
      <c r="K19" s="4">
        <v>159</v>
      </c>
      <c r="L19" s="4">
        <v>157</v>
      </c>
      <c r="M19" s="4">
        <v>0</v>
      </c>
      <c r="N19" s="4">
        <v>0</v>
      </c>
      <c r="O19" s="54">
        <v>1</v>
      </c>
      <c r="P19" s="151">
        <v>27.32</v>
      </c>
      <c r="Q19" s="58"/>
      <c r="R19" s="13"/>
      <c r="S19" s="12"/>
      <c r="T19" s="46">
        <v>83.601666666666659</v>
      </c>
      <c r="U19" s="13"/>
      <c r="V19" s="13"/>
      <c r="W19" s="13"/>
      <c r="X19" s="27">
        <v>1.1724358974358975</v>
      </c>
      <c r="Y19" s="27">
        <v>1.282051282051282E-2</v>
      </c>
      <c r="Z19" s="27">
        <v>0.12461538461538463</v>
      </c>
      <c r="AA19" s="27">
        <v>2.0384615384615383</v>
      </c>
      <c r="AB19" s="27">
        <v>2.0128205128205128</v>
      </c>
      <c r="AC19" s="27"/>
      <c r="AD19" s="27"/>
      <c r="AE19" s="45">
        <v>1.282051282051282E-2</v>
      </c>
      <c r="AF19" s="23"/>
      <c r="AG19" s="15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</row>
    <row r="20" spans="1:59" ht="15.95" customHeight="1">
      <c r="A20" s="11">
        <v>17</v>
      </c>
      <c r="B20" s="38" t="s">
        <v>56</v>
      </c>
      <c r="C20" s="206">
        <v>78</v>
      </c>
      <c r="D20" s="19">
        <v>6510.06</v>
      </c>
      <c r="E20" s="4">
        <v>0</v>
      </c>
      <c r="F20" s="4">
        <v>0</v>
      </c>
      <c r="G20" s="4">
        <v>0</v>
      </c>
      <c r="H20" s="4">
        <v>142.94999999999999</v>
      </c>
      <c r="I20" s="4">
        <v>3</v>
      </c>
      <c r="J20" s="4">
        <v>45.14</v>
      </c>
      <c r="K20" s="4">
        <v>147</v>
      </c>
      <c r="L20" s="4">
        <v>119</v>
      </c>
      <c r="M20" s="4">
        <v>0</v>
      </c>
      <c r="N20" s="4">
        <v>0</v>
      </c>
      <c r="O20" s="54">
        <v>2</v>
      </c>
      <c r="P20" s="151">
        <v>29.48</v>
      </c>
      <c r="Q20" s="58"/>
      <c r="R20" s="13"/>
      <c r="S20" s="12"/>
      <c r="T20" s="46">
        <v>78.903333333333336</v>
      </c>
      <c r="U20" s="13"/>
      <c r="V20" s="13"/>
      <c r="W20" s="13"/>
      <c r="X20" s="27">
        <v>1.8326923076923076</v>
      </c>
      <c r="Y20" s="27">
        <v>3.8461538461538464E-2</v>
      </c>
      <c r="Z20" s="27">
        <v>0.57871794871794868</v>
      </c>
      <c r="AA20" s="27">
        <v>1.8846153846153846</v>
      </c>
      <c r="AB20" s="27">
        <v>1.5256410256410255</v>
      </c>
      <c r="AC20" s="27"/>
      <c r="AD20" s="27"/>
      <c r="AE20" s="45">
        <v>2.564102564102564E-2</v>
      </c>
      <c r="AF20" s="23"/>
      <c r="AG20" s="15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</row>
    <row r="21" spans="1:59" ht="15.95" customHeight="1">
      <c r="A21" s="11">
        <v>18</v>
      </c>
      <c r="B21" s="38" t="s">
        <v>57</v>
      </c>
      <c r="C21" s="206">
        <v>78</v>
      </c>
      <c r="D21" s="19">
        <v>5983.52</v>
      </c>
      <c r="E21" s="4">
        <v>0</v>
      </c>
      <c r="F21" s="4">
        <v>0</v>
      </c>
      <c r="G21" s="4">
        <v>0</v>
      </c>
      <c r="H21" s="4">
        <v>127.12</v>
      </c>
      <c r="I21" s="4">
        <v>3</v>
      </c>
      <c r="J21" s="4">
        <v>24.830000000000002</v>
      </c>
      <c r="K21" s="4">
        <v>77</v>
      </c>
      <c r="L21" s="4">
        <v>74</v>
      </c>
      <c r="M21" s="4">
        <v>0</v>
      </c>
      <c r="N21" s="4">
        <v>0</v>
      </c>
      <c r="O21" s="54">
        <v>0</v>
      </c>
      <c r="P21" s="151">
        <v>26.39</v>
      </c>
      <c r="Q21" s="58"/>
      <c r="R21" s="13"/>
      <c r="S21" s="12"/>
      <c r="T21" s="46">
        <v>71.82916666666668</v>
      </c>
      <c r="U21" s="13"/>
      <c r="V21" s="13"/>
      <c r="W21" s="13"/>
      <c r="X21" s="27">
        <v>1.6297435897435899</v>
      </c>
      <c r="Y21" s="27">
        <v>3.8461538461538464E-2</v>
      </c>
      <c r="Z21" s="27">
        <v>0.31833333333333336</v>
      </c>
      <c r="AA21" s="27">
        <v>0.98717948717948723</v>
      </c>
      <c r="AB21" s="27">
        <v>0.94871794871794868</v>
      </c>
      <c r="AC21" s="27"/>
      <c r="AD21" s="27"/>
      <c r="AE21" s="45">
        <v>0</v>
      </c>
      <c r="AF21" s="23"/>
      <c r="AG21" s="15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</row>
    <row r="22" spans="1:59" ht="15.95" customHeight="1">
      <c r="A22" s="11">
        <v>19</v>
      </c>
      <c r="B22" s="38" t="s">
        <v>58</v>
      </c>
      <c r="C22" s="206">
        <v>78</v>
      </c>
      <c r="D22" s="19">
        <v>7047.89</v>
      </c>
      <c r="E22" s="4">
        <v>0</v>
      </c>
      <c r="F22" s="4">
        <v>0</v>
      </c>
      <c r="G22" s="4">
        <v>0</v>
      </c>
      <c r="H22" s="4">
        <v>624.04</v>
      </c>
      <c r="I22" s="4">
        <v>12</v>
      </c>
      <c r="J22" s="4">
        <v>275.63</v>
      </c>
      <c r="K22" s="4">
        <v>172</v>
      </c>
      <c r="L22" s="4">
        <v>141</v>
      </c>
      <c r="M22" s="4">
        <v>0</v>
      </c>
      <c r="N22" s="4">
        <v>0</v>
      </c>
      <c r="O22" s="54">
        <v>0</v>
      </c>
      <c r="P22" s="151">
        <v>31.61</v>
      </c>
      <c r="Q22" s="58"/>
      <c r="R22" s="13"/>
      <c r="S22" s="12"/>
      <c r="T22" s="46">
        <v>83.820833333333326</v>
      </c>
      <c r="U22" s="13"/>
      <c r="V22" s="13"/>
      <c r="W22" s="13"/>
      <c r="X22" s="27">
        <v>8.0005128205128209</v>
      </c>
      <c r="Y22" s="27">
        <v>0.15384615384615385</v>
      </c>
      <c r="Z22" s="27">
        <v>3.5337179487179489</v>
      </c>
      <c r="AA22" s="27">
        <v>2.2051282051282053</v>
      </c>
      <c r="AB22" s="27">
        <v>1.8076923076923077</v>
      </c>
      <c r="AC22" s="27"/>
      <c r="AD22" s="27"/>
      <c r="AE22" s="45">
        <v>0</v>
      </c>
      <c r="AF22" s="23"/>
      <c r="AG22" s="15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</row>
    <row r="23" spans="1:59" ht="15.95" customHeight="1">
      <c r="A23" s="11">
        <v>20</v>
      </c>
      <c r="B23" s="38" t="s">
        <v>59</v>
      </c>
      <c r="C23" s="206">
        <v>78</v>
      </c>
      <c r="D23" s="19">
        <v>6897.68</v>
      </c>
      <c r="E23" s="4">
        <v>0</v>
      </c>
      <c r="F23" s="4">
        <v>0</v>
      </c>
      <c r="G23" s="4">
        <v>0</v>
      </c>
      <c r="H23" s="4">
        <v>159.78</v>
      </c>
      <c r="I23" s="4">
        <v>2</v>
      </c>
      <c r="J23" s="4">
        <v>21.4</v>
      </c>
      <c r="K23" s="4">
        <v>155</v>
      </c>
      <c r="L23" s="4">
        <v>139</v>
      </c>
      <c r="M23" s="4">
        <v>0</v>
      </c>
      <c r="N23" s="4">
        <v>0</v>
      </c>
      <c r="O23" s="54">
        <v>0</v>
      </c>
      <c r="P23" s="151">
        <v>25.45</v>
      </c>
      <c r="Q23" s="58"/>
      <c r="R23" s="13"/>
      <c r="S23" s="12"/>
      <c r="T23" s="46">
        <v>81.185000000000002</v>
      </c>
      <c r="U23" s="13"/>
      <c r="V23" s="13"/>
      <c r="W23" s="13"/>
      <c r="X23" s="27">
        <v>2.0484615384615386</v>
      </c>
      <c r="Y23" s="27">
        <v>2.564102564102564E-2</v>
      </c>
      <c r="Z23" s="27">
        <v>0.27435897435897433</v>
      </c>
      <c r="AA23" s="27">
        <v>1.9871794871794872</v>
      </c>
      <c r="AB23" s="27">
        <v>1.7820512820512822</v>
      </c>
      <c r="AC23" s="27"/>
      <c r="AD23" s="27"/>
      <c r="AE23" s="45">
        <v>0</v>
      </c>
      <c r="AF23" s="23"/>
      <c r="AG23" s="15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</row>
    <row r="24" spans="1:59" ht="15.95" customHeight="1">
      <c r="A24" s="11">
        <v>21</v>
      </c>
      <c r="B24" s="38"/>
      <c r="C24" s="206"/>
      <c r="D24" s="19"/>
      <c r="E24" s="4"/>
      <c r="F24" s="4"/>
      <c r="G24" s="4"/>
      <c r="H24" s="4"/>
      <c r="I24" s="4"/>
      <c r="J24" s="4"/>
      <c r="K24" s="4"/>
      <c r="L24" s="4"/>
      <c r="M24" s="4"/>
      <c r="N24" s="4"/>
      <c r="O24" s="54"/>
      <c r="P24" s="151"/>
      <c r="Q24" s="58"/>
      <c r="R24" s="13"/>
      <c r="S24" s="12"/>
      <c r="T24" s="46"/>
      <c r="U24" s="13"/>
      <c r="V24" s="13"/>
      <c r="W24" s="13"/>
      <c r="X24" s="27"/>
      <c r="Y24" s="27"/>
      <c r="Z24" s="27"/>
      <c r="AA24" s="27"/>
      <c r="AB24" s="27"/>
      <c r="AC24" s="27"/>
      <c r="AD24" s="27"/>
      <c r="AE24" s="45"/>
      <c r="AF24" s="23"/>
      <c r="AG24" s="15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</row>
    <row r="25" spans="1:59" ht="15.95" customHeight="1">
      <c r="A25" s="11">
        <v>22</v>
      </c>
      <c r="B25" s="38" t="s">
        <v>117</v>
      </c>
      <c r="C25" s="206"/>
      <c r="D25" s="19"/>
      <c r="E25" s="4"/>
      <c r="F25" s="4"/>
      <c r="G25" s="4"/>
      <c r="H25" s="4"/>
      <c r="I25" s="4"/>
      <c r="J25" s="4"/>
      <c r="K25" s="4"/>
      <c r="L25" s="4"/>
      <c r="M25" s="4"/>
      <c r="N25" s="4"/>
      <c r="O25" s="54"/>
      <c r="P25" s="151"/>
      <c r="Q25" s="58"/>
      <c r="R25" s="13"/>
      <c r="S25" s="12"/>
      <c r="T25" s="46"/>
      <c r="U25" s="13"/>
      <c r="V25" s="13"/>
      <c r="W25" s="13"/>
      <c r="X25" s="27"/>
      <c r="Y25" s="27"/>
      <c r="Z25" s="27"/>
      <c r="AA25" s="27"/>
      <c r="AB25" s="27"/>
      <c r="AC25" s="27"/>
      <c r="AD25" s="27"/>
      <c r="AE25" s="45"/>
      <c r="AF25" s="23"/>
      <c r="AG25" s="15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</row>
    <row r="26" spans="1:59" ht="15.95" customHeight="1">
      <c r="A26" s="11">
        <v>23</v>
      </c>
      <c r="B26" s="38" t="s">
        <v>62</v>
      </c>
      <c r="C26" s="206">
        <v>78</v>
      </c>
      <c r="D26" s="19">
        <v>7710.88</v>
      </c>
      <c r="E26" s="4">
        <v>0</v>
      </c>
      <c r="F26" s="4">
        <v>0</v>
      </c>
      <c r="G26" s="4">
        <v>0</v>
      </c>
      <c r="H26" s="4">
        <v>627.94999999999993</v>
      </c>
      <c r="I26" s="4">
        <v>12</v>
      </c>
      <c r="J26" s="4">
        <v>245.20999999999998</v>
      </c>
      <c r="K26" s="4">
        <v>178</v>
      </c>
      <c r="L26" s="4">
        <v>173</v>
      </c>
      <c r="M26" s="4">
        <v>0</v>
      </c>
      <c r="N26" s="4">
        <v>0</v>
      </c>
      <c r="O26" s="54">
        <v>2</v>
      </c>
      <c r="P26" s="151">
        <v>30.89</v>
      </c>
      <c r="Q26" s="58"/>
      <c r="R26" s="13"/>
      <c r="S26" s="12"/>
      <c r="T26" s="46">
        <v>91.885833333333352</v>
      </c>
      <c r="U26" s="13"/>
      <c r="V26" s="13"/>
      <c r="W26" s="13"/>
      <c r="X26" s="27">
        <v>8.0506410256410241</v>
      </c>
      <c r="Y26" s="27">
        <v>0.15384615384615385</v>
      </c>
      <c r="Z26" s="27">
        <v>3.1437179487179483</v>
      </c>
      <c r="AA26" s="27">
        <v>2.2820512820512819</v>
      </c>
      <c r="AB26" s="27">
        <v>2.2179487179487181</v>
      </c>
      <c r="AC26" s="27"/>
      <c r="AD26" s="27"/>
      <c r="AE26" s="45">
        <v>2.564102564102564E-2</v>
      </c>
      <c r="AF26" s="23"/>
      <c r="AG26" s="15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</row>
    <row r="27" spans="1:59" ht="15.95" customHeight="1">
      <c r="A27" s="11">
        <v>24</v>
      </c>
      <c r="B27" s="38" t="s">
        <v>63</v>
      </c>
      <c r="C27" s="206">
        <v>78</v>
      </c>
      <c r="D27" s="19">
        <v>6200.0400000000009</v>
      </c>
      <c r="E27" s="4">
        <v>0</v>
      </c>
      <c r="F27" s="4">
        <v>0</v>
      </c>
      <c r="G27" s="4">
        <v>0</v>
      </c>
      <c r="H27" s="4">
        <v>275.11</v>
      </c>
      <c r="I27" s="4">
        <v>3</v>
      </c>
      <c r="J27" s="4">
        <v>42.25</v>
      </c>
      <c r="K27" s="4">
        <v>142</v>
      </c>
      <c r="L27" s="4">
        <v>136</v>
      </c>
      <c r="M27" s="4">
        <v>0</v>
      </c>
      <c r="N27" s="4">
        <v>0</v>
      </c>
      <c r="O27" s="54">
        <v>3</v>
      </c>
      <c r="P27" s="151">
        <v>29.2</v>
      </c>
      <c r="Q27" s="58"/>
      <c r="R27" s="13"/>
      <c r="S27" s="12"/>
      <c r="T27" s="46">
        <v>74.389166666666682</v>
      </c>
      <c r="U27" s="13"/>
      <c r="V27" s="13"/>
      <c r="W27" s="13"/>
      <c r="X27" s="27">
        <v>3.527051282051282</v>
      </c>
      <c r="Y27" s="27">
        <v>3.8461538461538464E-2</v>
      </c>
      <c r="Z27" s="27">
        <v>0.54166666666666663</v>
      </c>
      <c r="AA27" s="27">
        <v>1.8205128205128205</v>
      </c>
      <c r="AB27" s="27">
        <v>1.7435897435897436</v>
      </c>
      <c r="AC27" s="27"/>
      <c r="AD27" s="27"/>
      <c r="AE27" s="45">
        <v>3.8461538461538464E-2</v>
      </c>
      <c r="AF27" s="23"/>
      <c r="AG27" s="15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</row>
    <row r="28" spans="1:59" ht="15.95" customHeight="1" thickBot="1">
      <c r="A28" s="11">
        <v>25</v>
      </c>
      <c r="B28" s="38" t="s">
        <v>64</v>
      </c>
      <c r="C28" s="206">
        <v>78</v>
      </c>
      <c r="D28" s="19">
        <v>7331.26</v>
      </c>
      <c r="E28" s="4">
        <v>0</v>
      </c>
      <c r="F28" s="4">
        <v>0</v>
      </c>
      <c r="G28" s="4">
        <v>0</v>
      </c>
      <c r="H28" s="4">
        <v>239.31</v>
      </c>
      <c r="I28" s="4">
        <v>1</v>
      </c>
      <c r="J28" s="4">
        <v>33.56</v>
      </c>
      <c r="K28" s="4">
        <v>150</v>
      </c>
      <c r="L28" s="4">
        <v>162</v>
      </c>
      <c r="M28" s="4">
        <v>0</v>
      </c>
      <c r="N28" s="4">
        <v>0</v>
      </c>
      <c r="O28" s="54">
        <v>0</v>
      </c>
      <c r="P28" s="151">
        <v>25.85</v>
      </c>
      <c r="Q28" s="58"/>
      <c r="R28" s="13"/>
      <c r="S28" s="12"/>
      <c r="T28" s="46">
        <v>85.669166666666655</v>
      </c>
      <c r="U28" s="13"/>
      <c r="V28" s="13"/>
      <c r="W28" s="13"/>
      <c r="X28" s="27">
        <v>3.0680769230769229</v>
      </c>
      <c r="Y28" s="27">
        <v>1.282051282051282E-2</v>
      </c>
      <c r="Z28" s="27">
        <v>0.43025641025641026</v>
      </c>
      <c r="AA28" s="27">
        <v>1.9230769230769231</v>
      </c>
      <c r="AB28" s="27">
        <v>2.0769230769230771</v>
      </c>
      <c r="AC28" s="27"/>
      <c r="AD28" s="27"/>
      <c r="AE28" s="45">
        <v>0</v>
      </c>
      <c r="AF28" s="23"/>
      <c r="AG28" s="15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</row>
    <row r="29" spans="1:59" ht="15.95" hidden="1" customHeight="1">
      <c r="A29" s="11">
        <v>26</v>
      </c>
      <c r="B29" s="40"/>
      <c r="C29" s="247">
        <v>0</v>
      </c>
      <c r="D29" s="136"/>
      <c r="E29" s="42"/>
      <c r="F29" s="42"/>
      <c r="G29" s="42"/>
      <c r="H29" s="27"/>
      <c r="I29" s="27"/>
      <c r="J29" s="27"/>
      <c r="K29" s="27"/>
      <c r="L29" s="27"/>
      <c r="M29" s="27"/>
      <c r="N29" s="27"/>
      <c r="O29" s="208"/>
      <c r="P29" s="174"/>
      <c r="Q29" s="57"/>
      <c r="R29" s="27"/>
      <c r="S29" s="45"/>
      <c r="T29" s="44"/>
      <c r="U29" s="13"/>
      <c r="V29" s="13"/>
      <c r="W29" s="13"/>
      <c r="X29" s="27" t="e">
        <v>#DIV/0!</v>
      </c>
      <c r="Y29" s="27" t="e">
        <v>#DIV/0!</v>
      </c>
      <c r="Z29" s="27" t="e">
        <v>#DIV/0!</v>
      </c>
      <c r="AA29" s="27" t="e">
        <v>#DIV/0!</v>
      </c>
      <c r="AB29" s="27" t="e">
        <v>#DIV/0!</v>
      </c>
      <c r="AC29" s="27"/>
      <c r="AD29" s="27"/>
      <c r="AE29" s="45" t="e">
        <v>#DIV/0!</v>
      </c>
      <c r="AF29" s="23"/>
      <c r="AG29" s="15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</row>
    <row r="30" spans="1:59" ht="15.95" hidden="1" customHeight="1">
      <c r="A30" s="11">
        <v>27</v>
      </c>
      <c r="B30" s="39"/>
      <c r="C30" s="140">
        <v>0</v>
      </c>
      <c r="D30" s="137"/>
      <c r="E30" s="4"/>
      <c r="F30" s="4"/>
      <c r="G30" s="4"/>
      <c r="H30" s="13"/>
      <c r="I30" s="13"/>
      <c r="J30" s="13"/>
      <c r="K30" s="13"/>
      <c r="L30" s="13"/>
      <c r="M30" s="13"/>
      <c r="N30" s="13"/>
      <c r="O30" s="164"/>
      <c r="P30" s="151"/>
      <c r="Q30" s="58"/>
      <c r="R30" s="13"/>
      <c r="S30" s="12"/>
      <c r="T30" s="46"/>
      <c r="U30" s="13"/>
      <c r="V30" s="13"/>
      <c r="W30" s="13"/>
      <c r="X30" s="27" t="e">
        <v>#DIV/0!</v>
      </c>
      <c r="Y30" s="27" t="e">
        <v>#DIV/0!</v>
      </c>
      <c r="Z30" s="27" t="e">
        <v>#DIV/0!</v>
      </c>
      <c r="AA30" s="27" t="e">
        <v>#DIV/0!</v>
      </c>
      <c r="AB30" s="27" t="e">
        <v>#DIV/0!</v>
      </c>
      <c r="AC30" s="27"/>
      <c r="AD30" s="27"/>
      <c r="AE30" s="45" t="e">
        <v>#DIV/0!</v>
      </c>
      <c r="AF30" s="23"/>
      <c r="AG30" s="15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</row>
    <row r="31" spans="1:59" ht="15.95" hidden="1" customHeight="1">
      <c r="A31" s="11">
        <v>28</v>
      </c>
      <c r="B31" s="39"/>
      <c r="C31" s="140">
        <v>0</v>
      </c>
      <c r="D31" s="137"/>
      <c r="E31" s="4"/>
      <c r="F31" s="4"/>
      <c r="G31" s="4"/>
      <c r="H31" s="13"/>
      <c r="I31" s="13"/>
      <c r="J31" s="13"/>
      <c r="K31" s="13"/>
      <c r="L31" s="13"/>
      <c r="M31" s="13"/>
      <c r="N31" s="13"/>
      <c r="O31" s="164"/>
      <c r="P31" s="151"/>
      <c r="Q31" s="58"/>
      <c r="R31" s="13"/>
      <c r="S31" s="12"/>
      <c r="T31" s="46"/>
      <c r="U31" s="13"/>
      <c r="V31" s="13"/>
      <c r="W31" s="13"/>
      <c r="X31" s="27" t="e">
        <v>#DIV/0!</v>
      </c>
      <c r="Y31" s="27" t="e">
        <v>#DIV/0!</v>
      </c>
      <c r="Z31" s="27" t="e">
        <v>#DIV/0!</v>
      </c>
      <c r="AA31" s="27" t="e">
        <v>#DIV/0!</v>
      </c>
      <c r="AB31" s="27" t="e">
        <v>#DIV/0!</v>
      </c>
      <c r="AC31" s="27"/>
      <c r="AD31" s="27"/>
      <c r="AE31" s="45" t="e">
        <v>#DIV/0!</v>
      </c>
      <c r="AF31" s="23"/>
      <c r="AG31" s="15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62"/>
    </row>
    <row r="32" spans="1:59" ht="15.95" hidden="1" customHeight="1">
      <c r="A32" s="11">
        <v>29</v>
      </c>
      <c r="B32" s="39"/>
      <c r="C32" s="140">
        <v>0</v>
      </c>
      <c r="D32" s="137"/>
      <c r="E32" s="4"/>
      <c r="F32" s="4"/>
      <c r="G32" s="4"/>
      <c r="H32" s="13"/>
      <c r="I32" s="13"/>
      <c r="J32" s="13"/>
      <c r="K32" s="13"/>
      <c r="L32" s="13"/>
      <c r="M32" s="13"/>
      <c r="N32" s="13"/>
      <c r="O32" s="164"/>
      <c r="P32" s="151"/>
      <c r="Q32" s="58"/>
      <c r="R32" s="13"/>
      <c r="S32" s="12"/>
      <c r="T32" s="46"/>
      <c r="U32" s="13"/>
      <c r="V32" s="13"/>
      <c r="W32" s="13"/>
      <c r="X32" s="27" t="e">
        <v>#DIV/0!</v>
      </c>
      <c r="Y32" s="27" t="e">
        <v>#DIV/0!</v>
      </c>
      <c r="Z32" s="27" t="e">
        <v>#DIV/0!</v>
      </c>
      <c r="AA32" s="27" t="e">
        <v>#DIV/0!</v>
      </c>
      <c r="AB32" s="27" t="e">
        <v>#DIV/0!</v>
      </c>
      <c r="AC32" s="27"/>
      <c r="AD32" s="27"/>
      <c r="AE32" s="45" t="e">
        <v>#DIV/0!</v>
      </c>
      <c r="AF32" s="23"/>
      <c r="AG32" s="15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</row>
    <row r="33" spans="1:59" ht="17.100000000000001" hidden="1" customHeight="1" thickBot="1">
      <c r="A33" s="35">
        <v>30</v>
      </c>
      <c r="B33" s="41"/>
      <c r="C33" s="140">
        <v>0</v>
      </c>
      <c r="D33" s="138"/>
      <c r="E33" s="43"/>
      <c r="F33" s="43"/>
      <c r="G33" s="43"/>
      <c r="H33" s="37"/>
      <c r="I33" s="37"/>
      <c r="J33" s="37"/>
      <c r="K33" s="37"/>
      <c r="L33" s="37"/>
      <c r="M33" s="37"/>
      <c r="N33" s="37"/>
      <c r="O33" s="165"/>
      <c r="P33" s="200"/>
      <c r="Q33" s="59"/>
      <c r="R33" s="37"/>
      <c r="S33" s="48"/>
      <c r="T33" s="47"/>
      <c r="U33" s="37"/>
      <c r="V33" s="37"/>
      <c r="W33" s="37"/>
      <c r="X33" s="27" t="e">
        <v>#DIV/0!</v>
      </c>
      <c r="Y33" s="27" t="e">
        <v>#DIV/0!</v>
      </c>
      <c r="Z33" s="27" t="e">
        <v>#DIV/0!</v>
      </c>
      <c r="AA33" s="27" t="e">
        <v>#DIV/0!</v>
      </c>
      <c r="AB33" s="27" t="e">
        <v>#DIV/0!</v>
      </c>
      <c r="AC33" s="27"/>
      <c r="AD33" s="27"/>
      <c r="AE33" s="45" t="e">
        <v>#DIV/0!</v>
      </c>
      <c r="AF33" s="24"/>
      <c r="AG33" s="18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2"/>
    </row>
    <row r="34" spans="1:59" ht="20.100000000000001" customHeight="1" thickBot="1">
      <c r="A34" s="351" t="s">
        <v>65</v>
      </c>
      <c r="B34" s="352"/>
      <c r="C34" s="143">
        <v>78</v>
      </c>
      <c r="D34" s="278">
        <v>6781.0322982456137</v>
      </c>
      <c r="E34" s="278">
        <v>0</v>
      </c>
      <c r="F34" s="278">
        <v>0</v>
      </c>
      <c r="G34" s="278">
        <v>0</v>
      </c>
      <c r="H34" s="84">
        <v>351.65487719298244</v>
      </c>
      <c r="I34" s="84">
        <v>6.6169590643274852</v>
      </c>
      <c r="J34" s="84">
        <v>122.28108187134504</v>
      </c>
      <c r="K34" s="84">
        <v>152.94912280701755</v>
      </c>
      <c r="L34" s="84">
        <v>141.8345029239766</v>
      </c>
      <c r="M34" s="278">
        <v>0</v>
      </c>
      <c r="N34" s="278">
        <v>0</v>
      </c>
      <c r="O34" s="279">
        <v>3.8391812865497075</v>
      </c>
      <c r="P34" s="84">
        <v>27.848961988304097</v>
      </c>
      <c r="Q34" s="25"/>
      <c r="R34" s="14"/>
      <c r="S34" s="9"/>
      <c r="T34" s="21">
        <v>81.15429653996101</v>
      </c>
      <c r="U34" s="14"/>
      <c r="V34" s="14"/>
      <c r="W34" s="14"/>
      <c r="X34" s="14">
        <v>4.5083958614484931</v>
      </c>
      <c r="Y34" s="14">
        <v>8.4832808517019034E-2</v>
      </c>
      <c r="Z34" s="14">
        <v>1.5677061778377568</v>
      </c>
      <c r="AA34" s="14">
        <v>1.9608861898335583</v>
      </c>
      <c r="AB34" s="14">
        <v>1.8183910631279052</v>
      </c>
      <c r="AC34" s="14"/>
      <c r="AD34" s="14"/>
      <c r="AE34" s="9">
        <v>4.9220272904483428E-2</v>
      </c>
      <c r="AF34" s="25"/>
      <c r="AG34" s="9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  <c r="BA34" s="62"/>
      <c r="BB34" s="62"/>
      <c r="BC34" s="62"/>
      <c r="BD34" s="62"/>
      <c r="BE34" s="62"/>
      <c r="BF34" s="62"/>
      <c r="BG34" s="62"/>
    </row>
    <row r="35" spans="1:59" ht="29.1" customHeight="1">
      <c r="A35" s="3"/>
      <c r="B35" s="3"/>
      <c r="C35" s="3"/>
      <c r="D35" s="5"/>
      <c r="E35" s="6"/>
      <c r="F35" s="7"/>
      <c r="G35" s="5"/>
      <c r="H35" s="5"/>
      <c r="I35" s="5"/>
      <c r="J35" s="5"/>
      <c r="K35" s="5"/>
      <c r="L35" s="5"/>
      <c r="M35" s="6"/>
      <c r="N35" s="6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2"/>
      <c r="BA35" s="62"/>
      <c r="BB35" s="62"/>
      <c r="BC35" s="62"/>
      <c r="BD35" s="62"/>
      <c r="BE35" s="62"/>
      <c r="BF35" s="62"/>
      <c r="BG35" s="62"/>
    </row>
    <row r="36" spans="1:59" ht="20.100000000000001" customHeight="1">
      <c r="A36" s="353"/>
      <c r="B36" s="353"/>
      <c r="C36" s="353"/>
      <c r="D36" s="129"/>
      <c r="E36" s="130"/>
      <c r="F36" s="131"/>
      <c r="G36" s="129"/>
      <c r="H36" s="129"/>
      <c r="I36" s="129"/>
      <c r="J36" s="129"/>
      <c r="K36" s="129"/>
      <c r="L36" s="129"/>
      <c r="M36" s="130"/>
      <c r="N36" s="13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62"/>
      <c r="BE36" s="62"/>
      <c r="BF36" s="62"/>
      <c r="BG36" s="62"/>
    </row>
    <row r="37" spans="1:59" ht="20.100000000000001" customHeight="1">
      <c r="A37" s="353"/>
      <c r="B37" s="353"/>
      <c r="C37" s="353"/>
      <c r="D37" s="122"/>
      <c r="E37" s="132"/>
      <c r="F37" s="133"/>
      <c r="G37" s="122"/>
      <c r="H37" s="122"/>
      <c r="I37" s="122"/>
      <c r="J37" s="122"/>
      <c r="K37" s="122"/>
      <c r="L37" s="122"/>
      <c r="M37" s="132"/>
      <c r="N37" s="132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62"/>
      <c r="AI37" s="62"/>
      <c r="AJ37" s="62"/>
      <c r="AK37" s="62"/>
      <c r="AL37" s="62"/>
      <c r="AM37" s="62"/>
      <c r="AN37" s="62"/>
      <c r="AO37" s="62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62"/>
    </row>
    <row r="38" spans="1:59" ht="20.100000000000001" customHeight="1">
      <c r="B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</row>
    <row r="39" spans="1:59" ht="15.95">
      <c r="B39" s="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AH39" s="62" t="s">
        <v>113</v>
      </c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62"/>
    </row>
    <row r="40" spans="1:59" ht="15.95">
      <c r="B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AH40" s="62" t="s">
        <v>114</v>
      </c>
      <c r="AI40" s="62"/>
      <c r="AJ40" s="62"/>
      <c r="AK40" s="62"/>
      <c r="AL40" s="62"/>
      <c r="AM40" s="62"/>
      <c r="AN40" s="62"/>
      <c r="AO40" s="62"/>
      <c r="AP40" s="62"/>
      <c r="AQ40" s="62"/>
      <c r="AR40" s="62"/>
      <c r="AS40" s="62"/>
      <c r="AT40" s="62"/>
      <c r="AU40" s="62"/>
      <c r="AV40" s="62"/>
      <c r="AW40" s="62"/>
      <c r="AX40" s="62"/>
      <c r="AY40" s="62"/>
      <c r="AZ40" s="62"/>
      <c r="BA40" s="62"/>
      <c r="BB40" s="62"/>
      <c r="BC40" s="62"/>
      <c r="BD40" s="62"/>
      <c r="BE40" s="62"/>
      <c r="BF40" s="62"/>
      <c r="BG40" s="62"/>
    </row>
    <row r="41" spans="1:59" ht="15.95">
      <c r="B41" s="2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AH41" s="62" t="s">
        <v>115</v>
      </c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2"/>
    </row>
    <row r="42" spans="1:59" ht="15.95">
      <c r="B42" s="2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AH42" s="62" t="s">
        <v>116</v>
      </c>
      <c r="AI42" s="62"/>
      <c r="AJ42" s="62"/>
      <c r="AK42" s="62"/>
      <c r="AL42" s="62"/>
      <c r="AM42" s="62"/>
      <c r="AN42" s="62"/>
      <c r="AO42" s="62"/>
      <c r="AP42" s="62"/>
      <c r="AQ42" s="62"/>
      <c r="AR42" s="62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62"/>
    </row>
    <row r="43" spans="1:59" ht="15.95">
      <c r="B43" s="2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AH43" s="62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2"/>
    </row>
    <row r="44" spans="1:59" ht="15.95">
      <c r="B44" s="2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59" ht="15.95">
      <c r="B45" s="2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59" ht="15.95">
      <c r="B46" s="2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59" ht="15.95">
      <c r="B47" s="2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59" ht="15.95">
      <c r="B48" s="2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2:14" ht="15.95">
      <c r="B49" s="2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2:14" ht="15.95">
      <c r="B50" s="2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2:14" ht="15.95">
      <c r="B51" s="2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2:14" ht="15.95">
      <c r="B52" s="2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2:14" ht="15.95">
      <c r="B53" s="2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2:14" ht="15.95">
      <c r="B54" s="2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</sheetData>
  <mergeCells count="5">
    <mergeCell ref="A34:B34"/>
    <mergeCell ref="A36:C36"/>
    <mergeCell ref="A37:C37"/>
    <mergeCell ref="K1:O1"/>
    <mergeCell ref="P1:X1"/>
  </mergeCells>
  <printOptions horizontalCentered="1"/>
  <pageMargins left="0" right="0" top="0" bottom="0" header="0" footer="0"/>
  <pageSetup paperSize="9" scale="82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MyO</dc:creator>
  <cp:keywords/>
  <dc:description/>
  <cp:lastModifiedBy/>
  <cp:revision/>
  <dcterms:created xsi:type="dcterms:W3CDTF">2021-07-12T23:49:00Z</dcterms:created>
  <dcterms:modified xsi:type="dcterms:W3CDTF">2023-03-13T20:21:33Z</dcterms:modified>
  <cp:category/>
  <cp:contentStatus/>
</cp:coreProperties>
</file>