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filterPrivacy="1" defaultThemeVersion="166925"/>
  <xr:revisionPtr revIDLastSave="0" documentId="13_ncr:1_{59769021-9C30-471A-B65A-FAFE38AE702F}" xr6:coauthVersionLast="47" xr6:coauthVersionMax="47" xr10:uidLastSave="{00000000-0000-0000-0000-000000000000}"/>
  <bookViews>
    <workbookView xWindow="-110" yWindow="-110" windowWidth="21820" windowHeight="13900" tabRatio="496" xr2:uid="{00000000-000D-0000-FFFF-FFFF00000000}"/>
  </bookViews>
  <sheets>
    <sheet name="Seguiment" sheetId="10" r:id="rId1"/>
    <sheet name="stockhabitatge" sheetId="1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0" l="1"/>
  <c r="C1" i="10"/>
  <c r="I8" i="10"/>
  <c r="I5" i="10"/>
  <c r="I7" i="10"/>
  <c r="I4" i="10"/>
  <c r="I3" i="10"/>
  <c r="I11" i="10"/>
  <c r="I6" i="10"/>
  <c r="I10" i="10"/>
  <c r="I9" i="10"/>
  <c r="I12" i="10"/>
  <c r="B15" i="11"/>
  <c r="B14" i="11"/>
  <c r="B13" i="11"/>
  <c r="B12" i="11"/>
  <c r="B11" i="11"/>
  <c r="B10" i="11"/>
  <c r="C9" i="11"/>
  <c r="B7" i="11"/>
  <c r="B6" i="11"/>
  <c r="B5" i="11"/>
  <c r="B4" i="11"/>
  <c r="B3" i="11"/>
  <c r="B2" i="11"/>
  <c r="C1" i="11"/>
  <c r="B3" i="10"/>
  <c r="B2" i="10"/>
  <c r="B4" i="10"/>
  <c r="B15" i="10"/>
  <c r="B7" i="10"/>
  <c r="B6" i="10"/>
  <c r="B10" i="10"/>
  <c r="B8" i="10"/>
  <c r="B9" i="10"/>
  <c r="B14" i="10"/>
  <c r="B11" i="10"/>
  <c r="B5" i="10"/>
</calcChain>
</file>

<file path=xl/sharedStrings.xml><?xml version="1.0" encoding="utf-8"?>
<sst xmlns="http://schemas.openxmlformats.org/spreadsheetml/2006/main" count="47" uniqueCount="29">
  <si>
    <t>Catalunya</t>
  </si>
  <si>
    <t>%</t>
  </si>
  <si>
    <t>Bitcoin</t>
  </si>
  <si>
    <t>Petroli</t>
  </si>
  <si>
    <t>Hang Seng</t>
  </si>
  <si>
    <t>Nikkei 225</t>
  </si>
  <si>
    <t>Euro Stoxx 50</t>
  </si>
  <si>
    <t>S&amp;P 500</t>
  </si>
  <si>
    <t>Immobles</t>
  </si>
  <si>
    <t>Or</t>
  </si>
  <si>
    <t>Barcelona</t>
  </si>
  <si>
    <t>València</t>
  </si>
  <si>
    <t>Palma</t>
  </si>
  <si>
    <t>Illes Balears</t>
  </si>
  <si>
    <t>País Valencià</t>
  </si>
  <si>
    <t>Productes agrícoles</t>
  </si>
  <si>
    <t>MSCI World</t>
  </si>
  <si>
    <t>MSCI Emerging Markets</t>
  </si>
  <si>
    <t>Matèries primeres</t>
  </si>
  <si>
    <t>actius</t>
  </si>
  <si>
    <t>rendiment</t>
  </si>
  <si>
    <t>multiple</t>
  </si>
  <si>
    <t>Venda</t>
  </si>
  <si>
    <t>Llogar</t>
  </si>
  <si>
    <t>2000_tr</t>
  </si>
  <si>
    <t>2024_tr</t>
  </si>
  <si>
    <t>actius2</t>
  </si>
  <si>
    <t>Bo EUA 10 anys</t>
  </si>
  <si>
    <t>Bo EUA 6 mesos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</si>
</sst>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+0.0;\-0.0"/>
    <numFmt numFmtId="165" formatCode="#,##0\ _€"/>
    <numFmt numFmtId="166" formatCode="0.0"/>
  </numFmts>
  <fonts count="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sz val="18"/>
      <color theme="0"/>
      <name val="Calibri Light"/>
      <family val="2"/>
      <scheme val="major"/>
    </font>
    <font>
      <sz val="18"/>
      <color theme="1"/>
      <name val="Calibri Light"/>
      <family val="2"/>
      <scheme val="major"/>
    </font>
    <font>
      <sz val="18"/>
      <color theme="10"/>
      <name val="Calibri Light"/>
      <family val="2"/>
      <scheme val="major"/>
    </font>
    <font>
      <sz val="18"/>
      <color rgb="FF000000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2" borderId="0" xfId="0" applyFont="1" applyFill="1" applyAlignment="1">
      <alignment horizontal="center" vertical="center"/>
    </xf>
    <xf numFmtId="4" fontId="4" fillId="3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165" fontId="4" fillId="4" borderId="1" xfId="0" applyNumberFormat="1" applyFont="1" applyFill="1" applyBorder="1" applyAlignment="1">
      <alignment horizontal="center"/>
    </xf>
    <xf numFmtId="4" fontId="5" fillId="3" borderId="1" xfId="1" applyNumberFormat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0" fillId="0" borderId="0" xfId="0" applyAlignment="1">
      <alignment vertical="center" wrapText="1"/>
    </xf>
    <xf numFmtId="17" fontId="4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3" fontId="4" fillId="4" borderId="1" xfId="0" applyNumberFormat="1" applyFont="1" applyFill="1" applyBorder="1" applyAlignment="1">
      <alignment horizontal="center"/>
    </xf>
    <xf numFmtId="4" fontId="4" fillId="3" borderId="0" xfId="0" applyNumberFormat="1" applyFont="1" applyFill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166" fontId="4" fillId="4" borderId="1" xfId="0" applyNumberFormat="1" applyFont="1" applyFill="1" applyBorder="1" applyAlignment="1">
      <alignment horizontal="center"/>
    </xf>
    <xf numFmtId="165" fontId="4" fillId="3" borderId="1" xfId="0" applyNumberFormat="1" applyFont="1" applyFill="1" applyBorder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14" fontId="0" fillId="0" borderId="0" xfId="0" applyNumberFormat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0" borderId="0" xfId="2"/>
    <xf numFmtId="4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165" fontId="4" fillId="4" borderId="0" xfId="0" applyNumberFormat="1" applyFont="1" applyFill="1" applyAlignment="1">
      <alignment horizontal="center"/>
    </xf>
    <xf numFmtId="3" fontId="4" fillId="4" borderId="0" xfId="0" applyNumberFormat="1" applyFont="1" applyFill="1" applyAlignment="1">
      <alignment horizontal="center"/>
    </xf>
    <xf numFmtId="166" fontId="4" fillId="4" borderId="0" xfId="0" applyNumberFormat="1" applyFont="1" applyFill="1" applyAlignment="1">
      <alignment horizontal="center"/>
    </xf>
  </cellXfs>
  <cellStyles count="4">
    <cellStyle name="Enllaç" xfId="1" builtinId="8"/>
    <cellStyle name="Normal" xfId="0" builtinId="0"/>
    <cellStyle name="Normal 2" xfId="2" xr:uid="{61DB7FCB-9BF8-43BF-9E19-2B13C74F011A}"/>
    <cellStyle name="Percentatge 2" xfId="3" xr:uid="{6EDB8F21-4D57-4E3F-AC94-49477053A4B2}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2CC"/>
      <rgbColor rgb="FFEEEEEE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F9999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1F4E79"/>
      <rgbColor rgb="FF38562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9D9D9"/>
      <color rgb="FFFFF2CC"/>
      <color rgb="FFB4C6E7"/>
      <color rgb="FFBD92DE"/>
      <color rgb="FFFF7C80"/>
      <color rgb="FFFFC9CA"/>
      <color rgb="FFC38649"/>
      <color rgb="FF996633"/>
      <color rgb="FFFF9900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: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dealista.com/areas/alquiler-viviendas/?shape=%28%28o%7BowFeqa%40w%60eB_iRyfdBirVs%7CnE%7Dnr%40m_UeawMl%7EvB_e_%40rqnA%7ElEbcwAnihCln_Aps%7BCdzCdzcBhc%5Crst%40zyw%40hvIas%40%3Fji%5Cra%7B%40umd%40r%7DgA%29%29" TargetMode="External"/><Relationship Id="rId3" Type="http://schemas.openxmlformats.org/officeDocument/2006/relationships/hyperlink" Target="https://www.idealista.com/areas/venta-viviendas/?shape=%28%28uh%7DjF_iuD%7DbwB%7Dnr%40%7DmkCyzyEaos%40ut%60Hn_%7BAwvfFnphCdvpBln%7CBpj%7BMo%7Dh%40luhE%29%29" TargetMode="External"/><Relationship Id="rId7" Type="http://schemas.openxmlformats.org/officeDocument/2006/relationships/hyperlink" Target="https://www.idealista.com/areas/alquiler-viviendas/?shape=%28%28wjjpFr%7E_GglvA%7DlEki%7D%40okuDyhmAu_NewHsst%40r%7Dj%40quaBjxpAra%7B%40xpx%40roaArl_Afnc%40vkaAgrVdth%40u%7BZnwc%40gf%7D%40vmeAddwBlnl%40%7EvX%7Cn_Brwg%40cz%5BhrVy%7D%60Arwg%40ahqBihCixr%40r%7BZaiiB%7Cd_%40%29%29" TargetMode="External"/><Relationship Id="rId12" Type="http://schemas.openxmlformats.org/officeDocument/2006/relationships/hyperlink" Target="https://www.idealista.com/areas/alquiler-viviendas/?shape=%28%28o%7BmpFes%7BN_zAa%7B%40ew%40urA%7Ds%40waBc%5Bwv%40jh%40oaAfr%40%7Dx%40zx%40kp%40zx%40hCrp%40%7BKhBd%7D%40ae%40%7EeBfLbjAfgBbP%7DC%7CaCuk%40trA%7B%7D%40pG%29%29" TargetMode="External"/><Relationship Id="rId2" Type="http://schemas.openxmlformats.org/officeDocument/2006/relationships/hyperlink" Target="https://www.idealista.com/areas/venta-viviendas/?shape=%28%28o%7BowFeqa%40w%60eB_iRyfdBirVs%7CnE%7Dnr%40m_UeawMl%7EvB_e_%40rqnA%7ElEbcwAnihCln_Aps%7BCdzCdzcBhc%5Crst%40zyw%40hvIas%40%3Fji%5Cra%7B%40umd%40r%7DgA%29%29" TargetMode="External"/><Relationship Id="rId1" Type="http://schemas.openxmlformats.org/officeDocument/2006/relationships/hyperlink" Target="https://www.idealista.com/areas/venta-viviendas/?shape=%28%28wjjpFr%7E_GglvA%7DlEki%7D%40okuDyhmAu_NewHsst%40r%7Dj%40quaBjxpAra%7B%40xpx%40roaArl_Afnc%40vkaAgrVdth%40u%7BZnwc%40gf%7D%40vmeAddwBlnl%40%7EvX%7Cn_Brwg%40cz%5BhrVy%7D%60Arwg%40ahqBihCixr%40r%7BZaiiB%7Cd_%40%29%29" TargetMode="External"/><Relationship Id="rId6" Type="http://schemas.openxmlformats.org/officeDocument/2006/relationships/hyperlink" Target="https://www.idealista.com/areas/venta-viviendas/?shape=%28%28o%7BmpFes%7BN_zAa%7B%40ew%40urA%7Ds%40waBc%5Bwv%40jh%40oaAfr%40%7Dx%40zx%40kp%40zx%40hCrp%40%7BKhBd%7D%40ae%40%7EeBfLbjAfgBbP%7DC%7CaCuk%40trA%7B%7D%40pG%29%29" TargetMode="External"/><Relationship Id="rId11" Type="http://schemas.openxmlformats.org/officeDocument/2006/relationships/hyperlink" Target="https://www.idealista.com/areas/alquiler-viviendas/?shape=%28%28cvapFlmrAim%40quE%7Ei%40c%60Ex%5CkdEb%60%40%7DpC%60_Bm%7BBbjCor%40%7CfC%7Ci%40faAjdE%7BgAx%7BDkw%40bgHobEb%60EgkDpG%29%29" TargetMode="External"/><Relationship Id="rId5" Type="http://schemas.openxmlformats.org/officeDocument/2006/relationships/hyperlink" Target="https://www.idealista.com/areas/venta-viviendas/?shape=%28%28cvapFlmrAim%40quE%7Ei%40c%60Ex%5CkdEb%60%40%7DpC%60_Bm%7BBbjCor%40%7CfC%7Ci%40faAjdE%7BgAx%7BDkw%40bgHobEb%60EgkDpG%29%29" TargetMode="External"/><Relationship Id="rId10" Type="http://schemas.openxmlformats.org/officeDocument/2006/relationships/hyperlink" Target="https://www.idealista.com/areas/alquiler-viviendas/?shape=%28%28_oq%7BFwilKglA%7DgAqiDq%7EGeiBoyC%7DeBuhEal%40c%60Enr%40_fBtbBopAbyAse%40lr%40k_Are%40yv%40rcF%7Ci%40%7EkNt%7BOyoBv_C%7D_Cb%7B%40qr%40fsDeyAfqE_vA%60%7B%40ooA%60%5D%29%29" TargetMode="External"/><Relationship Id="rId4" Type="http://schemas.openxmlformats.org/officeDocument/2006/relationships/hyperlink" Target="https://www.idealista.com/areas/venta-viviendas/?shape=%28%28_oq%7BFwilKglA%7DgAqiDq%7EGeiBoyC%7DeBuhEal%40c%60Enr%40_fBtbBopAbyAse%40lr%40k_Are%40yv%40rcF%7Ci%40%7EkNt%7BOyoBv_C%7D_Cb%7B%40qr%40fsDeyAfqE_vA%60%7B%40ooA%60%5D%29%29" TargetMode="External"/><Relationship Id="rId9" Type="http://schemas.openxmlformats.org/officeDocument/2006/relationships/hyperlink" Target="https://www.idealista.com/areas/alquiler-viviendas/?shape=%28%28uh%7DjF_iuD%7DbwB%7Dnr%40%7DmkCyzyEaos%40ut%60Hn_%7BAwvfFnphCdvpBln%7CBpj%7BMo%7Dh%40luhE%29%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81C33-0DEF-4826-9ADB-EC41A994B532}">
  <dimension ref="A1:J30"/>
  <sheetViews>
    <sheetView tabSelected="1" zoomScale="86" zoomScaleNormal="86" workbookViewId="0">
      <selection activeCell="G3" sqref="G3"/>
    </sheetView>
  </sheetViews>
  <sheetFormatPr defaultRowHeight="14.5" x14ac:dyDescent="0.35"/>
  <cols>
    <col min="1" max="1" width="37.81640625" customWidth="1"/>
    <col min="2" max="3" width="20.7265625" customWidth="1"/>
    <col min="4" max="4" width="19.6328125" customWidth="1"/>
    <col min="5" max="5" width="5.90625" style="24" customWidth="1"/>
    <col min="6" max="6" width="35.81640625" customWidth="1"/>
    <col min="7" max="8" width="17.54296875" customWidth="1"/>
    <col min="9" max="9" width="18.1796875" customWidth="1"/>
    <col min="10" max="10" width="5.08984375" style="24" customWidth="1"/>
    <col min="11" max="12" width="8.7265625" customWidth="1"/>
  </cols>
  <sheetData>
    <row r="1" spans="1:9" ht="23.5" x14ac:dyDescent="0.55000000000000004">
      <c r="A1" s="1" t="s">
        <v>19</v>
      </c>
      <c r="B1" s="2" t="s">
        <v>20</v>
      </c>
      <c r="C1" s="21">
        <f ca="1">TODAY()</f>
        <v>45606</v>
      </c>
      <c r="D1" s="21">
        <v>45291</v>
      </c>
      <c r="F1" s="23" t="s">
        <v>26</v>
      </c>
      <c r="G1" s="20" t="s">
        <v>25</v>
      </c>
      <c r="H1" s="20" t="s">
        <v>24</v>
      </c>
      <c r="I1" s="18" t="s">
        <v>21</v>
      </c>
    </row>
    <row r="2" spans="1:9" ht="23.5" x14ac:dyDescent="0.55000000000000004">
      <c r="A2" s="2" t="s">
        <v>2</v>
      </c>
      <c r="B2" s="3">
        <f t="shared" ref="B2:B11" si="0">(C2*100/D2)-100</f>
        <v>80.357829934590228</v>
      </c>
      <c r="C2" s="4">
        <v>75000</v>
      </c>
      <c r="D2" s="4">
        <v>41584</v>
      </c>
      <c r="F2" s="25" t="s">
        <v>9</v>
      </c>
      <c r="G2" s="4">
        <v>2470</v>
      </c>
      <c r="H2" s="16">
        <v>273</v>
      </c>
      <c r="I2" s="19">
        <f>G2/H2</f>
        <v>9.0476190476190474</v>
      </c>
    </row>
    <row r="3" spans="1:9" ht="23.5" x14ac:dyDescent="0.55000000000000004">
      <c r="A3" s="2" t="s">
        <v>9</v>
      </c>
      <c r="B3" s="3">
        <f t="shared" si="0"/>
        <v>32.709359605911317</v>
      </c>
      <c r="C3" s="4">
        <v>2694</v>
      </c>
      <c r="D3" s="4">
        <v>2030</v>
      </c>
      <c r="F3" s="25" t="s">
        <v>7</v>
      </c>
      <c r="G3" s="16">
        <v>11666</v>
      </c>
      <c r="H3" s="16">
        <v>1825</v>
      </c>
      <c r="I3" s="19">
        <f t="shared" ref="I3:I12" si="1">G3/H3</f>
        <v>6.3923287671232876</v>
      </c>
    </row>
    <row r="4" spans="1:9" ht="23.5" x14ac:dyDescent="0.55000000000000004">
      <c r="A4" s="17" t="s">
        <v>7</v>
      </c>
      <c r="B4" s="3">
        <f t="shared" si="0"/>
        <v>26.476793248945143</v>
      </c>
      <c r="C4" s="4">
        <v>5995</v>
      </c>
      <c r="D4" s="4">
        <v>4740</v>
      </c>
      <c r="F4" s="26" t="s">
        <v>5</v>
      </c>
      <c r="G4" s="16">
        <v>61992</v>
      </c>
      <c r="H4" s="16">
        <v>11153</v>
      </c>
      <c r="I4" s="19">
        <f t="shared" si="1"/>
        <v>5.5583251143190173</v>
      </c>
    </row>
    <row r="5" spans="1:9" ht="23.5" x14ac:dyDescent="0.55000000000000004">
      <c r="A5" s="12" t="s">
        <v>4</v>
      </c>
      <c r="B5" s="3">
        <f t="shared" si="0"/>
        <v>25.456966468950483</v>
      </c>
      <c r="C5" s="4">
        <v>20728</v>
      </c>
      <c r="D5" s="4">
        <v>16522</v>
      </c>
      <c r="F5" s="27" t="s">
        <v>16</v>
      </c>
      <c r="G5" s="16">
        <v>6989</v>
      </c>
      <c r="H5" s="16">
        <v>1344</v>
      </c>
      <c r="I5" s="19">
        <f t="shared" si="1"/>
        <v>5.2001488095238093</v>
      </c>
    </row>
    <row r="6" spans="1:9" ht="23.5" x14ac:dyDescent="0.55000000000000004">
      <c r="A6" s="9" t="s">
        <v>16</v>
      </c>
      <c r="B6" s="3">
        <f t="shared" si="0"/>
        <v>21.079527307569464</v>
      </c>
      <c r="C6" s="4">
        <v>3791</v>
      </c>
      <c r="D6" s="4">
        <v>3131</v>
      </c>
      <c r="F6" s="9" t="s">
        <v>17</v>
      </c>
      <c r="G6" s="16">
        <v>2239</v>
      </c>
      <c r="H6" s="16">
        <v>574</v>
      </c>
      <c r="I6" s="19">
        <f t="shared" si="1"/>
        <v>3.9006968641114983</v>
      </c>
    </row>
    <row r="7" spans="1:9" ht="23.5" x14ac:dyDescent="0.55000000000000004">
      <c r="A7" s="28" t="s">
        <v>5</v>
      </c>
      <c r="B7" s="3">
        <f t="shared" si="0"/>
        <v>18.811523525693133</v>
      </c>
      <c r="C7" s="4">
        <v>39468</v>
      </c>
      <c r="D7" s="4">
        <v>33219</v>
      </c>
      <c r="F7" s="2" t="s">
        <v>6</v>
      </c>
      <c r="G7" s="16">
        <v>11094</v>
      </c>
      <c r="H7" s="16">
        <v>3045</v>
      </c>
      <c r="I7" s="19">
        <f t="shared" si="1"/>
        <v>3.6433497536945811</v>
      </c>
    </row>
    <row r="8" spans="1:9" ht="23.5" x14ac:dyDescent="0.55000000000000004">
      <c r="A8" s="9" t="s">
        <v>17</v>
      </c>
      <c r="B8" s="3">
        <f t="shared" si="0"/>
        <v>13.841524573721159</v>
      </c>
      <c r="C8" s="4">
        <v>1135</v>
      </c>
      <c r="D8" s="4">
        <v>997</v>
      </c>
      <c r="F8" s="12" t="s">
        <v>4</v>
      </c>
      <c r="G8" s="16">
        <v>56735</v>
      </c>
      <c r="H8" s="16">
        <v>16095</v>
      </c>
      <c r="I8" s="19">
        <f t="shared" si="1"/>
        <v>3.5250077663870769</v>
      </c>
    </row>
    <row r="9" spans="1:9" ht="23.5" x14ac:dyDescent="0.55000000000000004">
      <c r="A9" s="2" t="s">
        <v>18</v>
      </c>
      <c r="B9" s="3">
        <f t="shared" si="0"/>
        <v>8.2349711776008832</v>
      </c>
      <c r="C9" s="4">
        <v>3943</v>
      </c>
      <c r="D9" s="4">
        <v>3643</v>
      </c>
      <c r="F9" s="2" t="s">
        <v>3</v>
      </c>
      <c r="G9" s="4">
        <v>79</v>
      </c>
      <c r="H9" s="16">
        <v>24</v>
      </c>
      <c r="I9" s="19">
        <f t="shared" si="1"/>
        <v>3.2916666666666665</v>
      </c>
    </row>
    <row r="10" spans="1:9" ht="23.5" x14ac:dyDescent="0.55000000000000004">
      <c r="A10" s="17" t="s">
        <v>8</v>
      </c>
      <c r="B10" s="3">
        <f t="shared" si="0"/>
        <v>8.1782566111655228</v>
      </c>
      <c r="C10" s="4">
        <v>2209</v>
      </c>
      <c r="D10" s="4">
        <v>2042</v>
      </c>
      <c r="F10" s="2" t="s">
        <v>8</v>
      </c>
      <c r="G10" s="4">
        <v>2153</v>
      </c>
      <c r="H10" s="16">
        <v>974</v>
      </c>
      <c r="I10" s="19">
        <f t="shared" si="1"/>
        <v>2.2104722792607805</v>
      </c>
    </row>
    <row r="11" spans="1:9" ht="23.5" x14ac:dyDescent="0.55000000000000004">
      <c r="A11" s="2" t="s">
        <v>6</v>
      </c>
      <c r="B11" s="3">
        <f t="shared" si="0"/>
        <v>5.9576345984113033</v>
      </c>
      <c r="C11" s="4">
        <v>4802</v>
      </c>
      <c r="D11" s="4">
        <v>4532</v>
      </c>
      <c r="F11" s="2" t="s">
        <v>18</v>
      </c>
      <c r="G11" s="4">
        <v>3943</v>
      </c>
      <c r="H11" s="16">
        <v>2696</v>
      </c>
      <c r="I11" s="19">
        <f t="shared" si="1"/>
        <v>1.4625370919881306</v>
      </c>
    </row>
    <row r="12" spans="1:9" ht="23.5" x14ac:dyDescent="0.55000000000000004">
      <c r="A12" s="9" t="s">
        <v>28</v>
      </c>
      <c r="B12" s="3">
        <v>5.2</v>
      </c>
      <c r="C12" s="4"/>
      <c r="D12" s="4"/>
      <c r="F12" s="9" t="s">
        <v>15</v>
      </c>
      <c r="G12" s="4">
        <v>1260</v>
      </c>
      <c r="H12" s="16">
        <v>918</v>
      </c>
      <c r="I12" s="19">
        <f t="shared" si="1"/>
        <v>1.3725490196078431</v>
      </c>
    </row>
    <row r="13" spans="1:9" ht="23.5" x14ac:dyDescent="0.55000000000000004">
      <c r="A13" s="9" t="s">
        <v>27</v>
      </c>
      <c r="B13" s="3">
        <v>3.9</v>
      </c>
      <c r="C13" s="4"/>
      <c r="D13" s="4"/>
      <c r="G13" s="29"/>
      <c r="H13" s="30"/>
      <c r="I13" s="31"/>
    </row>
    <row r="14" spans="1:9" ht="23.5" x14ac:dyDescent="0.55000000000000004">
      <c r="A14" s="9" t="s">
        <v>15</v>
      </c>
      <c r="B14" s="3">
        <f>(C14*100/D14)-100</f>
        <v>3.8402457757296418</v>
      </c>
      <c r="C14" s="4">
        <v>1352</v>
      </c>
      <c r="D14" s="4">
        <v>1302</v>
      </c>
      <c r="G14" s="29"/>
      <c r="H14" s="30"/>
      <c r="I14" s="31"/>
    </row>
    <row r="15" spans="1:9" ht="23.5" x14ac:dyDescent="0.55000000000000004">
      <c r="A15" s="2" t="s">
        <v>3</v>
      </c>
      <c r="B15" s="3">
        <f>(C15*100/D15)-100</f>
        <v>-5.1282051282051242</v>
      </c>
      <c r="C15" s="4">
        <v>74</v>
      </c>
      <c r="D15" s="4">
        <v>78</v>
      </c>
    </row>
    <row r="18" spans="9:9" x14ac:dyDescent="0.35">
      <c r="I18" s="22"/>
    </row>
    <row r="19" spans="9:9" x14ac:dyDescent="0.35">
      <c r="I19" s="7"/>
    </row>
    <row r="20" spans="9:9" x14ac:dyDescent="0.35">
      <c r="I20" s="7"/>
    </row>
    <row r="21" spans="9:9" x14ac:dyDescent="0.35">
      <c r="I21" s="7"/>
    </row>
    <row r="22" spans="9:9" x14ac:dyDescent="0.35">
      <c r="I22" s="7"/>
    </row>
    <row r="23" spans="9:9" x14ac:dyDescent="0.35">
      <c r="I23" s="7"/>
    </row>
    <row r="24" spans="9:9" x14ac:dyDescent="0.35">
      <c r="I24" s="7"/>
    </row>
    <row r="25" spans="9:9" x14ac:dyDescent="0.35">
      <c r="I25" s="7"/>
    </row>
    <row r="26" spans="9:9" x14ac:dyDescent="0.35">
      <c r="I26" s="7"/>
    </row>
    <row r="27" spans="9:9" x14ac:dyDescent="0.35">
      <c r="I27" s="7"/>
    </row>
    <row r="28" spans="9:9" x14ac:dyDescent="0.35">
      <c r="I28" s="7"/>
    </row>
    <row r="29" spans="9:9" x14ac:dyDescent="0.35">
      <c r="I29" s="7"/>
    </row>
    <row r="30" spans="9:9" x14ac:dyDescent="0.35">
      <c r="I30" s="7"/>
    </row>
  </sheetData>
  <sortState xmlns:xlrd2="http://schemas.microsoft.com/office/spreadsheetml/2017/richdata2" ref="A2:D15">
    <sortCondition descending="1" ref="B2:B15"/>
  </sortState>
  <conditionalFormatting sqref="B2:B15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{58B247F0-446F-48D5-A2B8-7A060CA33FCF}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B247F0-446F-48D5-A2B8-7A060CA33F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0A71B-F9FA-4E45-8679-5B51BE4A2368}">
  <dimension ref="A1:G15"/>
  <sheetViews>
    <sheetView workbookViewId="0">
      <selection activeCell="H11" sqref="H11"/>
    </sheetView>
  </sheetViews>
  <sheetFormatPr defaultRowHeight="14.5" x14ac:dyDescent="0.35"/>
  <cols>
    <col min="1" max="1" width="21.6328125" customWidth="1"/>
    <col min="2" max="2" width="12.7265625" customWidth="1"/>
    <col min="3" max="3" width="15.453125" customWidth="1"/>
    <col min="4" max="4" width="14" customWidth="1"/>
    <col min="5" max="5" width="16.08984375" customWidth="1"/>
    <col min="6" max="6" width="14.08984375" customWidth="1"/>
    <col min="7" max="7" width="14.54296875" customWidth="1"/>
    <col min="8" max="8" width="22.6328125" customWidth="1"/>
    <col min="9" max="9" width="10.7265625" customWidth="1"/>
    <col min="10" max="10" width="14.453125" customWidth="1"/>
    <col min="11" max="11" width="12.453125" customWidth="1"/>
    <col min="12" max="12" width="12.36328125" customWidth="1"/>
    <col min="13" max="13" width="11.6328125" customWidth="1"/>
    <col min="14" max="14" width="12.08984375" customWidth="1"/>
  </cols>
  <sheetData>
    <row r="1" spans="1:7" ht="23.5" x14ac:dyDescent="0.55000000000000004">
      <c r="A1" s="1" t="s">
        <v>22</v>
      </c>
      <c r="B1" s="2" t="s">
        <v>1</v>
      </c>
      <c r="C1" s="8">
        <f ca="1">NOW()</f>
        <v>45606.50142951389</v>
      </c>
      <c r="D1" s="8">
        <v>45292</v>
      </c>
      <c r="E1" s="8">
        <v>44927</v>
      </c>
      <c r="F1" s="8">
        <v>44562</v>
      </c>
      <c r="G1" s="8">
        <v>44197</v>
      </c>
    </row>
    <row r="2" spans="1:7" ht="23.5" x14ac:dyDescent="0.55000000000000004">
      <c r="A2" s="5" t="s">
        <v>11</v>
      </c>
      <c r="B2" s="3">
        <f t="shared" ref="B2:B7" si="0">(C2*100/D2)-100</f>
        <v>-18.015324238460096</v>
      </c>
      <c r="C2" s="4">
        <v>4387</v>
      </c>
      <c r="D2" s="4">
        <v>5351</v>
      </c>
      <c r="E2" s="4">
        <v>7856</v>
      </c>
      <c r="F2" s="14">
        <v>10352</v>
      </c>
      <c r="G2" s="15">
        <v>13023</v>
      </c>
    </row>
    <row r="3" spans="1:7" ht="23.5" x14ac:dyDescent="0.55000000000000004">
      <c r="A3" s="5" t="s">
        <v>14</v>
      </c>
      <c r="B3" s="3">
        <f t="shared" si="0"/>
        <v>-9.1178945179190976</v>
      </c>
      <c r="C3" s="4">
        <v>96136</v>
      </c>
      <c r="D3" s="4">
        <v>105781</v>
      </c>
      <c r="E3" s="4">
        <v>120344</v>
      </c>
      <c r="F3" s="14">
        <v>140667</v>
      </c>
      <c r="G3" s="15">
        <v>145180</v>
      </c>
    </row>
    <row r="4" spans="1:7" ht="23.5" x14ac:dyDescent="0.55000000000000004">
      <c r="A4" s="5" t="s">
        <v>10</v>
      </c>
      <c r="B4" s="3">
        <f t="shared" si="0"/>
        <v>-11.062093305393191</v>
      </c>
      <c r="C4" s="4">
        <v>16128</v>
      </c>
      <c r="D4" s="4">
        <v>18134</v>
      </c>
      <c r="E4" s="4">
        <v>22107</v>
      </c>
      <c r="F4" s="14">
        <v>24750</v>
      </c>
      <c r="G4" s="15">
        <v>23155</v>
      </c>
    </row>
    <row r="5" spans="1:7" ht="23.5" x14ac:dyDescent="0.55000000000000004">
      <c r="A5" s="6" t="s">
        <v>0</v>
      </c>
      <c r="B5" s="3">
        <f t="shared" si="0"/>
        <v>-4.5261289905170372</v>
      </c>
      <c r="C5" s="4">
        <v>103297</v>
      </c>
      <c r="D5" s="4">
        <v>108194</v>
      </c>
      <c r="E5" s="4">
        <v>113475</v>
      </c>
      <c r="F5" s="14">
        <v>113522</v>
      </c>
      <c r="G5" s="15">
        <v>117586</v>
      </c>
    </row>
    <row r="6" spans="1:7" ht="23.5" x14ac:dyDescent="0.55000000000000004">
      <c r="A6" s="5" t="s">
        <v>12</v>
      </c>
      <c r="B6" s="3">
        <f t="shared" si="0"/>
        <v>-10.422740524781346</v>
      </c>
      <c r="C6" s="4">
        <v>3687</v>
      </c>
      <c r="D6" s="4">
        <v>4116</v>
      </c>
      <c r="E6" s="4">
        <v>4802</v>
      </c>
      <c r="F6" s="14">
        <v>5513</v>
      </c>
      <c r="G6" s="15">
        <v>5954</v>
      </c>
    </row>
    <row r="7" spans="1:7" ht="23.5" x14ac:dyDescent="0.55000000000000004">
      <c r="A7" s="6" t="s">
        <v>13</v>
      </c>
      <c r="B7" s="3">
        <f t="shared" si="0"/>
        <v>-7.0863147706453731</v>
      </c>
      <c r="C7" s="4">
        <v>26879</v>
      </c>
      <c r="D7" s="4">
        <v>28929</v>
      </c>
      <c r="E7" s="4">
        <v>29223</v>
      </c>
      <c r="F7" s="14">
        <v>31497</v>
      </c>
      <c r="G7" s="15">
        <v>35814</v>
      </c>
    </row>
    <row r="8" spans="1:7" x14ac:dyDescent="0.35">
      <c r="E8" s="10"/>
      <c r="G8" s="7"/>
    </row>
    <row r="9" spans="1:7" ht="23.5" x14ac:dyDescent="0.55000000000000004">
      <c r="A9" s="1" t="s">
        <v>23</v>
      </c>
      <c r="B9" s="2" t="s">
        <v>1</v>
      </c>
      <c r="C9" s="8">
        <f ca="1">NOW()</f>
        <v>45606.50142951389</v>
      </c>
      <c r="D9" s="8">
        <v>45292</v>
      </c>
      <c r="E9" s="8">
        <v>44927</v>
      </c>
      <c r="F9" s="8">
        <v>44562</v>
      </c>
      <c r="G9" s="8">
        <v>44197</v>
      </c>
    </row>
    <row r="10" spans="1:7" ht="23.5" x14ac:dyDescent="0.55000000000000004">
      <c r="A10" s="5" t="s">
        <v>11</v>
      </c>
      <c r="B10" s="3">
        <f t="shared" ref="B10:B15" si="1">(C10*100/D10)-100</f>
        <v>36.714285714285722</v>
      </c>
      <c r="C10" s="4">
        <v>2871</v>
      </c>
      <c r="D10" s="4">
        <v>2100</v>
      </c>
      <c r="E10" s="11">
        <v>1593</v>
      </c>
      <c r="F10" s="11">
        <v>2709</v>
      </c>
      <c r="G10" s="13">
        <v>6092</v>
      </c>
    </row>
    <row r="11" spans="1:7" ht="23.5" x14ac:dyDescent="0.55000000000000004">
      <c r="A11" s="5" t="s">
        <v>14</v>
      </c>
      <c r="B11" s="3">
        <f t="shared" si="1"/>
        <v>23.341441839893847</v>
      </c>
      <c r="C11" s="4">
        <v>11155</v>
      </c>
      <c r="D11" s="4">
        <v>9044</v>
      </c>
      <c r="E11" s="11">
        <v>7708</v>
      </c>
      <c r="F11" s="11">
        <v>9737</v>
      </c>
      <c r="G11" s="13">
        <v>15873</v>
      </c>
    </row>
    <row r="12" spans="1:7" ht="23.5" x14ac:dyDescent="0.55000000000000004">
      <c r="A12" s="5" t="s">
        <v>10</v>
      </c>
      <c r="B12" s="3">
        <f t="shared" si="1"/>
        <v>-8.8805074575690099</v>
      </c>
      <c r="C12" s="4">
        <v>5315</v>
      </c>
      <c r="D12" s="4">
        <v>5833</v>
      </c>
      <c r="E12" s="11">
        <v>5809</v>
      </c>
      <c r="F12" s="11">
        <v>6960</v>
      </c>
      <c r="G12" s="13">
        <v>18442</v>
      </c>
    </row>
    <row r="13" spans="1:7" ht="23.5" x14ac:dyDescent="0.55000000000000004">
      <c r="A13" s="6" t="s">
        <v>0</v>
      </c>
      <c r="B13" s="3">
        <f t="shared" si="1"/>
        <v>-8.8496499843276553</v>
      </c>
      <c r="C13" s="4">
        <v>8724</v>
      </c>
      <c r="D13" s="4">
        <v>9571</v>
      </c>
      <c r="E13" s="11">
        <v>10067</v>
      </c>
      <c r="F13" s="11">
        <v>10452</v>
      </c>
      <c r="G13" s="13">
        <v>23713</v>
      </c>
    </row>
    <row r="14" spans="1:7" ht="23.5" x14ac:dyDescent="0.55000000000000004">
      <c r="A14" s="5" t="s">
        <v>12</v>
      </c>
      <c r="B14" s="3">
        <f t="shared" si="1"/>
        <v>-13.900134952766535</v>
      </c>
      <c r="C14" s="4">
        <v>638</v>
      </c>
      <c r="D14" s="4">
        <v>741</v>
      </c>
      <c r="E14" s="11">
        <v>942</v>
      </c>
      <c r="F14" s="11">
        <v>1414</v>
      </c>
      <c r="G14" s="13">
        <v>2623</v>
      </c>
    </row>
    <row r="15" spans="1:7" ht="23.5" x14ac:dyDescent="0.55000000000000004">
      <c r="A15" s="6" t="s">
        <v>13</v>
      </c>
      <c r="B15" s="3">
        <f t="shared" si="1"/>
        <v>-5.0420168067226854</v>
      </c>
      <c r="C15" s="4">
        <v>3164</v>
      </c>
      <c r="D15" s="4">
        <v>3332</v>
      </c>
      <c r="E15" s="11">
        <v>3606</v>
      </c>
      <c r="F15" s="11">
        <v>4549</v>
      </c>
      <c r="G15" s="13">
        <v>7977</v>
      </c>
    </row>
  </sheetData>
  <conditionalFormatting sqref="B2:B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{F944D2F6-4EB8-4FE5-92B8-18FC87E7799F}</x14:id>
        </ext>
      </extLst>
    </cfRule>
  </conditionalFormatting>
  <conditionalFormatting sqref="B10:B1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{5DFD4702-AFA2-4D91-98CB-0AD8A93A7697}</x14:id>
        </ext>
      </extLst>
    </cfRule>
  </conditionalFormatting>
  <hyperlinks>
    <hyperlink ref="A3" r:id="rId1" xr:uid="{50835C29-5741-434F-BCD5-908A6B3EA4BD}"/>
    <hyperlink ref="A5" r:id="rId2" xr:uid="{FB04BE11-B181-4ED9-AE41-4462738DBBBE}"/>
    <hyperlink ref="A7" r:id="rId3" xr:uid="{B92BDD67-38C9-43BE-B66E-BA7D260F872E}"/>
    <hyperlink ref="A4" r:id="rId4" xr:uid="{D96A4E95-B90F-4DAD-99A2-F32F27C164A6}"/>
    <hyperlink ref="A2" r:id="rId5" xr:uid="{3629EE4D-6306-40F4-A132-6B1C70200C58}"/>
    <hyperlink ref="A6" r:id="rId6" xr:uid="{09550A5B-F0B2-48CD-9A59-FF47CD3FA7FD}"/>
    <hyperlink ref="A11" r:id="rId7" xr:uid="{7105203B-7493-49F0-8E74-CB6A712680D8}"/>
    <hyperlink ref="A13" r:id="rId8" xr:uid="{B289D3F0-7287-4294-BA21-38675B695437}"/>
    <hyperlink ref="A15" r:id="rId9" xr:uid="{ACADC4A3-688A-4E23-96AE-A46C3938958E}"/>
    <hyperlink ref="A12" r:id="rId10" xr:uid="{BEC8E3E5-DA94-4287-AADC-8F5762930EFB}"/>
    <hyperlink ref="A10" r:id="rId11" xr:uid="{4BCEBC64-9C49-4ADD-B502-2D6D909D0053}"/>
    <hyperlink ref="A14" r:id="rId12" xr:uid="{B055D590-FAFC-4501-A719-0CB607601A31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44D2F6-4EB8-4FE5-92B8-18FC87E779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B2:B7</xm:sqref>
        </x14:conditionalFormatting>
        <x14:conditionalFormatting xmlns:xm="http://schemas.microsoft.com/office/excel/2006/main">
          <x14:cfRule type="dataBar" id="{5DFD4702-AFA2-4D91-98CB-0AD8A93A76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B10:B15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2</vt:i4>
      </vt:variant>
    </vt:vector>
  </HeadingPairs>
  <TitlesOfParts>
    <vt:vector size="2" baseType="lpstr">
      <vt:lpstr>Seguiment</vt:lpstr>
      <vt:lpstr>stockhabitatge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2021-01-04T22:15:51Z</dcterms:created>
  <dcterms:modified xsi:type="dcterms:W3CDTF">2024-11-10T11:02:15Z</dcterms:modified>
  <dc:language/>
</cp:coreProperties>
</file>