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97A1DC4C-55C7-4E2A-92DF-93709746053D}" xr6:coauthVersionLast="36" xr6:coauthVersionMax="36" xr10:uidLastSave="{00000000-0000-0000-0000-000000000000}"/>
  <bookViews>
    <workbookView xWindow="0" yWindow="0" windowWidth="28800" windowHeight="11640" activeTab="5" xr2:uid="{9680AE88-7423-4FD0-9471-1ADDD3C6790D}"/>
  </bookViews>
  <sheets>
    <sheet name="3학년" sheetId="5" r:id="rId1"/>
    <sheet name="2학년" sheetId="9" r:id="rId2"/>
    <sheet name="Sheet7" sheetId="7" r:id="rId3"/>
    <sheet name="Sheet1" sheetId="8" r:id="rId4"/>
    <sheet name="시간표 횟수 보정" sheetId="10" r:id="rId5"/>
    <sheet name="Sheet2" sheetId="11" r:id="rId6"/>
    <sheet name="Sheet2 (2)" sheetId="14" r:id="rId7"/>
  </sheets>
  <definedNames>
    <definedName name="_xlnm._FilterDatabase" localSheetId="1" hidden="1">'2학년'!$A$29:$AA$147</definedName>
    <definedName name="_xlnm._FilterDatabase" localSheetId="0" hidden="1">'3학년'!$A$13:$M$131</definedName>
    <definedName name="_xlnm._FilterDatabase" localSheetId="3" hidden="1">Sheet1!$A$1:$C$17</definedName>
    <definedName name="_xlnm.Print_Area" localSheetId="0">'3학년'!$A$1:$M$131</definedName>
    <definedName name="_xlnm.Print_Area" localSheetId="5">Sheet2!$A$1:$L$43</definedName>
    <definedName name="_xlnm.Print_Area" localSheetId="6">'Sheet2 (2)'!$A$1:$L$31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4" l="1"/>
  <c r="B27" i="14"/>
  <c r="B26" i="14"/>
  <c r="B25" i="14"/>
  <c r="B24" i="14"/>
  <c r="B23" i="14"/>
  <c r="B22" i="14"/>
  <c r="B21" i="14"/>
  <c r="B20" i="14"/>
  <c r="B17" i="14"/>
  <c r="B16" i="14"/>
  <c r="B15" i="14"/>
  <c r="B14" i="14"/>
  <c r="B13" i="14"/>
  <c r="B12" i="14"/>
  <c r="B7" i="14"/>
  <c r="B6" i="14"/>
  <c r="B3" i="14"/>
  <c r="B2" i="14"/>
  <c r="B43" i="11"/>
  <c r="B42" i="11"/>
  <c r="B39" i="11"/>
  <c r="B38" i="11"/>
  <c r="B37" i="11"/>
  <c r="B36" i="11"/>
  <c r="B35" i="11"/>
  <c r="B34" i="11"/>
  <c r="B33" i="11"/>
  <c r="B32" i="11"/>
  <c r="B29" i="11"/>
  <c r="B28" i="11"/>
  <c r="B27" i="11"/>
  <c r="B26" i="11"/>
  <c r="B25" i="11"/>
  <c r="B24" i="11"/>
  <c r="B23" i="11"/>
  <c r="B22" i="11"/>
  <c r="B21" i="11"/>
  <c r="B18" i="11"/>
  <c r="B17" i="11"/>
  <c r="B16" i="11"/>
  <c r="B15" i="11"/>
  <c r="B14" i="11"/>
  <c r="B13" i="11"/>
  <c r="B12" i="11"/>
  <c r="B9" i="11"/>
  <c r="B8" i="11"/>
  <c r="B58" i="5" l="1"/>
  <c r="D11" i="5" l="1"/>
  <c r="D10" i="5"/>
  <c r="D9" i="5"/>
  <c r="D8" i="5"/>
  <c r="D7" i="5"/>
  <c r="D6" i="5"/>
  <c r="G9" i="5"/>
  <c r="G8" i="5"/>
  <c r="G7" i="5"/>
  <c r="G6" i="5"/>
  <c r="J9" i="5"/>
  <c r="J8" i="5"/>
  <c r="J7" i="5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  <c r="L16" i="10" l="1"/>
  <c r="M4" i="10" l="1"/>
  <c r="M10" i="10"/>
  <c r="M11" i="10"/>
  <c r="M12" i="10"/>
  <c r="M13" i="10"/>
  <c r="M14" i="10"/>
  <c r="M15" i="10"/>
  <c r="E16" i="10"/>
  <c r="F16" i="10"/>
  <c r="G16" i="10"/>
  <c r="H16" i="10"/>
  <c r="I16" i="10"/>
  <c r="D16" i="10"/>
  <c r="M5" i="10"/>
  <c r="M6" i="10"/>
  <c r="M7" i="10"/>
  <c r="M8" i="10"/>
  <c r="M9" i="10"/>
  <c r="J6" i="5"/>
  <c r="M3" i="10" l="1"/>
  <c r="M16" i="10" s="1"/>
  <c r="K16" i="10"/>
  <c r="F8" i="9"/>
  <c r="F16" i="9" s="1"/>
  <c r="G8" i="9"/>
  <c r="H8" i="9"/>
  <c r="I8" i="9"/>
  <c r="J8" i="9"/>
  <c r="K8" i="9"/>
  <c r="L8" i="9"/>
  <c r="F9" i="9"/>
  <c r="M9" i="9" s="1"/>
  <c r="G9" i="9"/>
  <c r="H9" i="9"/>
  <c r="I9" i="9"/>
  <c r="J9" i="9"/>
  <c r="K9" i="9"/>
  <c r="L9" i="9"/>
  <c r="F10" i="9"/>
  <c r="M10" i="9" s="1"/>
  <c r="G10" i="9"/>
  <c r="H10" i="9"/>
  <c r="I10" i="9"/>
  <c r="J10" i="9"/>
  <c r="K10" i="9"/>
  <c r="L10" i="9"/>
  <c r="F11" i="9"/>
  <c r="M11" i="9" s="1"/>
  <c r="G11" i="9"/>
  <c r="H11" i="9"/>
  <c r="I11" i="9"/>
  <c r="J11" i="9"/>
  <c r="K11" i="9"/>
  <c r="L11" i="9"/>
  <c r="F12" i="9"/>
  <c r="M12" i="9" s="1"/>
  <c r="G12" i="9"/>
  <c r="H12" i="9"/>
  <c r="I12" i="9"/>
  <c r="J12" i="9"/>
  <c r="K12" i="9"/>
  <c r="L12" i="9"/>
  <c r="F13" i="9"/>
  <c r="G13" i="9"/>
  <c r="H13" i="9"/>
  <c r="I13" i="9"/>
  <c r="M13" i="9" s="1"/>
  <c r="J13" i="9"/>
  <c r="K13" i="9"/>
  <c r="L13" i="9"/>
  <c r="G7" i="9"/>
  <c r="M7" i="9" s="1"/>
  <c r="H7" i="9"/>
  <c r="I7" i="9"/>
  <c r="I16" i="9" s="1"/>
  <c r="J7" i="9"/>
  <c r="K7" i="9"/>
  <c r="L7" i="9"/>
  <c r="L16" i="9" s="1"/>
  <c r="F7" i="9"/>
  <c r="L23" i="9"/>
  <c r="L22" i="9"/>
  <c r="L21" i="9"/>
  <c r="L20" i="9"/>
  <c r="I22" i="9"/>
  <c r="I23" i="9"/>
  <c r="I21" i="9"/>
  <c r="I20" i="9"/>
  <c r="B21" i="9"/>
  <c r="B22" i="9"/>
  <c r="B23" i="9"/>
  <c r="B24" i="9"/>
  <c r="B25" i="9"/>
  <c r="B26" i="9"/>
  <c r="B20" i="9"/>
  <c r="K16" i="9" l="1"/>
  <c r="J16" i="9"/>
  <c r="H16" i="9"/>
  <c r="G16" i="9"/>
  <c r="M8" i="9"/>
  <c r="D28" i="9"/>
  <c r="U31" i="9" l="1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Q30" i="9"/>
  <c r="F21" i="9" l="1"/>
  <c r="F22" i="9"/>
  <c r="F23" i="9"/>
  <c r="F24" i="9"/>
  <c r="F25" i="9"/>
  <c r="F20" i="9"/>
  <c r="U30" i="9" l="1"/>
  <c r="I28" i="9"/>
  <c r="AA147" i="9"/>
  <c r="Z147" i="9"/>
  <c r="Y147" i="9"/>
  <c r="X147" i="9"/>
  <c r="W147" i="9"/>
  <c r="V147" i="9"/>
  <c r="T147" i="9"/>
  <c r="S147" i="9"/>
  <c r="R147" i="9"/>
  <c r="Q147" i="9"/>
  <c r="B147" i="9"/>
  <c r="AA146" i="9"/>
  <c r="Z146" i="9"/>
  <c r="Y146" i="9"/>
  <c r="X146" i="9"/>
  <c r="W146" i="9"/>
  <c r="V146" i="9"/>
  <c r="T146" i="9"/>
  <c r="S146" i="9"/>
  <c r="R146" i="9"/>
  <c r="Q146" i="9"/>
  <c r="B146" i="9"/>
  <c r="AA145" i="9"/>
  <c r="Z145" i="9"/>
  <c r="Y145" i="9"/>
  <c r="X145" i="9"/>
  <c r="W145" i="9"/>
  <c r="V145" i="9"/>
  <c r="T145" i="9"/>
  <c r="S145" i="9"/>
  <c r="R145" i="9"/>
  <c r="Q145" i="9"/>
  <c r="B145" i="9"/>
  <c r="AA144" i="9"/>
  <c r="Z144" i="9"/>
  <c r="Y144" i="9"/>
  <c r="X144" i="9"/>
  <c r="W144" i="9"/>
  <c r="V144" i="9"/>
  <c r="T144" i="9"/>
  <c r="S144" i="9"/>
  <c r="R144" i="9"/>
  <c r="Q144" i="9"/>
  <c r="B144" i="9"/>
  <c r="AA143" i="9"/>
  <c r="Z143" i="9"/>
  <c r="Y143" i="9"/>
  <c r="X143" i="9"/>
  <c r="W143" i="9"/>
  <c r="V143" i="9"/>
  <c r="T143" i="9"/>
  <c r="S143" i="9"/>
  <c r="R143" i="9"/>
  <c r="Q143" i="9"/>
  <c r="B143" i="9"/>
  <c r="AA142" i="9"/>
  <c r="Z142" i="9"/>
  <c r="Y142" i="9"/>
  <c r="X142" i="9"/>
  <c r="W142" i="9"/>
  <c r="V142" i="9"/>
  <c r="T142" i="9"/>
  <c r="S142" i="9"/>
  <c r="R142" i="9"/>
  <c r="Q142" i="9"/>
  <c r="B142" i="9"/>
  <c r="AA141" i="9"/>
  <c r="Z141" i="9"/>
  <c r="Y141" i="9"/>
  <c r="X141" i="9"/>
  <c r="W141" i="9"/>
  <c r="V141" i="9"/>
  <c r="T141" i="9"/>
  <c r="S141" i="9"/>
  <c r="R141" i="9"/>
  <c r="Q141" i="9"/>
  <c r="B141" i="9"/>
  <c r="AA140" i="9"/>
  <c r="Z140" i="9"/>
  <c r="Y140" i="9"/>
  <c r="X140" i="9"/>
  <c r="W140" i="9"/>
  <c r="V140" i="9"/>
  <c r="T140" i="9"/>
  <c r="S140" i="9"/>
  <c r="R140" i="9"/>
  <c r="Q140" i="9"/>
  <c r="B140" i="9"/>
  <c r="AA139" i="9"/>
  <c r="Z139" i="9"/>
  <c r="Y139" i="9"/>
  <c r="X139" i="9"/>
  <c r="W139" i="9"/>
  <c r="V139" i="9"/>
  <c r="T139" i="9"/>
  <c r="S139" i="9"/>
  <c r="R139" i="9"/>
  <c r="Q139" i="9"/>
  <c r="B139" i="9"/>
  <c r="AA138" i="9"/>
  <c r="Z138" i="9"/>
  <c r="Y138" i="9"/>
  <c r="X138" i="9"/>
  <c r="W138" i="9"/>
  <c r="V138" i="9"/>
  <c r="T138" i="9"/>
  <c r="S138" i="9"/>
  <c r="R138" i="9"/>
  <c r="Q138" i="9"/>
  <c r="B138" i="9"/>
  <c r="AA137" i="9"/>
  <c r="Z137" i="9"/>
  <c r="Y137" i="9"/>
  <c r="X137" i="9"/>
  <c r="W137" i="9"/>
  <c r="V137" i="9"/>
  <c r="T137" i="9"/>
  <c r="S137" i="9"/>
  <c r="R137" i="9"/>
  <c r="Q137" i="9"/>
  <c r="B137" i="9"/>
  <c r="AA136" i="9"/>
  <c r="Z136" i="9"/>
  <c r="Y136" i="9"/>
  <c r="X136" i="9"/>
  <c r="W136" i="9"/>
  <c r="V136" i="9"/>
  <c r="T136" i="9"/>
  <c r="S136" i="9"/>
  <c r="R136" i="9"/>
  <c r="Q136" i="9"/>
  <c r="B136" i="9"/>
  <c r="AA135" i="9"/>
  <c r="Z135" i="9"/>
  <c r="Y135" i="9"/>
  <c r="X135" i="9"/>
  <c r="W135" i="9"/>
  <c r="V135" i="9"/>
  <c r="T135" i="9"/>
  <c r="S135" i="9"/>
  <c r="R135" i="9"/>
  <c r="Q135" i="9"/>
  <c r="B135" i="9"/>
  <c r="AA134" i="9"/>
  <c r="Z134" i="9"/>
  <c r="Y134" i="9"/>
  <c r="X134" i="9"/>
  <c r="W134" i="9"/>
  <c r="V134" i="9"/>
  <c r="T134" i="9"/>
  <c r="S134" i="9"/>
  <c r="R134" i="9"/>
  <c r="Q134" i="9"/>
  <c r="B134" i="9"/>
  <c r="AA133" i="9"/>
  <c r="Z133" i="9"/>
  <c r="Y133" i="9"/>
  <c r="X133" i="9"/>
  <c r="W133" i="9"/>
  <c r="V133" i="9"/>
  <c r="T133" i="9"/>
  <c r="S133" i="9"/>
  <c r="R133" i="9"/>
  <c r="Q133" i="9"/>
  <c r="B133" i="9"/>
  <c r="AA132" i="9"/>
  <c r="Z132" i="9"/>
  <c r="Y132" i="9"/>
  <c r="X132" i="9"/>
  <c r="W132" i="9"/>
  <c r="V132" i="9"/>
  <c r="T132" i="9"/>
  <c r="S132" i="9"/>
  <c r="R132" i="9"/>
  <c r="Q132" i="9"/>
  <c r="B132" i="9"/>
  <c r="AA131" i="9"/>
  <c r="Z131" i="9"/>
  <c r="Y131" i="9"/>
  <c r="X131" i="9"/>
  <c r="W131" i="9"/>
  <c r="V131" i="9"/>
  <c r="T131" i="9"/>
  <c r="S131" i="9"/>
  <c r="R131" i="9"/>
  <c r="Q131" i="9"/>
  <c r="B131" i="9"/>
  <c r="AA130" i="9"/>
  <c r="Z130" i="9"/>
  <c r="Y130" i="9"/>
  <c r="X130" i="9"/>
  <c r="W130" i="9"/>
  <c r="V130" i="9"/>
  <c r="T130" i="9"/>
  <c r="S130" i="9"/>
  <c r="R130" i="9"/>
  <c r="Q130" i="9"/>
  <c r="B130" i="9"/>
  <c r="AA129" i="9"/>
  <c r="Z129" i="9"/>
  <c r="Y129" i="9"/>
  <c r="X129" i="9"/>
  <c r="W129" i="9"/>
  <c r="V129" i="9"/>
  <c r="T129" i="9"/>
  <c r="S129" i="9"/>
  <c r="R129" i="9"/>
  <c r="Q129" i="9"/>
  <c r="B129" i="9"/>
  <c r="AA128" i="9"/>
  <c r="Z128" i="9"/>
  <c r="Y128" i="9"/>
  <c r="X128" i="9"/>
  <c r="W128" i="9"/>
  <c r="V128" i="9"/>
  <c r="T128" i="9"/>
  <c r="S128" i="9"/>
  <c r="R128" i="9"/>
  <c r="Q128" i="9"/>
  <c r="B128" i="9"/>
  <c r="AA127" i="9"/>
  <c r="Z127" i="9"/>
  <c r="Y127" i="9"/>
  <c r="X127" i="9"/>
  <c r="W127" i="9"/>
  <c r="V127" i="9"/>
  <c r="T127" i="9"/>
  <c r="S127" i="9"/>
  <c r="R127" i="9"/>
  <c r="Q127" i="9"/>
  <c r="B127" i="9"/>
  <c r="AA126" i="9"/>
  <c r="Z126" i="9"/>
  <c r="Y126" i="9"/>
  <c r="X126" i="9"/>
  <c r="W126" i="9"/>
  <c r="V126" i="9"/>
  <c r="T126" i="9"/>
  <c r="S126" i="9"/>
  <c r="R126" i="9"/>
  <c r="Q126" i="9"/>
  <c r="B126" i="9"/>
  <c r="AA125" i="9"/>
  <c r="Z125" i="9"/>
  <c r="Y125" i="9"/>
  <c r="X125" i="9"/>
  <c r="W125" i="9"/>
  <c r="V125" i="9"/>
  <c r="T125" i="9"/>
  <c r="S125" i="9"/>
  <c r="R125" i="9"/>
  <c r="Q125" i="9"/>
  <c r="B125" i="9"/>
  <c r="AA124" i="9"/>
  <c r="Z124" i="9"/>
  <c r="Y124" i="9"/>
  <c r="X124" i="9"/>
  <c r="W124" i="9"/>
  <c r="V124" i="9"/>
  <c r="T124" i="9"/>
  <c r="S124" i="9"/>
  <c r="R124" i="9"/>
  <c r="Q124" i="9"/>
  <c r="B124" i="9"/>
  <c r="AA123" i="9"/>
  <c r="Z123" i="9"/>
  <c r="Y123" i="9"/>
  <c r="X123" i="9"/>
  <c r="W123" i="9"/>
  <c r="V123" i="9"/>
  <c r="T123" i="9"/>
  <c r="S123" i="9"/>
  <c r="R123" i="9"/>
  <c r="Q123" i="9"/>
  <c r="B123" i="9"/>
  <c r="AA122" i="9"/>
  <c r="Z122" i="9"/>
  <c r="Y122" i="9"/>
  <c r="X122" i="9"/>
  <c r="W122" i="9"/>
  <c r="V122" i="9"/>
  <c r="T122" i="9"/>
  <c r="S122" i="9"/>
  <c r="R122" i="9"/>
  <c r="Q122" i="9"/>
  <c r="B122" i="9"/>
  <c r="AA121" i="9"/>
  <c r="Z121" i="9"/>
  <c r="Y121" i="9"/>
  <c r="X121" i="9"/>
  <c r="W121" i="9"/>
  <c r="V121" i="9"/>
  <c r="T121" i="9"/>
  <c r="S121" i="9"/>
  <c r="R121" i="9"/>
  <c r="Q121" i="9"/>
  <c r="B121" i="9"/>
  <c r="AA120" i="9"/>
  <c r="Z120" i="9"/>
  <c r="Y120" i="9"/>
  <c r="X120" i="9"/>
  <c r="W120" i="9"/>
  <c r="V120" i="9"/>
  <c r="T120" i="9"/>
  <c r="S120" i="9"/>
  <c r="R120" i="9"/>
  <c r="Q120" i="9"/>
  <c r="B120" i="9"/>
  <c r="AA119" i="9"/>
  <c r="Z119" i="9"/>
  <c r="Y119" i="9"/>
  <c r="X119" i="9"/>
  <c r="W119" i="9"/>
  <c r="V119" i="9"/>
  <c r="T119" i="9"/>
  <c r="S119" i="9"/>
  <c r="R119" i="9"/>
  <c r="Q119" i="9"/>
  <c r="B119" i="9"/>
  <c r="AA118" i="9"/>
  <c r="Z118" i="9"/>
  <c r="Y118" i="9"/>
  <c r="X118" i="9"/>
  <c r="W118" i="9"/>
  <c r="V118" i="9"/>
  <c r="T118" i="9"/>
  <c r="S118" i="9"/>
  <c r="R118" i="9"/>
  <c r="Q118" i="9"/>
  <c r="B118" i="9"/>
  <c r="AA117" i="9"/>
  <c r="Z117" i="9"/>
  <c r="Y117" i="9"/>
  <c r="X117" i="9"/>
  <c r="W117" i="9"/>
  <c r="V117" i="9"/>
  <c r="T117" i="9"/>
  <c r="S117" i="9"/>
  <c r="R117" i="9"/>
  <c r="Q117" i="9"/>
  <c r="B117" i="9"/>
  <c r="AA116" i="9"/>
  <c r="Z116" i="9"/>
  <c r="Y116" i="9"/>
  <c r="X116" i="9"/>
  <c r="W116" i="9"/>
  <c r="V116" i="9"/>
  <c r="T116" i="9"/>
  <c r="S116" i="9"/>
  <c r="R116" i="9"/>
  <c r="Q116" i="9"/>
  <c r="B116" i="9"/>
  <c r="AA115" i="9"/>
  <c r="Z115" i="9"/>
  <c r="Y115" i="9"/>
  <c r="X115" i="9"/>
  <c r="W115" i="9"/>
  <c r="V115" i="9"/>
  <c r="T115" i="9"/>
  <c r="S115" i="9"/>
  <c r="R115" i="9"/>
  <c r="Q115" i="9"/>
  <c r="B115" i="9"/>
  <c r="AA114" i="9"/>
  <c r="Z114" i="9"/>
  <c r="Y114" i="9"/>
  <c r="X114" i="9"/>
  <c r="W114" i="9"/>
  <c r="V114" i="9"/>
  <c r="T114" i="9"/>
  <c r="S114" i="9"/>
  <c r="R114" i="9"/>
  <c r="Q114" i="9"/>
  <c r="B114" i="9"/>
  <c r="AA113" i="9"/>
  <c r="Z113" i="9"/>
  <c r="Y113" i="9"/>
  <c r="X113" i="9"/>
  <c r="W113" i="9"/>
  <c r="V113" i="9"/>
  <c r="T113" i="9"/>
  <c r="S113" i="9"/>
  <c r="R113" i="9"/>
  <c r="Q113" i="9"/>
  <c r="B113" i="9"/>
  <c r="AA112" i="9"/>
  <c r="Z112" i="9"/>
  <c r="Y112" i="9"/>
  <c r="X112" i="9"/>
  <c r="W112" i="9"/>
  <c r="V112" i="9"/>
  <c r="T112" i="9"/>
  <c r="S112" i="9"/>
  <c r="R112" i="9"/>
  <c r="Q112" i="9"/>
  <c r="B112" i="9"/>
  <c r="AA111" i="9"/>
  <c r="Z111" i="9"/>
  <c r="Y111" i="9"/>
  <c r="X111" i="9"/>
  <c r="W111" i="9"/>
  <c r="V111" i="9"/>
  <c r="T111" i="9"/>
  <c r="S111" i="9"/>
  <c r="R111" i="9"/>
  <c r="Q111" i="9"/>
  <c r="B111" i="9"/>
  <c r="AA110" i="9"/>
  <c r="Z110" i="9"/>
  <c r="Y110" i="9"/>
  <c r="X110" i="9"/>
  <c r="W110" i="9"/>
  <c r="V110" i="9"/>
  <c r="T110" i="9"/>
  <c r="S110" i="9"/>
  <c r="R110" i="9"/>
  <c r="Q110" i="9"/>
  <c r="B110" i="9"/>
  <c r="AA109" i="9"/>
  <c r="Z109" i="9"/>
  <c r="Y109" i="9"/>
  <c r="X109" i="9"/>
  <c r="W109" i="9"/>
  <c r="V109" i="9"/>
  <c r="T109" i="9"/>
  <c r="S109" i="9"/>
  <c r="R109" i="9"/>
  <c r="Q109" i="9"/>
  <c r="B109" i="9"/>
  <c r="AA108" i="9"/>
  <c r="Z108" i="9"/>
  <c r="Y108" i="9"/>
  <c r="X108" i="9"/>
  <c r="W108" i="9"/>
  <c r="V108" i="9"/>
  <c r="T108" i="9"/>
  <c r="S108" i="9"/>
  <c r="R108" i="9"/>
  <c r="Q108" i="9"/>
  <c r="B108" i="9"/>
  <c r="AA107" i="9"/>
  <c r="Z107" i="9"/>
  <c r="Y107" i="9"/>
  <c r="X107" i="9"/>
  <c r="W107" i="9"/>
  <c r="V107" i="9"/>
  <c r="T107" i="9"/>
  <c r="S107" i="9"/>
  <c r="R107" i="9"/>
  <c r="Q107" i="9"/>
  <c r="B107" i="9"/>
  <c r="AA106" i="9"/>
  <c r="Z106" i="9"/>
  <c r="Y106" i="9"/>
  <c r="X106" i="9"/>
  <c r="W106" i="9"/>
  <c r="V106" i="9"/>
  <c r="T106" i="9"/>
  <c r="S106" i="9"/>
  <c r="R106" i="9"/>
  <c r="Q106" i="9"/>
  <c r="B106" i="9"/>
  <c r="AA105" i="9"/>
  <c r="Z105" i="9"/>
  <c r="Y105" i="9"/>
  <c r="X105" i="9"/>
  <c r="W105" i="9"/>
  <c r="V105" i="9"/>
  <c r="T105" i="9"/>
  <c r="S105" i="9"/>
  <c r="R105" i="9"/>
  <c r="Q105" i="9"/>
  <c r="B105" i="9"/>
  <c r="AA104" i="9"/>
  <c r="Z104" i="9"/>
  <c r="Y104" i="9"/>
  <c r="X104" i="9"/>
  <c r="W104" i="9"/>
  <c r="V104" i="9"/>
  <c r="T104" i="9"/>
  <c r="S104" i="9"/>
  <c r="R104" i="9"/>
  <c r="Q104" i="9"/>
  <c r="B104" i="9"/>
  <c r="AA103" i="9"/>
  <c r="Z103" i="9"/>
  <c r="Y103" i="9"/>
  <c r="X103" i="9"/>
  <c r="W103" i="9"/>
  <c r="V103" i="9"/>
  <c r="T103" i="9"/>
  <c r="S103" i="9"/>
  <c r="R103" i="9"/>
  <c r="Q103" i="9"/>
  <c r="B103" i="9"/>
  <c r="AA102" i="9"/>
  <c r="Z102" i="9"/>
  <c r="Y102" i="9"/>
  <c r="X102" i="9"/>
  <c r="W102" i="9"/>
  <c r="V102" i="9"/>
  <c r="T102" i="9"/>
  <c r="S102" i="9"/>
  <c r="R102" i="9"/>
  <c r="Q102" i="9"/>
  <c r="B102" i="9"/>
  <c r="AA101" i="9"/>
  <c r="Z101" i="9"/>
  <c r="Y101" i="9"/>
  <c r="X101" i="9"/>
  <c r="W101" i="9"/>
  <c r="V101" i="9"/>
  <c r="T101" i="9"/>
  <c r="S101" i="9"/>
  <c r="R101" i="9"/>
  <c r="Q101" i="9"/>
  <c r="B101" i="9"/>
  <c r="AA100" i="9"/>
  <c r="Z100" i="9"/>
  <c r="Y100" i="9"/>
  <c r="X100" i="9"/>
  <c r="W100" i="9"/>
  <c r="V100" i="9"/>
  <c r="T100" i="9"/>
  <c r="S100" i="9"/>
  <c r="R100" i="9"/>
  <c r="Q100" i="9"/>
  <c r="B100" i="9"/>
  <c r="AA99" i="9"/>
  <c r="Z99" i="9"/>
  <c r="Y99" i="9"/>
  <c r="X99" i="9"/>
  <c r="W99" i="9"/>
  <c r="V99" i="9"/>
  <c r="T99" i="9"/>
  <c r="S99" i="9"/>
  <c r="R99" i="9"/>
  <c r="Q99" i="9"/>
  <c r="B99" i="9"/>
  <c r="AA98" i="9"/>
  <c r="Z98" i="9"/>
  <c r="Y98" i="9"/>
  <c r="X98" i="9"/>
  <c r="W98" i="9"/>
  <c r="V98" i="9"/>
  <c r="T98" i="9"/>
  <c r="S98" i="9"/>
  <c r="R98" i="9"/>
  <c r="Q98" i="9"/>
  <c r="B98" i="9"/>
  <c r="AA97" i="9"/>
  <c r="Z97" i="9"/>
  <c r="Y97" i="9"/>
  <c r="X97" i="9"/>
  <c r="W97" i="9"/>
  <c r="V97" i="9"/>
  <c r="T97" i="9"/>
  <c r="S97" i="9"/>
  <c r="R97" i="9"/>
  <c r="Q97" i="9"/>
  <c r="B97" i="9"/>
  <c r="AA96" i="9"/>
  <c r="Z96" i="9"/>
  <c r="Y96" i="9"/>
  <c r="X96" i="9"/>
  <c r="W96" i="9"/>
  <c r="V96" i="9"/>
  <c r="T96" i="9"/>
  <c r="S96" i="9"/>
  <c r="R96" i="9"/>
  <c r="Q96" i="9"/>
  <c r="B96" i="9"/>
  <c r="AA95" i="9"/>
  <c r="Z95" i="9"/>
  <c r="Y95" i="9"/>
  <c r="X95" i="9"/>
  <c r="W95" i="9"/>
  <c r="V95" i="9"/>
  <c r="T95" i="9"/>
  <c r="S95" i="9"/>
  <c r="R95" i="9"/>
  <c r="Q95" i="9"/>
  <c r="B95" i="9"/>
  <c r="AA94" i="9"/>
  <c r="Z94" i="9"/>
  <c r="Y94" i="9"/>
  <c r="X94" i="9"/>
  <c r="W94" i="9"/>
  <c r="V94" i="9"/>
  <c r="T94" i="9"/>
  <c r="S94" i="9"/>
  <c r="R94" i="9"/>
  <c r="Q94" i="9"/>
  <c r="B94" i="9"/>
  <c r="AA93" i="9"/>
  <c r="Z93" i="9"/>
  <c r="Y93" i="9"/>
  <c r="X93" i="9"/>
  <c r="W93" i="9"/>
  <c r="V93" i="9"/>
  <c r="T93" i="9"/>
  <c r="S93" i="9"/>
  <c r="R93" i="9"/>
  <c r="Q93" i="9"/>
  <c r="B93" i="9"/>
  <c r="AA92" i="9"/>
  <c r="Z92" i="9"/>
  <c r="Y92" i="9"/>
  <c r="X92" i="9"/>
  <c r="W92" i="9"/>
  <c r="V92" i="9"/>
  <c r="T92" i="9"/>
  <c r="S92" i="9"/>
  <c r="R92" i="9"/>
  <c r="Q92" i="9"/>
  <c r="B92" i="9"/>
  <c r="AA91" i="9"/>
  <c r="Z91" i="9"/>
  <c r="Y91" i="9"/>
  <c r="X91" i="9"/>
  <c r="W91" i="9"/>
  <c r="V91" i="9"/>
  <c r="T91" i="9"/>
  <c r="S91" i="9"/>
  <c r="R91" i="9"/>
  <c r="Q91" i="9"/>
  <c r="B91" i="9"/>
  <c r="AA90" i="9"/>
  <c r="Z90" i="9"/>
  <c r="Y90" i="9"/>
  <c r="X90" i="9"/>
  <c r="W90" i="9"/>
  <c r="V90" i="9"/>
  <c r="T90" i="9"/>
  <c r="S90" i="9"/>
  <c r="R90" i="9"/>
  <c r="Q90" i="9"/>
  <c r="B90" i="9"/>
  <c r="AA89" i="9"/>
  <c r="Z89" i="9"/>
  <c r="Y89" i="9"/>
  <c r="X89" i="9"/>
  <c r="W89" i="9"/>
  <c r="V89" i="9"/>
  <c r="T89" i="9"/>
  <c r="S89" i="9"/>
  <c r="R89" i="9"/>
  <c r="Q89" i="9"/>
  <c r="B89" i="9"/>
  <c r="AA88" i="9"/>
  <c r="Z88" i="9"/>
  <c r="Y88" i="9"/>
  <c r="X88" i="9"/>
  <c r="W88" i="9"/>
  <c r="V88" i="9"/>
  <c r="T88" i="9"/>
  <c r="S88" i="9"/>
  <c r="R88" i="9"/>
  <c r="Q88" i="9"/>
  <c r="B88" i="9"/>
  <c r="AA87" i="9"/>
  <c r="Z87" i="9"/>
  <c r="Y87" i="9"/>
  <c r="X87" i="9"/>
  <c r="W87" i="9"/>
  <c r="V87" i="9"/>
  <c r="T87" i="9"/>
  <c r="S87" i="9"/>
  <c r="R87" i="9"/>
  <c r="Q87" i="9"/>
  <c r="B87" i="9"/>
  <c r="AA86" i="9"/>
  <c r="Z86" i="9"/>
  <c r="Y86" i="9"/>
  <c r="X86" i="9"/>
  <c r="W86" i="9"/>
  <c r="V86" i="9"/>
  <c r="T86" i="9"/>
  <c r="S86" i="9"/>
  <c r="R86" i="9"/>
  <c r="Q86" i="9"/>
  <c r="B86" i="9"/>
  <c r="AA85" i="9"/>
  <c r="Z85" i="9"/>
  <c r="Y85" i="9"/>
  <c r="X85" i="9"/>
  <c r="W85" i="9"/>
  <c r="V85" i="9"/>
  <c r="T85" i="9"/>
  <c r="S85" i="9"/>
  <c r="R85" i="9"/>
  <c r="Q85" i="9"/>
  <c r="B85" i="9"/>
  <c r="AA84" i="9"/>
  <c r="Z84" i="9"/>
  <c r="Y84" i="9"/>
  <c r="X84" i="9"/>
  <c r="W84" i="9"/>
  <c r="V84" i="9"/>
  <c r="T84" i="9"/>
  <c r="S84" i="9"/>
  <c r="R84" i="9"/>
  <c r="Q84" i="9"/>
  <c r="B84" i="9"/>
  <c r="AA83" i="9"/>
  <c r="Z83" i="9"/>
  <c r="Y83" i="9"/>
  <c r="X83" i="9"/>
  <c r="W83" i="9"/>
  <c r="V83" i="9"/>
  <c r="T83" i="9"/>
  <c r="S83" i="9"/>
  <c r="R83" i="9"/>
  <c r="Q83" i="9"/>
  <c r="B83" i="9"/>
  <c r="AA82" i="9"/>
  <c r="Z82" i="9"/>
  <c r="Y82" i="9"/>
  <c r="X82" i="9"/>
  <c r="W82" i="9"/>
  <c r="V82" i="9"/>
  <c r="T82" i="9"/>
  <c r="S82" i="9"/>
  <c r="R82" i="9"/>
  <c r="Q82" i="9"/>
  <c r="B82" i="9"/>
  <c r="AA81" i="9"/>
  <c r="Z81" i="9"/>
  <c r="Y81" i="9"/>
  <c r="X81" i="9"/>
  <c r="W81" i="9"/>
  <c r="V81" i="9"/>
  <c r="T81" i="9"/>
  <c r="S81" i="9"/>
  <c r="R81" i="9"/>
  <c r="Q81" i="9"/>
  <c r="B81" i="9"/>
  <c r="AA80" i="9"/>
  <c r="Z80" i="9"/>
  <c r="Y80" i="9"/>
  <c r="X80" i="9"/>
  <c r="W80" i="9"/>
  <c r="V80" i="9"/>
  <c r="T80" i="9"/>
  <c r="S80" i="9"/>
  <c r="R80" i="9"/>
  <c r="Q80" i="9"/>
  <c r="B80" i="9"/>
  <c r="AA79" i="9"/>
  <c r="Z79" i="9"/>
  <c r="Y79" i="9"/>
  <c r="X79" i="9"/>
  <c r="W79" i="9"/>
  <c r="V79" i="9"/>
  <c r="T79" i="9"/>
  <c r="S79" i="9"/>
  <c r="R79" i="9"/>
  <c r="Q79" i="9"/>
  <c r="B79" i="9"/>
  <c r="AA78" i="9"/>
  <c r="Z78" i="9"/>
  <c r="Y78" i="9"/>
  <c r="X78" i="9"/>
  <c r="W78" i="9"/>
  <c r="V78" i="9"/>
  <c r="T78" i="9"/>
  <c r="S78" i="9"/>
  <c r="R78" i="9"/>
  <c r="Q78" i="9"/>
  <c r="B78" i="9"/>
  <c r="AA77" i="9"/>
  <c r="Z77" i="9"/>
  <c r="Y77" i="9"/>
  <c r="X77" i="9"/>
  <c r="W77" i="9"/>
  <c r="V77" i="9"/>
  <c r="T77" i="9"/>
  <c r="S77" i="9"/>
  <c r="R77" i="9"/>
  <c r="Q77" i="9"/>
  <c r="B77" i="9"/>
  <c r="AA76" i="9"/>
  <c r="Z76" i="9"/>
  <c r="Y76" i="9"/>
  <c r="X76" i="9"/>
  <c r="W76" i="9"/>
  <c r="V76" i="9"/>
  <c r="T76" i="9"/>
  <c r="S76" i="9"/>
  <c r="R76" i="9"/>
  <c r="Q76" i="9"/>
  <c r="B76" i="9"/>
  <c r="AA75" i="9"/>
  <c r="Z75" i="9"/>
  <c r="Y75" i="9"/>
  <c r="X75" i="9"/>
  <c r="W75" i="9"/>
  <c r="V75" i="9"/>
  <c r="T75" i="9"/>
  <c r="S75" i="9"/>
  <c r="R75" i="9"/>
  <c r="Q75" i="9"/>
  <c r="B75" i="9"/>
  <c r="AA74" i="9"/>
  <c r="Z74" i="9"/>
  <c r="Y74" i="9"/>
  <c r="X74" i="9"/>
  <c r="W74" i="9"/>
  <c r="V74" i="9"/>
  <c r="T74" i="9"/>
  <c r="S74" i="9"/>
  <c r="R74" i="9"/>
  <c r="Q74" i="9"/>
  <c r="B74" i="9"/>
  <c r="AA73" i="9"/>
  <c r="Z73" i="9"/>
  <c r="Y73" i="9"/>
  <c r="X73" i="9"/>
  <c r="W73" i="9"/>
  <c r="V73" i="9"/>
  <c r="T73" i="9"/>
  <c r="S73" i="9"/>
  <c r="R73" i="9"/>
  <c r="Q73" i="9"/>
  <c r="B73" i="9"/>
  <c r="AA72" i="9"/>
  <c r="Z72" i="9"/>
  <c r="Y72" i="9"/>
  <c r="X72" i="9"/>
  <c r="W72" i="9"/>
  <c r="V72" i="9"/>
  <c r="T72" i="9"/>
  <c r="S72" i="9"/>
  <c r="R72" i="9"/>
  <c r="Q72" i="9"/>
  <c r="B72" i="9"/>
  <c r="AA71" i="9"/>
  <c r="Z71" i="9"/>
  <c r="Y71" i="9"/>
  <c r="X71" i="9"/>
  <c r="W71" i="9"/>
  <c r="V71" i="9"/>
  <c r="T71" i="9"/>
  <c r="S71" i="9"/>
  <c r="R71" i="9"/>
  <c r="Q71" i="9"/>
  <c r="B71" i="9"/>
  <c r="AA70" i="9"/>
  <c r="Z70" i="9"/>
  <c r="Y70" i="9"/>
  <c r="X70" i="9"/>
  <c r="W70" i="9"/>
  <c r="V70" i="9"/>
  <c r="T70" i="9"/>
  <c r="S70" i="9"/>
  <c r="R70" i="9"/>
  <c r="Q70" i="9"/>
  <c r="B70" i="9"/>
  <c r="AA69" i="9"/>
  <c r="Z69" i="9"/>
  <c r="Y69" i="9"/>
  <c r="X69" i="9"/>
  <c r="W69" i="9"/>
  <c r="V69" i="9"/>
  <c r="T69" i="9"/>
  <c r="S69" i="9"/>
  <c r="R69" i="9"/>
  <c r="Q69" i="9"/>
  <c r="B69" i="9"/>
  <c r="AA68" i="9"/>
  <c r="Z68" i="9"/>
  <c r="Y68" i="9"/>
  <c r="X68" i="9"/>
  <c r="W68" i="9"/>
  <c r="V68" i="9"/>
  <c r="T68" i="9"/>
  <c r="S68" i="9"/>
  <c r="R68" i="9"/>
  <c r="Q68" i="9"/>
  <c r="B68" i="9"/>
  <c r="AA67" i="9"/>
  <c r="Z67" i="9"/>
  <c r="Y67" i="9"/>
  <c r="X67" i="9"/>
  <c r="W67" i="9"/>
  <c r="V67" i="9"/>
  <c r="T67" i="9"/>
  <c r="S67" i="9"/>
  <c r="R67" i="9"/>
  <c r="Q67" i="9"/>
  <c r="B67" i="9"/>
  <c r="AA66" i="9"/>
  <c r="Z66" i="9"/>
  <c r="Y66" i="9"/>
  <c r="X66" i="9"/>
  <c r="W66" i="9"/>
  <c r="V66" i="9"/>
  <c r="T66" i="9"/>
  <c r="S66" i="9"/>
  <c r="R66" i="9"/>
  <c r="Q66" i="9"/>
  <c r="B66" i="9"/>
  <c r="AA65" i="9"/>
  <c r="Z65" i="9"/>
  <c r="Y65" i="9"/>
  <c r="X65" i="9"/>
  <c r="W65" i="9"/>
  <c r="V65" i="9"/>
  <c r="T65" i="9"/>
  <c r="S65" i="9"/>
  <c r="R65" i="9"/>
  <c r="Q65" i="9"/>
  <c r="B65" i="9"/>
  <c r="AA64" i="9"/>
  <c r="Z64" i="9"/>
  <c r="Y64" i="9"/>
  <c r="X64" i="9"/>
  <c r="W64" i="9"/>
  <c r="V64" i="9"/>
  <c r="T64" i="9"/>
  <c r="S64" i="9"/>
  <c r="R64" i="9"/>
  <c r="Q64" i="9"/>
  <c r="B64" i="9"/>
  <c r="AA63" i="9"/>
  <c r="Z63" i="9"/>
  <c r="Y63" i="9"/>
  <c r="X63" i="9"/>
  <c r="W63" i="9"/>
  <c r="V63" i="9"/>
  <c r="T63" i="9"/>
  <c r="S63" i="9"/>
  <c r="R63" i="9"/>
  <c r="Q63" i="9"/>
  <c r="B63" i="9"/>
  <c r="AA62" i="9"/>
  <c r="Z62" i="9"/>
  <c r="Y62" i="9"/>
  <c r="X62" i="9"/>
  <c r="W62" i="9"/>
  <c r="V62" i="9"/>
  <c r="T62" i="9"/>
  <c r="S62" i="9"/>
  <c r="R62" i="9"/>
  <c r="Q62" i="9"/>
  <c r="B62" i="9"/>
  <c r="AA61" i="9"/>
  <c r="Z61" i="9"/>
  <c r="Y61" i="9"/>
  <c r="X61" i="9"/>
  <c r="W61" i="9"/>
  <c r="V61" i="9"/>
  <c r="T61" i="9"/>
  <c r="S61" i="9"/>
  <c r="R61" i="9"/>
  <c r="Q61" i="9"/>
  <c r="B61" i="9"/>
  <c r="AA60" i="9"/>
  <c r="Z60" i="9"/>
  <c r="Y60" i="9"/>
  <c r="X60" i="9"/>
  <c r="W60" i="9"/>
  <c r="V60" i="9"/>
  <c r="T60" i="9"/>
  <c r="S60" i="9"/>
  <c r="R60" i="9"/>
  <c r="Q60" i="9"/>
  <c r="B60" i="9"/>
  <c r="AA59" i="9"/>
  <c r="Z59" i="9"/>
  <c r="Y59" i="9"/>
  <c r="X59" i="9"/>
  <c r="W59" i="9"/>
  <c r="V59" i="9"/>
  <c r="T59" i="9"/>
  <c r="S59" i="9"/>
  <c r="R59" i="9"/>
  <c r="Q59" i="9"/>
  <c r="B59" i="9"/>
  <c r="AA58" i="9"/>
  <c r="Z58" i="9"/>
  <c r="Y58" i="9"/>
  <c r="X58" i="9"/>
  <c r="W58" i="9"/>
  <c r="V58" i="9"/>
  <c r="T58" i="9"/>
  <c r="S58" i="9"/>
  <c r="R58" i="9"/>
  <c r="Q58" i="9"/>
  <c r="B58" i="9"/>
  <c r="AA57" i="9"/>
  <c r="Z57" i="9"/>
  <c r="Y57" i="9"/>
  <c r="X57" i="9"/>
  <c r="W57" i="9"/>
  <c r="V57" i="9"/>
  <c r="T57" i="9"/>
  <c r="S57" i="9"/>
  <c r="R57" i="9"/>
  <c r="Q57" i="9"/>
  <c r="B57" i="9"/>
  <c r="AA56" i="9"/>
  <c r="Z56" i="9"/>
  <c r="Y56" i="9"/>
  <c r="X56" i="9"/>
  <c r="W56" i="9"/>
  <c r="V56" i="9"/>
  <c r="T56" i="9"/>
  <c r="S56" i="9"/>
  <c r="R56" i="9"/>
  <c r="Q56" i="9"/>
  <c r="B56" i="9"/>
  <c r="AA55" i="9"/>
  <c r="Z55" i="9"/>
  <c r="Y55" i="9"/>
  <c r="X55" i="9"/>
  <c r="W55" i="9"/>
  <c r="V55" i="9"/>
  <c r="T55" i="9"/>
  <c r="S55" i="9"/>
  <c r="R55" i="9"/>
  <c r="Q55" i="9"/>
  <c r="B55" i="9"/>
  <c r="AA54" i="9"/>
  <c r="Z54" i="9"/>
  <c r="Y54" i="9"/>
  <c r="X54" i="9"/>
  <c r="W54" i="9"/>
  <c r="V54" i="9"/>
  <c r="T54" i="9"/>
  <c r="S54" i="9"/>
  <c r="R54" i="9"/>
  <c r="Q54" i="9"/>
  <c r="B54" i="9"/>
  <c r="AA53" i="9"/>
  <c r="Z53" i="9"/>
  <c r="Y53" i="9"/>
  <c r="X53" i="9"/>
  <c r="W53" i="9"/>
  <c r="V53" i="9"/>
  <c r="T53" i="9"/>
  <c r="S53" i="9"/>
  <c r="R53" i="9"/>
  <c r="Q53" i="9"/>
  <c r="B53" i="9"/>
  <c r="AA52" i="9"/>
  <c r="Z52" i="9"/>
  <c r="Y52" i="9"/>
  <c r="X52" i="9"/>
  <c r="W52" i="9"/>
  <c r="V52" i="9"/>
  <c r="T52" i="9"/>
  <c r="S52" i="9"/>
  <c r="R52" i="9"/>
  <c r="Q52" i="9"/>
  <c r="B52" i="9"/>
  <c r="AA51" i="9"/>
  <c r="Z51" i="9"/>
  <c r="Y51" i="9"/>
  <c r="X51" i="9"/>
  <c r="W51" i="9"/>
  <c r="V51" i="9"/>
  <c r="T51" i="9"/>
  <c r="S51" i="9"/>
  <c r="R51" i="9"/>
  <c r="Q51" i="9"/>
  <c r="B51" i="9"/>
  <c r="AA50" i="9"/>
  <c r="Z50" i="9"/>
  <c r="Y50" i="9"/>
  <c r="X50" i="9"/>
  <c r="W50" i="9"/>
  <c r="V50" i="9"/>
  <c r="T50" i="9"/>
  <c r="S50" i="9"/>
  <c r="R50" i="9"/>
  <c r="Q50" i="9"/>
  <c r="B50" i="9"/>
  <c r="AA49" i="9"/>
  <c r="Z49" i="9"/>
  <c r="Y49" i="9"/>
  <c r="X49" i="9"/>
  <c r="W49" i="9"/>
  <c r="V49" i="9"/>
  <c r="T49" i="9"/>
  <c r="S49" i="9"/>
  <c r="R49" i="9"/>
  <c r="Q49" i="9"/>
  <c r="B49" i="9"/>
  <c r="AA48" i="9"/>
  <c r="Z48" i="9"/>
  <c r="Y48" i="9"/>
  <c r="X48" i="9"/>
  <c r="W48" i="9"/>
  <c r="V48" i="9"/>
  <c r="T48" i="9"/>
  <c r="S48" i="9"/>
  <c r="R48" i="9"/>
  <c r="Q48" i="9"/>
  <c r="B48" i="9"/>
  <c r="AA47" i="9"/>
  <c r="Z47" i="9"/>
  <c r="Y47" i="9"/>
  <c r="X47" i="9"/>
  <c r="W47" i="9"/>
  <c r="V47" i="9"/>
  <c r="T47" i="9"/>
  <c r="S47" i="9"/>
  <c r="R47" i="9"/>
  <c r="Q47" i="9"/>
  <c r="B47" i="9"/>
  <c r="AA46" i="9"/>
  <c r="Z46" i="9"/>
  <c r="Y46" i="9"/>
  <c r="X46" i="9"/>
  <c r="W46" i="9"/>
  <c r="V46" i="9"/>
  <c r="T46" i="9"/>
  <c r="S46" i="9"/>
  <c r="R46" i="9"/>
  <c r="Q46" i="9"/>
  <c r="B46" i="9"/>
  <c r="AA45" i="9"/>
  <c r="Z45" i="9"/>
  <c r="Y45" i="9"/>
  <c r="X45" i="9"/>
  <c r="W45" i="9"/>
  <c r="V45" i="9"/>
  <c r="T45" i="9"/>
  <c r="S45" i="9"/>
  <c r="R45" i="9"/>
  <c r="Q45" i="9"/>
  <c r="B45" i="9"/>
  <c r="AA44" i="9"/>
  <c r="Z44" i="9"/>
  <c r="Y44" i="9"/>
  <c r="X44" i="9"/>
  <c r="W44" i="9"/>
  <c r="V44" i="9"/>
  <c r="T44" i="9"/>
  <c r="S44" i="9"/>
  <c r="R44" i="9"/>
  <c r="Q44" i="9"/>
  <c r="B44" i="9"/>
  <c r="AA43" i="9"/>
  <c r="Z43" i="9"/>
  <c r="Y43" i="9"/>
  <c r="X43" i="9"/>
  <c r="W43" i="9"/>
  <c r="V43" i="9"/>
  <c r="T43" i="9"/>
  <c r="S43" i="9"/>
  <c r="R43" i="9"/>
  <c r="Q43" i="9"/>
  <c r="B43" i="9"/>
  <c r="AA42" i="9"/>
  <c r="Z42" i="9"/>
  <c r="Y42" i="9"/>
  <c r="X42" i="9"/>
  <c r="W42" i="9"/>
  <c r="V42" i="9"/>
  <c r="T42" i="9"/>
  <c r="S42" i="9"/>
  <c r="R42" i="9"/>
  <c r="Q42" i="9"/>
  <c r="B42" i="9"/>
  <c r="AA41" i="9"/>
  <c r="Z41" i="9"/>
  <c r="Y41" i="9"/>
  <c r="X41" i="9"/>
  <c r="W41" i="9"/>
  <c r="V41" i="9"/>
  <c r="T41" i="9"/>
  <c r="S41" i="9"/>
  <c r="R41" i="9"/>
  <c r="Q41" i="9"/>
  <c r="B41" i="9"/>
  <c r="AA40" i="9"/>
  <c r="Z40" i="9"/>
  <c r="Y40" i="9"/>
  <c r="X40" i="9"/>
  <c r="W40" i="9"/>
  <c r="V40" i="9"/>
  <c r="T40" i="9"/>
  <c r="S40" i="9"/>
  <c r="R40" i="9"/>
  <c r="Q40" i="9"/>
  <c r="B40" i="9"/>
  <c r="AA39" i="9"/>
  <c r="Z39" i="9"/>
  <c r="Y39" i="9"/>
  <c r="X39" i="9"/>
  <c r="W39" i="9"/>
  <c r="V39" i="9"/>
  <c r="T39" i="9"/>
  <c r="S39" i="9"/>
  <c r="R39" i="9"/>
  <c r="Q39" i="9"/>
  <c r="B39" i="9"/>
  <c r="AA38" i="9"/>
  <c r="Z38" i="9"/>
  <c r="Y38" i="9"/>
  <c r="X38" i="9"/>
  <c r="W38" i="9"/>
  <c r="V38" i="9"/>
  <c r="T38" i="9"/>
  <c r="S38" i="9"/>
  <c r="R38" i="9"/>
  <c r="Q38" i="9"/>
  <c r="B38" i="9"/>
  <c r="AA37" i="9"/>
  <c r="Z37" i="9"/>
  <c r="Y37" i="9"/>
  <c r="X37" i="9"/>
  <c r="W37" i="9"/>
  <c r="V37" i="9"/>
  <c r="T37" i="9"/>
  <c r="S37" i="9"/>
  <c r="R37" i="9"/>
  <c r="Q37" i="9"/>
  <c r="B37" i="9"/>
  <c r="AA36" i="9"/>
  <c r="Z36" i="9"/>
  <c r="Y36" i="9"/>
  <c r="X36" i="9"/>
  <c r="W36" i="9"/>
  <c r="V36" i="9"/>
  <c r="T36" i="9"/>
  <c r="S36" i="9"/>
  <c r="R36" i="9"/>
  <c r="Q36" i="9"/>
  <c r="B36" i="9"/>
  <c r="AA35" i="9"/>
  <c r="Z35" i="9"/>
  <c r="Y35" i="9"/>
  <c r="X35" i="9"/>
  <c r="W35" i="9"/>
  <c r="V35" i="9"/>
  <c r="T35" i="9"/>
  <c r="S35" i="9"/>
  <c r="R35" i="9"/>
  <c r="Q35" i="9"/>
  <c r="B35" i="9"/>
  <c r="AA34" i="9"/>
  <c r="Z34" i="9"/>
  <c r="Y34" i="9"/>
  <c r="X34" i="9"/>
  <c r="W34" i="9"/>
  <c r="V34" i="9"/>
  <c r="T34" i="9"/>
  <c r="S34" i="9"/>
  <c r="R34" i="9"/>
  <c r="Q34" i="9"/>
  <c r="B34" i="9"/>
  <c r="AA33" i="9"/>
  <c r="Z33" i="9"/>
  <c r="Y33" i="9"/>
  <c r="X33" i="9"/>
  <c r="W33" i="9"/>
  <c r="V33" i="9"/>
  <c r="T33" i="9"/>
  <c r="S33" i="9"/>
  <c r="R33" i="9"/>
  <c r="Q33" i="9"/>
  <c r="B33" i="9"/>
  <c r="AA32" i="9"/>
  <c r="Z32" i="9"/>
  <c r="Y32" i="9"/>
  <c r="X32" i="9"/>
  <c r="W32" i="9"/>
  <c r="V32" i="9"/>
  <c r="T32" i="9"/>
  <c r="S32" i="9"/>
  <c r="R32" i="9"/>
  <c r="Q32" i="9"/>
  <c r="B32" i="9"/>
  <c r="AA31" i="9"/>
  <c r="Z31" i="9"/>
  <c r="Y31" i="9"/>
  <c r="X31" i="9"/>
  <c r="W31" i="9"/>
  <c r="V31" i="9"/>
  <c r="T31" i="9"/>
  <c r="S31" i="9"/>
  <c r="R31" i="9"/>
  <c r="Q31" i="9"/>
  <c r="B31" i="9"/>
  <c r="AA30" i="9"/>
  <c r="Z30" i="9"/>
  <c r="Y30" i="9"/>
  <c r="X30" i="9"/>
  <c r="W30" i="9"/>
  <c r="V30" i="9"/>
  <c r="T30" i="9"/>
  <c r="S30" i="9"/>
  <c r="R30" i="9"/>
  <c r="B30" i="9"/>
  <c r="F26" i="9"/>
  <c r="B130" i="5" l="1"/>
  <c r="B127" i="5"/>
  <c r="B126" i="5"/>
  <c r="B125" i="5"/>
  <c r="B124" i="5"/>
  <c r="B123" i="5"/>
  <c r="B122" i="5"/>
  <c r="B121" i="5"/>
  <c r="B120" i="5"/>
  <c r="B117" i="5"/>
  <c r="B116" i="5"/>
  <c r="B115" i="5"/>
  <c r="B114" i="5"/>
  <c r="B113" i="5"/>
  <c r="B112" i="5"/>
  <c r="B107" i="5"/>
  <c r="B106" i="5"/>
  <c r="B103" i="5"/>
  <c r="B102" i="5"/>
  <c r="B101" i="5"/>
  <c r="B100" i="5"/>
  <c r="B97" i="5"/>
  <c r="B96" i="5"/>
  <c r="B95" i="5"/>
  <c r="B94" i="5"/>
  <c r="B93" i="5"/>
  <c r="B92" i="5"/>
  <c r="B91" i="5"/>
  <c r="B90" i="5"/>
  <c r="B87" i="5"/>
  <c r="B86" i="5"/>
  <c r="B85" i="5"/>
  <c r="B84" i="5"/>
  <c r="B83" i="5"/>
  <c r="B82" i="5"/>
  <c r="B81" i="5"/>
  <c r="B80" i="5"/>
  <c r="B79" i="5"/>
  <c r="B76" i="5"/>
  <c r="B75" i="5"/>
  <c r="B74" i="5"/>
  <c r="B73" i="5"/>
  <c r="B72" i="5"/>
  <c r="B71" i="5"/>
  <c r="B70" i="5"/>
  <c r="B67" i="5"/>
  <c r="B66" i="5"/>
  <c r="B57" i="5"/>
  <c r="B56" i="5"/>
  <c r="B55" i="5"/>
  <c r="B54" i="5"/>
  <c r="B53" i="5"/>
  <c r="B52" i="5"/>
  <c r="B51" i="5"/>
  <c r="B50" i="5"/>
  <c r="B49" i="5"/>
  <c r="B47" i="5"/>
  <c r="B46" i="5"/>
  <c r="B45" i="5"/>
  <c r="B44" i="5"/>
  <c r="B43" i="5"/>
  <c r="B42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4" i="5"/>
</calcChain>
</file>

<file path=xl/sharedStrings.xml><?xml version="1.0" encoding="utf-8"?>
<sst xmlns="http://schemas.openxmlformats.org/spreadsheetml/2006/main" count="2070" uniqueCount="184">
  <si>
    <t>수1</t>
    <phoneticPr fontId="1" type="noConversion"/>
  </si>
  <si>
    <t>수2</t>
    <phoneticPr fontId="1" type="noConversion"/>
  </si>
  <si>
    <t>박호준</t>
    <phoneticPr fontId="1" type="noConversion"/>
  </si>
  <si>
    <t>날짜</t>
    <phoneticPr fontId="1" type="noConversion"/>
  </si>
  <si>
    <t>요일</t>
    <phoneticPr fontId="1" type="noConversion"/>
  </si>
  <si>
    <t>국1</t>
    <phoneticPr fontId="1" type="noConversion"/>
  </si>
  <si>
    <t>국2</t>
    <phoneticPr fontId="1" type="noConversion"/>
  </si>
  <si>
    <t>영1</t>
    <phoneticPr fontId="1" type="noConversion"/>
  </si>
  <si>
    <t>영2</t>
    <phoneticPr fontId="1" type="noConversion"/>
  </si>
  <si>
    <t>박원식</t>
    <phoneticPr fontId="1" type="noConversion"/>
  </si>
  <si>
    <t>차미화</t>
    <phoneticPr fontId="1" type="noConversion"/>
  </si>
  <si>
    <t>이현준</t>
    <phoneticPr fontId="1" type="noConversion"/>
  </si>
  <si>
    <t>김현철</t>
    <phoneticPr fontId="1" type="noConversion"/>
  </si>
  <si>
    <t>한지</t>
    <phoneticPr fontId="1" type="noConversion"/>
  </si>
  <si>
    <t>정법</t>
    <phoneticPr fontId="1" type="noConversion"/>
  </si>
  <si>
    <t>생윤</t>
    <phoneticPr fontId="1" type="noConversion"/>
  </si>
  <si>
    <t>교시</t>
    <phoneticPr fontId="1" type="noConversion"/>
  </si>
  <si>
    <t>총회</t>
    <phoneticPr fontId="1" type="noConversion"/>
  </si>
  <si>
    <t>전국연합</t>
    <phoneticPr fontId="1" type="noConversion"/>
  </si>
  <si>
    <t>개교기념일</t>
    <phoneticPr fontId="1" type="noConversion"/>
  </si>
  <si>
    <t>선거</t>
    <phoneticPr fontId="1" type="noConversion"/>
  </si>
  <si>
    <t>전국연합(3)</t>
    <phoneticPr fontId="1" type="noConversion"/>
  </si>
  <si>
    <t>체육대회</t>
    <phoneticPr fontId="1" type="noConversion"/>
  </si>
  <si>
    <t>석가</t>
    <phoneticPr fontId="1" type="noConversion"/>
  </si>
  <si>
    <t>모의고사</t>
    <phoneticPr fontId="1" type="noConversion"/>
  </si>
  <si>
    <t>수학여행2</t>
    <phoneticPr fontId="1" type="noConversion"/>
  </si>
  <si>
    <t>세트</t>
    <phoneticPr fontId="1" type="noConversion"/>
  </si>
  <si>
    <t>3학년 비고</t>
    <phoneticPr fontId="1" type="noConversion"/>
  </si>
  <si>
    <t>2학년 비고</t>
    <phoneticPr fontId="1" type="noConversion"/>
  </si>
  <si>
    <t>T89</t>
    <phoneticPr fontId="1" type="noConversion"/>
  </si>
  <si>
    <t>현충일</t>
    <phoneticPr fontId="1" type="noConversion"/>
  </si>
  <si>
    <t>진로 체험의 날</t>
    <phoneticPr fontId="1" type="noConversion"/>
  </si>
  <si>
    <t>국1</t>
    <phoneticPr fontId="1" type="noConversion"/>
  </si>
  <si>
    <t>국2</t>
    <phoneticPr fontId="1" type="noConversion"/>
  </si>
  <si>
    <t>수1</t>
    <phoneticPr fontId="1" type="noConversion"/>
  </si>
  <si>
    <t>수2</t>
    <phoneticPr fontId="1" type="noConversion"/>
  </si>
  <si>
    <t>영1</t>
    <phoneticPr fontId="1" type="noConversion"/>
  </si>
  <si>
    <t>영2</t>
    <phoneticPr fontId="1" type="noConversion"/>
  </si>
  <si>
    <t>물</t>
    <phoneticPr fontId="1" type="noConversion"/>
  </si>
  <si>
    <t>화</t>
    <phoneticPr fontId="1" type="noConversion"/>
  </si>
  <si>
    <t>생</t>
    <phoneticPr fontId="1" type="noConversion"/>
  </si>
  <si>
    <t>지</t>
    <phoneticPr fontId="1" type="noConversion"/>
  </si>
  <si>
    <t>학년</t>
    <phoneticPr fontId="1" type="noConversion"/>
  </si>
  <si>
    <t>ㅁ</t>
    <phoneticPr fontId="1" type="noConversion"/>
  </si>
  <si>
    <t>국영수로</t>
    <phoneticPr fontId="1" type="noConversion"/>
  </si>
  <si>
    <t>수3</t>
    <phoneticPr fontId="1" type="noConversion"/>
  </si>
  <si>
    <t>세트</t>
    <phoneticPr fontId="1" type="noConversion"/>
  </si>
  <si>
    <t>x</t>
    <phoneticPr fontId="1" type="noConversion"/>
  </si>
  <si>
    <t>수3</t>
    <phoneticPr fontId="1" type="noConversion"/>
  </si>
  <si>
    <t>과목명 찾기</t>
    <phoneticPr fontId="1" type="noConversion"/>
  </si>
  <si>
    <t>&lt;- 요기에 과목명을 입력하시면 시간표에 표시됩니다.</t>
    <phoneticPr fontId="1" type="noConversion"/>
  </si>
  <si>
    <t>2반</t>
    <phoneticPr fontId="1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</si>
  <si>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</si>
  <si>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</si>
  <si>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</si>
  <si>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6반</t>
    <phoneticPr fontId="1" type="noConversion"/>
  </si>
  <si>
    <t>7반</t>
    <phoneticPr fontId="1" type="noConversion"/>
  </si>
  <si>
    <t>8반</t>
    <phoneticPr fontId="1" type="noConversion"/>
  </si>
  <si>
    <t>황송현</t>
    <phoneticPr fontId="1" type="noConversion"/>
  </si>
  <si>
    <t>조수정</t>
    <phoneticPr fontId="1" type="noConversion"/>
  </si>
  <si>
    <t>정우준</t>
    <phoneticPr fontId="1" type="noConversion"/>
  </si>
  <si>
    <t>과목</t>
    <phoneticPr fontId="1" type="noConversion"/>
  </si>
  <si>
    <t>담당교사</t>
    <phoneticPr fontId="1" type="noConversion"/>
  </si>
  <si>
    <t>수업시수</t>
    <phoneticPr fontId="1" type="noConversion"/>
  </si>
  <si>
    <t>사탐</t>
    <phoneticPr fontId="1" type="noConversion"/>
  </si>
  <si>
    <t>과탐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</si>
  <si>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</si>
  <si>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</si>
  <si>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</si>
  <si>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동사1</t>
    <phoneticPr fontId="1" type="noConversion"/>
  </si>
  <si>
    <t>정법1</t>
    <phoneticPr fontId="1" type="noConversion"/>
  </si>
  <si>
    <t>한지1</t>
    <phoneticPr fontId="1" type="noConversion"/>
  </si>
  <si>
    <t>생윤1</t>
    <phoneticPr fontId="1" type="noConversion"/>
  </si>
  <si>
    <t>동사2</t>
    <phoneticPr fontId="1" type="noConversion"/>
  </si>
  <si>
    <t>정법2</t>
    <phoneticPr fontId="1" type="noConversion"/>
  </si>
  <si>
    <t>한지2</t>
    <phoneticPr fontId="1" type="noConversion"/>
  </si>
  <si>
    <t>생윤2</t>
    <phoneticPr fontId="1" type="noConversion"/>
  </si>
  <si>
    <t>물1</t>
    <phoneticPr fontId="1" type="noConversion"/>
  </si>
  <si>
    <t>화1</t>
    <phoneticPr fontId="1" type="noConversion"/>
  </si>
  <si>
    <t>생1</t>
    <phoneticPr fontId="1" type="noConversion"/>
  </si>
  <si>
    <t>지1</t>
    <phoneticPr fontId="1" type="noConversion"/>
  </si>
  <si>
    <t>물2</t>
    <phoneticPr fontId="1" type="noConversion"/>
  </si>
  <si>
    <t>화2</t>
    <phoneticPr fontId="1" type="noConversion"/>
  </si>
  <si>
    <t>생2</t>
    <phoneticPr fontId="1" type="noConversion"/>
  </si>
  <si>
    <t>지2</t>
    <phoneticPr fontId="1" type="noConversion"/>
  </si>
  <si>
    <t>안운호</t>
    <phoneticPr fontId="1" type="noConversion"/>
  </si>
  <si>
    <t>김량균</t>
    <phoneticPr fontId="1" type="noConversion"/>
  </si>
  <si>
    <t>과목명 찾기1</t>
    <phoneticPr fontId="1" type="noConversion"/>
  </si>
  <si>
    <t>과목명 찾기2</t>
    <phoneticPr fontId="1" type="noConversion"/>
  </si>
  <si>
    <t>수3</t>
    <phoneticPr fontId="1" type="noConversion"/>
  </si>
  <si>
    <t>과목</t>
    <phoneticPr fontId="1" type="noConversion"/>
  </si>
  <si>
    <t>담당교사</t>
    <phoneticPr fontId="1" type="noConversion"/>
  </si>
  <si>
    <t>수업 시수</t>
    <phoneticPr fontId="1" type="noConversion"/>
  </si>
  <si>
    <t>수학여행 전날</t>
    <phoneticPr fontId="1" type="noConversion"/>
  </si>
  <si>
    <t>공동체</t>
    <phoneticPr fontId="1" type="noConversion"/>
  </si>
  <si>
    <t>에코&amp;태권도</t>
    <phoneticPr fontId="1" type="noConversion"/>
  </si>
  <si>
    <t>set</t>
    <phoneticPr fontId="1" type="noConversion"/>
  </si>
  <si>
    <t>물리</t>
    <phoneticPr fontId="1" type="noConversion"/>
  </si>
  <si>
    <t>화학</t>
    <phoneticPr fontId="1" type="noConversion"/>
  </si>
  <si>
    <t>생명</t>
    <phoneticPr fontId="1" type="noConversion"/>
  </si>
  <si>
    <t>지구</t>
    <phoneticPr fontId="1" type="noConversion"/>
  </si>
  <si>
    <t>학급별 수업 시수</t>
    <phoneticPr fontId="1" type="noConversion"/>
  </si>
  <si>
    <t>교사별 수업 시수</t>
    <phoneticPr fontId="1" type="noConversion"/>
  </si>
  <si>
    <t>동사</t>
    <phoneticPr fontId="1" type="noConversion"/>
  </si>
  <si>
    <t>택2</t>
    <phoneticPr fontId="1" type="noConversion"/>
  </si>
  <si>
    <t>물1</t>
    <phoneticPr fontId="1" type="noConversion"/>
  </si>
  <si>
    <t>사문</t>
    <phoneticPr fontId="1" type="noConversion"/>
  </si>
  <si>
    <t>정학재</t>
    <phoneticPr fontId="1" type="noConversion"/>
  </si>
  <si>
    <t>최윤나</t>
    <phoneticPr fontId="1" type="noConversion"/>
  </si>
  <si>
    <t>김주혁</t>
    <phoneticPr fontId="1" type="noConversion"/>
  </si>
  <si>
    <t>최현석</t>
    <phoneticPr fontId="1" type="noConversion"/>
  </si>
  <si>
    <t>이기종</t>
    <phoneticPr fontId="1" type="noConversion"/>
  </si>
  <si>
    <t>지소영</t>
    <phoneticPr fontId="1" type="noConversion"/>
  </si>
  <si>
    <t>김재우</t>
    <phoneticPr fontId="1" type="noConversion"/>
  </si>
  <si>
    <t>학급별 총 수업 시수</t>
    <phoneticPr fontId="1" type="noConversion"/>
  </si>
  <si>
    <t>독서</t>
    <phoneticPr fontId="1" type="noConversion"/>
  </si>
  <si>
    <t>문학</t>
    <phoneticPr fontId="1" type="noConversion"/>
  </si>
  <si>
    <t>영독</t>
    <phoneticPr fontId="1" type="noConversion"/>
  </si>
  <si>
    <t>김남준</t>
    <phoneticPr fontId="1" type="noConversion"/>
  </si>
  <si>
    <t>이강성</t>
    <phoneticPr fontId="1" type="noConversion"/>
  </si>
  <si>
    <t>1반</t>
    <phoneticPr fontId="1" type="noConversion"/>
  </si>
  <si>
    <t>8반</t>
    <phoneticPr fontId="1" type="noConversion"/>
  </si>
  <si>
    <t>황규만</t>
    <phoneticPr fontId="1" type="noConversion"/>
  </si>
  <si>
    <t>민수현</t>
    <phoneticPr fontId="1" type="noConversion"/>
  </si>
  <si>
    <t>학평</t>
    <phoneticPr fontId="1" type="noConversion"/>
  </si>
  <si>
    <t>T89</t>
    <phoneticPr fontId="1" type="noConversion"/>
  </si>
  <si>
    <t>최현이</t>
    <phoneticPr fontId="1" type="noConversion"/>
  </si>
  <si>
    <t>이웅희</t>
    <phoneticPr fontId="1" type="noConversion"/>
  </si>
  <si>
    <t>개교기념일</t>
    <phoneticPr fontId="1" type="noConversion"/>
  </si>
  <si>
    <t>어린이날</t>
    <phoneticPr fontId="1" type="noConversion"/>
  </si>
  <si>
    <t>대체공휴일</t>
    <phoneticPr fontId="1" type="noConversion"/>
  </si>
  <si>
    <t>진로체험(1,2)</t>
    <phoneticPr fontId="1" type="noConversion"/>
  </si>
  <si>
    <t>체육한마당</t>
    <phoneticPr fontId="1" type="noConversion"/>
  </si>
  <si>
    <t>현충일</t>
    <phoneticPr fontId="1" type="noConversion"/>
  </si>
  <si>
    <t>생윤</t>
  </si>
  <si>
    <t>생윤</t>
    <phoneticPr fontId="1" type="noConversion"/>
  </si>
  <si>
    <t>한지</t>
  </si>
  <si>
    <t>한지</t>
    <phoneticPr fontId="1" type="noConversion"/>
  </si>
  <si>
    <t>사문</t>
  </si>
  <si>
    <t>사문</t>
    <phoneticPr fontId="1" type="noConversion"/>
  </si>
  <si>
    <t>수학1</t>
  </si>
  <si>
    <t>수1</t>
    <phoneticPr fontId="1" type="noConversion"/>
  </si>
  <si>
    <t>자습</t>
    <phoneticPr fontId="1" type="noConversion"/>
  </si>
  <si>
    <t>영독</t>
  </si>
  <si>
    <t>영독</t>
    <phoneticPr fontId="1" type="noConversion"/>
  </si>
  <si>
    <t>독서</t>
  </si>
  <si>
    <t>독서</t>
    <phoneticPr fontId="1" type="noConversion"/>
  </si>
  <si>
    <t>지구</t>
  </si>
  <si>
    <t>지구</t>
    <phoneticPr fontId="1" type="noConversion"/>
  </si>
  <si>
    <t>화학</t>
  </si>
  <si>
    <t>화학</t>
    <phoneticPr fontId="1" type="noConversion"/>
  </si>
  <si>
    <t>영어</t>
  </si>
  <si>
    <t>영어</t>
    <phoneticPr fontId="1" type="noConversion"/>
  </si>
  <si>
    <t>물리</t>
  </si>
  <si>
    <t>물리</t>
    <phoneticPr fontId="1" type="noConversion"/>
  </si>
  <si>
    <t>수2</t>
    <phoneticPr fontId="1" type="noConversion"/>
  </si>
  <si>
    <t>문학</t>
  </si>
  <si>
    <t>문학</t>
    <phoneticPr fontId="1" type="noConversion"/>
  </si>
  <si>
    <t>생명</t>
  </si>
  <si>
    <t>생명</t>
    <phoneticPr fontId="1" type="noConversion"/>
  </si>
  <si>
    <t>a</t>
    <phoneticPr fontId="1" type="noConversion"/>
  </si>
  <si>
    <t>수학2</t>
  </si>
  <si>
    <t>총시수</t>
    <phoneticPr fontId="1" type="noConversion"/>
  </si>
  <si>
    <t>개설학급</t>
    <phoneticPr fontId="1" type="noConversion"/>
  </si>
  <si>
    <t>라운드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</si>
  <si>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</si>
  <si>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</si>
  <si>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</si>
  <si>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</si>
  <si>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</si>
  <si>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</si>
  <si>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라운드 횟수</t>
    <phoneticPr fontId="1" type="noConversion"/>
  </si>
  <si>
    <t>8교시 횟수</t>
    <phoneticPr fontId="1" type="noConversion"/>
  </si>
  <si>
    <t>9교시 횟수</t>
    <phoneticPr fontId="1" type="noConversion"/>
  </si>
  <si>
    <t>전체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</si>
  <si>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</si>
  <si>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</si>
  <si>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</si>
  <si>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</si>
  <si>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</si>
  <si>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</si>
  <si>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자습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</si>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</sst>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[$-F800]dddd\,\ mmmm\ dd\,\ yyyy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mediumGray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177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0" fillId="0" borderId="9" xfId="0" applyNumberFormat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5" fillId="8" borderId="16" xfId="0" applyNumberFormat="1" applyFont="1" applyFill="1" applyBorder="1" applyAlignment="1">
      <alignment horizontal="center" vertical="center"/>
    </xf>
    <xf numFmtId="0" fontId="5" fillId="8" borderId="5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 wrapText="1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60"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E8AA-D97C-4960-BE0C-E0CD73D1F6B9}">
  <dimension ref="A1:M132"/>
  <sheetViews>
    <sheetView zoomScaleNormal="100" workbookViewId="0">
      <pane ySplit="13" topLeftCell="A14" activePane="bottomLeft" state="frozen"/>
      <selection pane="bottomLeft" activeCell="H101" sqref="H101"/>
    </sheetView>
  </sheetViews>
  <sheetFormatPr defaultColWidth="9" defaultRowHeight="43.5" customHeight="1" x14ac:dyDescent="0.4"/>
  <cols>
    <col min="1" max="1" width="22.8984375" style="3" bestFit="1" customWidth="1"/>
    <col min="2" max="2" width="10" style="2" hidden="1" customWidth="1"/>
    <col min="3" max="3" width="9.19921875" style="2" bestFit="1" customWidth="1"/>
    <col min="4" max="4" width="9" style="2"/>
    <col min="5" max="12" width="9" style="4"/>
    <col min="13" max="13" width="9" style="1"/>
    <col min="14" max="16" width="9" style="1" customWidth="1"/>
    <col min="17" max="16384" width="9" style="1"/>
  </cols>
  <sheetData>
    <row r="1" spans="1:13" ht="31.5" customHeight="1" thickBot="1" x14ac:dyDescent="0.45">
      <c r="A1" s="53" t="s">
        <v>49</v>
      </c>
    </row>
    <row r="2" spans="1:13" ht="31.5" customHeight="1" thickBot="1" x14ac:dyDescent="0.45">
      <c r="A2" s="8" t="s">
        <v>142</v>
      </c>
      <c r="B2" s="80" t="s">
        <v>50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8" customHeight="1" x14ac:dyDescent="0.4">
      <c r="A3" s="9"/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ht="18" hidden="1" customHeight="1" thickBot="1" x14ac:dyDescent="0.45">
      <c r="A4" s="9"/>
      <c r="B4" s="66"/>
      <c r="C4" s="79" t="s">
        <v>102</v>
      </c>
      <c r="D4" s="79"/>
      <c r="E4" s="79"/>
      <c r="F4" s="79"/>
      <c r="G4" s="79"/>
      <c r="H4" s="79"/>
      <c r="I4" s="79"/>
      <c r="J4" s="79"/>
      <c r="K4" s="79"/>
      <c r="L4" s="65"/>
      <c r="M4" s="65"/>
    </row>
    <row r="5" spans="1:13" ht="18" hidden="1" customHeight="1" x14ac:dyDescent="0.4">
      <c r="A5" s="9"/>
      <c r="B5" s="66"/>
      <c r="C5" s="42" t="s">
        <v>61</v>
      </c>
      <c r="D5" s="43" t="s">
        <v>63</v>
      </c>
      <c r="E5" s="43" t="s">
        <v>62</v>
      </c>
      <c r="F5" s="33" t="s">
        <v>61</v>
      </c>
      <c r="G5" s="43" t="s">
        <v>63</v>
      </c>
      <c r="H5" s="33" t="s">
        <v>62</v>
      </c>
      <c r="I5" s="43" t="s">
        <v>61</v>
      </c>
      <c r="J5" s="43" t="s">
        <v>63</v>
      </c>
      <c r="K5" s="44" t="s">
        <v>62</v>
      </c>
      <c r="L5" s="65"/>
      <c r="M5" s="65"/>
    </row>
    <row r="6" spans="1:13" ht="18" hidden="1" customHeight="1" x14ac:dyDescent="0.4">
      <c r="A6" s="9"/>
      <c r="B6" s="66"/>
      <c r="C6" s="67" t="s">
        <v>115</v>
      </c>
      <c r="D6" s="31">
        <f>COUNTIF($E$14:$L$131,"독서*")</f>
        <v>60</v>
      </c>
      <c r="E6" s="31" t="s">
        <v>126</v>
      </c>
      <c r="F6" s="31" t="s">
        <v>97</v>
      </c>
      <c r="G6" s="31">
        <f>COUNTIF($E$14:$L$370,"물리*")</f>
        <v>15</v>
      </c>
      <c r="H6" s="15" t="s">
        <v>118</v>
      </c>
      <c r="I6" s="15" t="s">
        <v>106</v>
      </c>
      <c r="J6" s="15">
        <f>COUNTIF($E$14:$L$370,"사문*")</f>
        <v>45</v>
      </c>
      <c r="K6" s="35" t="s">
        <v>58</v>
      </c>
      <c r="L6" s="65"/>
      <c r="M6" s="65"/>
    </row>
    <row r="7" spans="1:13" ht="18" hidden="1" customHeight="1" x14ac:dyDescent="0.4">
      <c r="A7" s="9"/>
      <c r="B7" s="66"/>
      <c r="C7" s="67" t="s">
        <v>116</v>
      </c>
      <c r="D7" s="31">
        <f>COUNTIF($E$14:$L$370,"문학*")</f>
        <v>30</v>
      </c>
      <c r="E7" s="31" t="s">
        <v>127</v>
      </c>
      <c r="F7" s="31" t="s">
        <v>98</v>
      </c>
      <c r="G7" s="31">
        <f>COUNTIF($E$14:$L$370,"화학*")</f>
        <v>15</v>
      </c>
      <c r="H7" s="15" t="s">
        <v>119</v>
      </c>
      <c r="I7" s="15" t="s">
        <v>15</v>
      </c>
      <c r="J7" s="15">
        <f>COUNTIF($E$14:$L$370,"생윤*")</f>
        <v>30</v>
      </c>
      <c r="K7" s="35" t="s">
        <v>59</v>
      </c>
      <c r="L7" s="65"/>
      <c r="M7" s="65"/>
    </row>
    <row r="8" spans="1:13" ht="18" hidden="1" customHeight="1" x14ac:dyDescent="0.4">
      <c r="A8" s="9"/>
      <c r="B8" s="66"/>
      <c r="C8" s="67" t="s">
        <v>0</v>
      </c>
      <c r="D8" s="31">
        <f>COUNTIF($E$14:$L$370,"수1*")</f>
        <v>60</v>
      </c>
      <c r="E8" s="31" t="s">
        <v>109</v>
      </c>
      <c r="F8" s="31" t="s">
        <v>99</v>
      </c>
      <c r="G8" s="31">
        <f>COUNTIF($E$14:$L$370,"생명*")</f>
        <v>30</v>
      </c>
      <c r="H8" s="15" t="s">
        <v>11</v>
      </c>
      <c r="I8" s="15" t="s">
        <v>13</v>
      </c>
      <c r="J8" s="15">
        <f>COUNTIF($E$14:$L$370,"한지*")</f>
        <v>15</v>
      </c>
      <c r="K8" s="35" t="s">
        <v>60</v>
      </c>
      <c r="L8" s="65"/>
      <c r="M8" s="65"/>
    </row>
    <row r="9" spans="1:13" ht="18" hidden="1" customHeight="1" x14ac:dyDescent="0.4">
      <c r="A9" s="9"/>
      <c r="B9" s="66"/>
      <c r="C9" s="67" t="s">
        <v>1</v>
      </c>
      <c r="D9" s="31">
        <f>COUNTIF($E$14:$L$370,"수2*")</f>
        <v>60</v>
      </c>
      <c r="E9" s="31" t="s">
        <v>2</v>
      </c>
      <c r="F9" s="31" t="s">
        <v>100</v>
      </c>
      <c r="G9" s="31">
        <f>COUNTIF($E$14:$L$370,"지구*")</f>
        <v>30</v>
      </c>
      <c r="H9" s="15" t="s">
        <v>12</v>
      </c>
      <c r="I9" s="15" t="s">
        <v>181</v>
      </c>
      <c r="J9" s="15">
        <f>COUNTIF($E$14:$L$370,"자습*")</f>
        <v>90</v>
      </c>
      <c r="K9" s="35"/>
      <c r="L9" s="65"/>
      <c r="M9" s="65"/>
    </row>
    <row r="10" spans="1:13" ht="18" hidden="1" customHeight="1" x14ac:dyDescent="0.4">
      <c r="A10" s="9"/>
      <c r="B10" s="29"/>
      <c r="C10" s="67" t="s">
        <v>117</v>
      </c>
      <c r="D10" s="31">
        <f>COUNTIF($E$14:$L$370,"영독*")</f>
        <v>60</v>
      </c>
      <c r="E10" s="31" t="s">
        <v>122</v>
      </c>
      <c r="F10" s="31"/>
      <c r="G10" s="31"/>
      <c r="H10" s="31"/>
      <c r="I10" s="15"/>
      <c r="J10" s="15"/>
      <c r="K10" s="35"/>
      <c r="L10" s="62"/>
      <c r="M10" s="28"/>
    </row>
    <row r="11" spans="1:13" ht="18" hidden="1" customHeight="1" thickBot="1" x14ac:dyDescent="0.45">
      <c r="A11" s="9"/>
      <c r="B11" s="66"/>
      <c r="C11" s="38" t="s">
        <v>68</v>
      </c>
      <c r="D11" s="40">
        <f>COUNTIF($E$14:$L$370,"영어*")</f>
        <v>45</v>
      </c>
      <c r="E11" s="40" t="s">
        <v>123</v>
      </c>
      <c r="F11" s="40"/>
      <c r="G11" s="40"/>
      <c r="H11" s="40"/>
      <c r="I11" s="40"/>
      <c r="J11" s="46"/>
      <c r="K11" s="41"/>
      <c r="L11" s="62"/>
      <c r="M11" s="65"/>
    </row>
    <row r="12" spans="1:13" ht="18" hidden="1" customHeight="1" x14ac:dyDescent="0.4"/>
    <row r="13" spans="1:13" ht="18" customHeight="1" x14ac:dyDescent="0.4">
      <c r="A13" s="10" t="s">
        <v>3</v>
      </c>
      <c r="B13" s="6" t="s">
        <v>4</v>
      </c>
      <c r="C13" s="22" t="s">
        <v>16</v>
      </c>
      <c r="D13" s="6" t="s">
        <v>46</v>
      </c>
      <c r="E13" s="11" t="s">
        <v>120</v>
      </c>
      <c r="F13" s="31" t="s">
        <v>51</v>
      </c>
      <c r="G13" s="31" t="s">
        <v>52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121</v>
      </c>
      <c r="M13" s="15"/>
    </row>
    <row r="14" spans="1:13" ht="17.399999999999999" hidden="1" x14ac:dyDescent="0.4">
      <c r="A14" s="32">
        <v>45736</v>
      </c>
      <c r="B14" s="13">
        <f t="shared" ref="B14:B45" si="0">WEEKDAY(A14,2)</f>
        <v>4</v>
      </c>
      <c r="C14" s="49">
        <v>8</v>
      </c>
      <c r="D14" s="50" t="s">
        <v>180</v>
      </c>
      <c r="E14" s="52" t="s">
        <v>15</v>
      </c>
      <c r="F14" s="52"/>
      <c r="G14" s="52" t="s">
        <v>106</v>
      </c>
      <c r="H14" s="52" t="s">
        <v>68</v>
      </c>
      <c r="I14" s="52" t="s">
        <v>142</v>
      </c>
      <c r="J14" s="52"/>
      <c r="K14" s="52" t="s">
        <v>1</v>
      </c>
      <c r="L14" s="31" t="s">
        <v>115</v>
      </c>
      <c r="M14" s="31"/>
    </row>
    <row r="15" spans="1:13" ht="17.399999999999999" hidden="1" x14ac:dyDescent="0.4">
      <c r="A15" s="32">
        <v>45736</v>
      </c>
      <c r="B15" s="13">
        <f t="shared" si="0"/>
        <v>4</v>
      </c>
      <c r="C15" s="50">
        <v>9</v>
      </c>
      <c r="D15" s="50" t="s">
        <v>175</v>
      </c>
      <c r="E15" s="52" t="s">
        <v>15</v>
      </c>
      <c r="F15" s="52" t="s">
        <v>13</v>
      </c>
      <c r="G15" s="52" t="s">
        <v>106</v>
      </c>
      <c r="H15" s="52" t="s">
        <v>0</v>
      </c>
      <c r="I15" s="52" t="s">
        <v>142</v>
      </c>
      <c r="J15" s="31"/>
      <c r="K15" s="31" t="s">
        <v>117</v>
      </c>
      <c r="L15" s="51" t="s">
        <v>115</v>
      </c>
      <c r="M15" s="31"/>
    </row>
    <row r="16" spans="1:13" ht="17.399999999999999" hidden="1" x14ac:dyDescent="0.4">
      <c r="A16" s="32">
        <v>45737</v>
      </c>
      <c r="B16" s="13">
        <f t="shared" si="0"/>
        <v>5</v>
      </c>
      <c r="C16" s="50">
        <v>8</v>
      </c>
      <c r="D16" s="50" t="s">
        <v>179</v>
      </c>
      <c r="E16" s="52" t="s">
        <v>157</v>
      </c>
      <c r="F16" s="52" t="s">
        <v>146</v>
      </c>
      <c r="G16" s="52"/>
      <c r="H16" s="52" t="s">
        <v>142</v>
      </c>
      <c r="I16" s="52" t="s">
        <v>141</v>
      </c>
      <c r="J16" s="52" t="s">
        <v>159</v>
      </c>
      <c r="K16" s="52" t="s">
        <v>155</v>
      </c>
      <c r="L16" s="31"/>
      <c r="M16" s="31"/>
    </row>
    <row r="17" spans="1:13" ht="17.399999999999999" hidden="1" x14ac:dyDescent="0.4">
      <c r="A17" s="32">
        <v>45737</v>
      </c>
      <c r="B17" s="13">
        <f t="shared" si="0"/>
        <v>5</v>
      </c>
      <c r="C17" s="50">
        <v>9</v>
      </c>
      <c r="D17" s="50" t="s">
        <v>176</v>
      </c>
      <c r="E17" s="52" t="s">
        <v>142</v>
      </c>
      <c r="F17" s="52"/>
      <c r="G17" s="52" t="s">
        <v>106</v>
      </c>
      <c r="H17" s="52" t="s">
        <v>0</v>
      </c>
      <c r="I17" s="52" t="s">
        <v>100</v>
      </c>
      <c r="J17" s="31" t="s">
        <v>98</v>
      </c>
      <c r="K17" s="31" t="s">
        <v>117</v>
      </c>
      <c r="L17" s="52" t="s">
        <v>115</v>
      </c>
      <c r="M17" s="63"/>
    </row>
    <row r="18" spans="1:13" ht="17.399999999999999" hidden="1" x14ac:dyDescent="0.4">
      <c r="A18" s="32">
        <v>45740</v>
      </c>
      <c r="B18" s="13">
        <f t="shared" si="0"/>
        <v>1</v>
      </c>
      <c r="C18" s="50">
        <v>8</v>
      </c>
      <c r="D18" s="50" t="s">
        <v>177</v>
      </c>
      <c r="E18" s="31" t="s">
        <v>142</v>
      </c>
      <c r="F18" s="31"/>
      <c r="G18" s="31" t="s">
        <v>152</v>
      </c>
      <c r="H18" s="31" t="s">
        <v>141</v>
      </c>
      <c r="I18" s="31" t="s">
        <v>148</v>
      </c>
      <c r="J18" s="31" t="s">
        <v>154</v>
      </c>
      <c r="K18" s="31" t="s">
        <v>144</v>
      </c>
      <c r="L18" s="31" t="s">
        <v>155</v>
      </c>
      <c r="M18" s="31"/>
    </row>
    <row r="19" spans="1:13" ht="17.399999999999999" hidden="1" x14ac:dyDescent="0.4">
      <c r="A19" s="32">
        <v>45740</v>
      </c>
      <c r="B19" s="13">
        <f t="shared" si="0"/>
        <v>1</v>
      </c>
      <c r="C19" s="50">
        <v>9</v>
      </c>
      <c r="D19" s="50" t="s">
        <v>178</v>
      </c>
      <c r="E19" s="31" t="s">
        <v>157</v>
      </c>
      <c r="F19" s="31" t="s">
        <v>144</v>
      </c>
      <c r="G19" s="31"/>
      <c r="H19" s="31" t="s">
        <v>142</v>
      </c>
      <c r="I19" s="31" t="s">
        <v>152</v>
      </c>
      <c r="J19" s="31" t="s">
        <v>159</v>
      </c>
      <c r="K19" s="31" t="s">
        <v>155</v>
      </c>
      <c r="L19" s="31"/>
      <c r="M19" s="31"/>
    </row>
    <row r="20" spans="1:13" ht="17.399999999999999" hidden="1" x14ac:dyDescent="0.4">
      <c r="A20" s="32">
        <v>45741</v>
      </c>
      <c r="B20" s="13">
        <f t="shared" si="0"/>
        <v>2</v>
      </c>
      <c r="C20" s="50">
        <v>8</v>
      </c>
      <c r="D20" s="50" t="s">
        <v>175</v>
      </c>
      <c r="E20" s="52" t="s">
        <v>135</v>
      </c>
      <c r="F20" s="52" t="s">
        <v>137</v>
      </c>
      <c r="G20" s="52" t="s">
        <v>139</v>
      </c>
      <c r="H20" s="52" t="s">
        <v>141</v>
      </c>
      <c r="I20" s="52" t="s">
        <v>142</v>
      </c>
      <c r="J20" s="31"/>
      <c r="K20" s="31" t="s">
        <v>144</v>
      </c>
      <c r="L20" s="51" t="s">
        <v>146</v>
      </c>
      <c r="M20" s="31"/>
    </row>
    <row r="21" spans="1:13" ht="17.399999999999999" hidden="1" x14ac:dyDescent="0.4">
      <c r="A21" s="32">
        <v>45741</v>
      </c>
      <c r="B21" s="13">
        <f t="shared" si="0"/>
        <v>2</v>
      </c>
      <c r="C21" s="50">
        <v>9</v>
      </c>
      <c r="D21" s="50" t="s">
        <v>176</v>
      </c>
      <c r="E21" s="52" t="s">
        <v>142</v>
      </c>
      <c r="F21" s="52"/>
      <c r="G21" s="52" t="s">
        <v>139</v>
      </c>
      <c r="H21" s="52" t="s">
        <v>141</v>
      </c>
      <c r="I21" s="52" t="s">
        <v>148</v>
      </c>
      <c r="J21" s="31" t="s">
        <v>150</v>
      </c>
      <c r="K21" s="31" t="s">
        <v>144</v>
      </c>
      <c r="L21" s="52" t="s">
        <v>146</v>
      </c>
      <c r="M21" s="31"/>
    </row>
    <row r="22" spans="1:13" ht="17.399999999999999" hidden="1" x14ac:dyDescent="0.4">
      <c r="A22" s="32">
        <v>45742</v>
      </c>
      <c r="B22" s="13"/>
      <c r="C22" s="82" t="s">
        <v>124</v>
      </c>
      <c r="D22" s="68"/>
      <c r="E22" s="69"/>
      <c r="F22" s="69"/>
      <c r="G22" s="69"/>
      <c r="H22" s="69"/>
      <c r="I22" s="69"/>
      <c r="J22" s="69"/>
      <c r="K22" s="69"/>
      <c r="L22" s="70"/>
      <c r="M22" s="70"/>
    </row>
    <row r="23" spans="1:13" ht="17.399999999999999" hidden="1" x14ac:dyDescent="0.4">
      <c r="A23" s="32">
        <v>45742</v>
      </c>
      <c r="B23" s="13"/>
      <c r="C23" s="83"/>
      <c r="D23" s="68"/>
      <c r="E23" s="69"/>
      <c r="F23" s="69"/>
      <c r="G23" s="69"/>
      <c r="H23" s="69"/>
      <c r="I23" s="69"/>
      <c r="J23" s="69"/>
      <c r="K23" s="69"/>
      <c r="L23" s="70"/>
      <c r="M23" s="70"/>
    </row>
    <row r="24" spans="1:13" ht="17.399999999999999" hidden="1" x14ac:dyDescent="0.4">
      <c r="A24" s="32">
        <v>45743</v>
      </c>
      <c r="B24" s="13">
        <f t="shared" si="0"/>
        <v>4</v>
      </c>
      <c r="C24" s="49">
        <v>8</v>
      </c>
      <c r="D24" s="50" t="s">
        <v>180</v>
      </c>
      <c r="E24" s="52" t="s">
        <v>15</v>
      </c>
      <c r="F24" s="52"/>
      <c r="G24" s="52" t="s">
        <v>106</v>
      </c>
      <c r="H24" s="52" t="s">
        <v>68</v>
      </c>
      <c r="I24" s="52" t="s">
        <v>142</v>
      </c>
      <c r="J24" s="52"/>
      <c r="K24" s="52" t="s">
        <v>1</v>
      </c>
      <c r="L24" s="31" t="s">
        <v>115</v>
      </c>
      <c r="M24" s="63"/>
    </row>
    <row r="25" spans="1:13" ht="17.399999999999999" hidden="1" x14ac:dyDescent="0.4">
      <c r="A25" s="32">
        <v>45743</v>
      </c>
      <c r="B25" s="13">
        <f t="shared" si="0"/>
        <v>4</v>
      </c>
      <c r="C25" s="50">
        <v>9</v>
      </c>
      <c r="D25" s="50" t="s">
        <v>177</v>
      </c>
      <c r="E25" s="31" t="s">
        <v>142</v>
      </c>
      <c r="F25" s="31"/>
      <c r="G25" s="31" t="s">
        <v>68</v>
      </c>
      <c r="H25" s="31" t="s">
        <v>0</v>
      </c>
      <c r="I25" s="31" t="s">
        <v>100</v>
      </c>
      <c r="J25" s="31" t="s">
        <v>97</v>
      </c>
      <c r="K25" s="31" t="s">
        <v>117</v>
      </c>
      <c r="L25" s="31" t="s">
        <v>1</v>
      </c>
      <c r="M25" s="31"/>
    </row>
    <row r="26" spans="1:13" ht="17.399999999999999" hidden="1" x14ac:dyDescent="0.4">
      <c r="A26" s="32">
        <v>45744</v>
      </c>
      <c r="B26" s="13">
        <f t="shared" si="0"/>
        <v>5</v>
      </c>
      <c r="C26" s="50">
        <v>8</v>
      </c>
      <c r="D26" s="50" t="s">
        <v>179</v>
      </c>
      <c r="E26" s="52" t="s">
        <v>157</v>
      </c>
      <c r="F26" s="52" t="s">
        <v>146</v>
      </c>
      <c r="G26" s="52"/>
      <c r="H26" s="52" t="s">
        <v>142</v>
      </c>
      <c r="I26" s="52" t="s">
        <v>141</v>
      </c>
      <c r="J26" s="52" t="s">
        <v>159</v>
      </c>
      <c r="K26" s="52" t="s">
        <v>155</v>
      </c>
      <c r="L26" s="31"/>
      <c r="M26" s="31"/>
    </row>
    <row r="27" spans="1:13" ht="17.399999999999999" hidden="1" x14ac:dyDescent="0.4">
      <c r="A27" s="32">
        <v>45744</v>
      </c>
      <c r="B27" s="13">
        <f t="shared" si="0"/>
        <v>5</v>
      </c>
      <c r="C27" s="50">
        <v>9</v>
      </c>
      <c r="D27" s="50" t="s">
        <v>175</v>
      </c>
      <c r="E27" s="52" t="s">
        <v>15</v>
      </c>
      <c r="F27" s="52" t="s">
        <v>13</v>
      </c>
      <c r="G27" s="52" t="s">
        <v>106</v>
      </c>
      <c r="H27" s="52" t="s">
        <v>0</v>
      </c>
      <c r="I27" s="52" t="s">
        <v>142</v>
      </c>
      <c r="J27" s="31"/>
      <c r="K27" s="31" t="s">
        <v>117</v>
      </c>
      <c r="L27" s="51" t="s">
        <v>115</v>
      </c>
      <c r="M27" s="31"/>
    </row>
    <row r="28" spans="1:13" ht="17.399999999999999" hidden="1" x14ac:dyDescent="0.4">
      <c r="A28" s="12">
        <v>45747</v>
      </c>
      <c r="B28" s="13">
        <f t="shared" si="0"/>
        <v>1</v>
      </c>
      <c r="C28" s="50">
        <v>8</v>
      </c>
      <c r="D28" s="50" t="s">
        <v>177</v>
      </c>
      <c r="E28" s="31" t="s">
        <v>142</v>
      </c>
      <c r="F28" s="31"/>
      <c r="G28" s="31" t="s">
        <v>152</v>
      </c>
      <c r="H28" s="31" t="s">
        <v>141</v>
      </c>
      <c r="I28" s="31" t="s">
        <v>148</v>
      </c>
      <c r="J28" s="31" t="s">
        <v>154</v>
      </c>
      <c r="K28" s="31" t="s">
        <v>144</v>
      </c>
      <c r="L28" s="31" t="s">
        <v>155</v>
      </c>
      <c r="M28" s="31"/>
    </row>
    <row r="29" spans="1:13" ht="17.399999999999999" hidden="1" x14ac:dyDescent="0.4">
      <c r="A29" s="12">
        <v>45747</v>
      </c>
      <c r="B29" s="13">
        <f t="shared" si="0"/>
        <v>1</v>
      </c>
      <c r="C29" s="50">
        <v>9</v>
      </c>
      <c r="D29" s="50" t="s">
        <v>178</v>
      </c>
      <c r="E29" s="31" t="s">
        <v>157</v>
      </c>
      <c r="F29" s="31" t="s">
        <v>144</v>
      </c>
      <c r="G29" s="31"/>
      <c r="H29" s="31" t="s">
        <v>142</v>
      </c>
      <c r="I29" s="31" t="s">
        <v>152</v>
      </c>
      <c r="J29" s="31" t="s">
        <v>159</v>
      </c>
      <c r="K29" s="31" t="s">
        <v>155</v>
      </c>
      <c r="L29" s="31"/>
      <c r="M29" s="31"/>
    </row>
    <row r="30" spans="1:13" ht="17.399999999999999" hidden="1" x14ac:dyDescent="0.4">
      <c r="A30" s="12">
        <v>45748</v>
      </c>
      <c r="B30" s="13">
        <f t="shared" si="0"/>
        <v>2</v>
      </c>
      <c r="C30" s="50">
        <v>8</v>
      </c>
      <c r="D30" s="50" t="s">
        <v>176</v>
      </c>
      <c r="E30" s="52" t="s">
        <v>142</v>
      </c>
      <c r="F30" s="52"/>
      <c r="G30" s="52" t="s">
        <v>106</v>
      </c>
      <c r="H30" s="52" t="s">
        <v>0</v>
      </c>
      <c r="I30" s="52" t="s">
        <v>100</v>
      </c>
      <c r="J30" s="31" t="s">
        <v>98</v>
      </c>
      <c r="K30" s="31" t="s">
        <v>117</v>
      </c>
      <c r="L30" s="52" t="s">
        <v>115</v>
      </c>
      <c r="M30" s="31"/>
    </row>
    <row r="31" spans="1:13" ht="17.399999999999999" hidden="1" x14ac:dyDescent="0.4">
      <c r="A31" s="12">
        <v>45748</v>
      </c>
      <c r="B31" s="13">
        <f t="shared" si="0"/>
        <v>2</v>
      </c>
      <c r="C31" s="50">
        <v>9</v>
      </c>
      <c r="D31" s="50" t="s">
        <v>180</v>
      </c>
      <c r="E31" s="52" t="s">
        <v>135</v>
      </c>
      <c r="F31" s="52"/>
      <c r="G31" s="52" t="s">
        <v>139</v>
      </c>
      <c r="H31" s="52" t="s">
        <v>152</v>
      </c>
      <c r="I31" s="52" t="s">
        <v>142</v>
      </c>
      <c r="J31" s="52"/>
      <c r="K31" s="52" t="s">
        <v>155</v>
      </c>
      <c r="L31" s="31" t="s">
        <v>146</v>
      </c>
      <c r="M31" s="31"/>
    </row>
    <row r="32" spans="1:13" ht="17.399999999999999" hidden="1" x14ac:dyDescent="0.4">
      <c r="A32" s="12">
        <v>45749</v>
      </c>
      <c r="B32" s="13">
        <f t="shared" si="0"/>
        <v>3</v>
      </c>
      <c r="C32" s="49">
        <v>8</v>
      </c>
      <c r="D32" s="50" t="s">
        <v>179</v>
      </c>
      <c r="E32" s="52" t="s">
        <v>157</v>
      </c>
      <c r="F32" s="52" t="s">
        <v>146</v>
      </c>
      <c r="G32" s="52"/>
      <c r="H32" s="52" t="s">
        <v>142</v>
      </c>
      <c r="I32" s="52" t="s">
        <v>141</v>
      </c>
      <c r="J32" s="52" t="s">
        <v>159</v>
      </c>
      <c r="K32" s="52" t="s">
        <v>155</v>
      </c>
      <c r="L32" s="31"/>
      <c r="M32" s="63"/>
    </row>
    <row r="33" spans="1:13" ht="17.399999999999999" hidden="1" x14ac:dyDescent="0.4">
      <c r="A33" s="12">
        <v>45749</v>
      </c>
      <c r="B33" s="13">
        <f t="shared" si="0"/>
        <v>3</v>
      </c>
      <c r="C33" s="50">
        <v>9</v>
      </c>
      <c r="D33" s="50" t="s">
        <v>178</v>
      </c>
      <c r="E33" s="31" t="s">
        <v>157</v>
      </c>
      <c r="F33" s="31" t="s">
        <v>144</v>
      </c>
      <c r="G33" s="31"/>
      <c r="H33" s="31" t="s">
        <v>142</v>
      </c>
      <c r="I33" s="31" t="s">
        <v>152</v>
      </c>
      <c r="J33" s="31" t="s">
        <v>159</v>
      </c>
      <c r="K33" s="31" t="s">
        <v>155</v>
      </c>
      <c r="L33" s="31"/>
      <c r="M33" s="31"/>
    </row>
    <row r="34" spans="1:13" ht="17.399999999999999" hidden="1" x14ac:dyDescent="0.4">
      <c r="A34" s="12">
        <v>45750</v>
      </c>
      <c r="B34" s="13">
        <f t="shared" si="0"/>
        <v>4</v>
      </c>
      <c r="C34" s="82" t="s">
        <v>125</v>
      </c>
      <c r="D34" s="68"/>
      <c r="E34" s="71"/>
      <c r="F34" s="71"/>
      <c r="G34" s="71"/>
      <c r="H34" s="71"/>
      <c r="I34" s="71"/>
      <c r="J34" s="69"/>
      <c r="K34" s="69"/>
      <c r="L34" s="71"/>
      <c r="M34" s="69"/>
    </row>
    <row r="35" spans="1:13" ht="17.399999999999999" hidden="1" x14ac:dyDescent="0.4">
      <c r="A35" s="12">
        <v>45750</v>
      </c>
      <c r="B35" s="13">
        <f t="shared" si="0"/>
        <v>4</v>
      </c>
      <c r="C35" s="83"/>
      <c r="D35" s="68"/>
      <c r="E35" s="71"/>
      <c r="F35" s="71"/>
      <c r="G35" s="71"/>
      <c r="H35" s="71"/>
      <c r="I35" s="71"/>
      <c r="J35" s="69"/>
      <c r="K35" s="69"/>
      <c r="L35" s="71"/>
      <c r="M35" s="69"/>
    </row>
    <row r="36" spans="1:13" ht="17.399999999999999" hidden="1" x14ac:dyDescent="0.4">
      <c r="A36" s="12">
        <v>45751</v>
      </c>
      <c r="B36" s="13">
        <f t="shared" si="0"/>
        <v>5</v>
      </c>
      <c r="C36" s="50">
        <v>8</v>
      </c>
      <c r="D36" s="50" t="s">
        <v>175</v>
      </c>
      <c r="E36" s="52" t="s">
        <v>135</v>
      </c>
      <c r="F36" s="52" t="s">
        <v>137</v>
      </c>
      <c r="G36" s="52" t="s">
        <v>139</v>
      </c>
      <c r="H36" s="52" t="s">
        <v>141</v>
      </c>
      <c r="I36" s="52" t="s">
        <v>142</v>
      </c>
      <c r="J36" s="31"/>
      <c r="K36" s="31" t="s">
        <v>144</v>
      </c>
      <c r="L36" s="51" t="s">
        <v>146</v>
      </c>
      <c r="M36" s="31"/>
    </row>
    <row r="37" spans="1:13" ht="17.399999999999999" hidden="1" x14ac:dyDescent="0.4">
      <c r="A37" s="12">
        <v>45751</v>
      </c>
      <c r="B37" s="13">
        <f t="shared" si="0"/>
        <v>5</v>
      </c>
      <c r="C37" s="50">
        <v>9</v>
      </c>
      <c r="D37" s="50" t="s">
        <v>176</v>
      </c>
      <c r="E37" s="52" t="s">
        <v>142</v>
      </c>
      <c r="F37" s="52"/>
      <c r="G37" s="52" t="s">
        <v>139</v>
      </c>
      <c r="H37" s="52" t="s">
        <v>141</v>
      </c>
      <c r="I37" s="52" t="s">
        <v>148</v>
      </c>
      <c r="J37" s="31" t="s">
        <v>150</v>
      </c>
      <c r="K37" s="31" t="s">
        <v>144</v>
      </c>
      <c r="L37" s="52" t="s">
        <v>146</v>
      </c>
      <c r="M37" s="31"/>
    </row>
    <row r="38" spans="1:13" ht="17.399999999999999" hidden="1" x14ac:dyDescent="0.4">
      <c r="A38" s="12">
        <v>45754</v>
      </c>
      <c r="B38" s="13">
        <f t="shared" si="0"/>
        <v>1</v>
      </c>
      <c r="C38" s="50">
        <v>8</v>
      </c>
      <c r="D38" s="50" t="s">
        <v>177</v>
      </c>
      <c r="E38" s="31" t="s">
        <v>142</v>
      </c>
      <c r="F38" s="31"/>
      <c r="G38" s="31" t="s">
        <v>152</v>
      </c>
      <c r="H38" s="31" t="s">
        <v>141</v>
      </c>
      <c r="I38" s="31" t="s">
        <v>148</v>
      </c>
      <c r="J38" s="31" t="s">
        <v>154</v>
      </c>
      <c r="K38" s="31" t="s">
        <v>144</v>
      </c>
      <c r="L38" s="31" t="s">
        <v>155</v>
      </c>
      <c r="M38" s="31"/>
    </row>
    <row r="39" spans="1:13" ht="17.399999999999999" hidden="1" x14ac:dyDescent="0.4">
      <c r="A39" s="12">
        <v>45754</v>
      </c>
      <c r="B39" s="13">
        <f t="shared" si="0"/>
        <v>1</v>
      </c>
      <c r="C39" s="50">
        <v>9</v>
      </c>
      <c r="D39" s="50" t="s">
        <v>178</v>
      </c>
      <c r="E39" s="31" t="s">
        <v>157</v>
      </c>
      <c r="F39" s="31" t="s">
        <v>144</v>
      </c>
      <c r="G39" s="31"/>
      <c r="H39" s="31" t="s">
        <v>142</v>
      </c>
      <c r="I39" s="31" t="s">
        <v>152</v>
      </c>
      <c r="J39" s="31" t="s">
        <v>159</v>
      </c>
      <c r="K39" s="31" t="s">
        <v>155</v>
      </c>
      <c r="L39" s="31"/>
      <c r="M39" s="31"/>
    </row>
    <row r="40" spans="1:13" ht="17.399999999999999" hidden="1" x14ac:dyDescent="0.4">
      <c r="A40" s="12">
        <v>45755</v>
      </c>
      <c r="B40" s="13"/>
      <c r="C40" s="82" t="s">
        <v>128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</row>
    <row r="41" spans="1:13" ht="17.399999999999999" hidden="1" x14ac:dyDescent="0.4">
      <c r="A41" s="12">
        <v>45755</v>
      </c>
      <c r="B41" s="13"/>
      <c r="C41" s="83"/>
      <c r="D41" s="68"/>
      <c r="E41" s="69"/>
      <c r="F41" s="69"/>
      <c r="G41" s="69"/>
      <c r="H41" s="69"/>
      <c r="I41" s="69"/>
      <c r="J41" s="69"/>
      <c r="K41" s="69"/>
      <c r="L41" s="69"/>
      <c r="M41" s="69"/>
    </row>
    <row r="42" spans="1:13" ht="17.399999999999999" hidden="1" x14ac:dyDescent="0.4">
      <c r="A42" s="12">
        <v>45756</v>
      </c>
      <c r="B42" s="13">
        <f t="shared" si="0"/>
        <v>3</v>
      </c>
      <c r="C42" s="50">
        <v>8</v>
      </c>
      <c r="D42" s="50" t="s">
        <v>179</v>
      </c>
      <c r="E42" s="52" t="s">
        <v>157</v>
      </c>
      <c r="F42" s="52" t="s">
        <v>146</v>
      </c>
      <c r="G42" s="52"/>
      <c r="H42" s="52" t="s">
        <v>142</v>
      </c>
      <c r="I42" s="52" t="s">
        <v>141</v>
      </c>
      <c r="J42" s="52" t="s">
        <v>159</v>
      </c>
      <c r="K42" s="52" t="s">
        <v>155</v>
      </c>
      <c r="L42" s="31"/>
      <c r="M42" s="31"/>
    </row>
    <row r="43" spans="1:13" ht="17.399999999999999" hidden="1" x14ac:dyDescent="0.4">
      <c r="A43" s="12">
        <v>45756</v>
      </c>
      <c r="B43" s="13">
        <f t="shared" si="0"/>
        <v>3</v>
      </c>
      <c r="C43" s="50">
        <v>9</v>
      </c>
      <c r="D43" s="50" t="s">
        <v>180</v>
      </c>
      <c r="E43" s="52" t="s">
        <v>135</v>
      </c>
      <c r="F43" s="52"/>
      <c r="G43" s="52" t="s">
        <v>139</v>
      </c>
      <c r="H43" s="52" t="s">
        <v>152</v>
      </c>
      <c r="I43" s="52" t="s">
        <v>142</v>
      </c>
      <c r="J43" s="52"/>
      <c r="K43" s="52" t="s">
        <v>155</v>
      </c>
      <c r="L43" s="31" t="s">
        <v>146</v>
      </c>
      <c r="M43" s="31"/>
    </row>
    <row r="44" spans="1:13" ht="17.399999999999999" hidden="1" x14ac:dyDescent="0.4">
      <c r="A44" s="12">
        <v>45757</v>
      </c>
      <c r="B44" s="13">
        <f t="shared" si="0"/>
        <v>4</v>
      </c>
      <c r="C44" s="82" t="s">
        <v>125</v>
      </c>
      <c r="D44" s="68"/>
      <c r="E44" s="71"/>
      <c r="F44" s="71"/>
      <c r="G44" s="71"/>
      <c r="H44" s="71"/>
      <c r="I44" s="71"/>
      <c r="J44" s="71"/>
      <c r="K44" s="71"/>
      <c r="L44" s="69"/>
      <c r="M44" s="69"/>
    </row>
    <row r="45" spans="1:13" ht="17.399999999999999" hidden="1" x14ac:dyDescent="0.4">
      <c r="A45" s="12">
        <v>45757</v>
      </c>
      <c r="B45" s="13">
        <f t="shared" si="0"/>
        <v>4</v>
      </c>
      <c r="C45" s="83"/>
      <c r="D45" s="68"/>
      <c r="E45" s="71"/>
      <c r="F45" s="71"/>
      <c r="G45" s="71"/>
      <c r="H45" s="71"/>
      <c r="I45" s="71"/>
      <c r="J45" s="71"/>
      <c r="K45" s="71"/>
      <c r="L45" s="69"/>
      <c r="M45" s="69"/>
    </row>
    <row r="46" spans="1:13" ht="17.399999999999999" hidden="1" x14ac:dyDescent="0.4">
      <c r="A46" s="12">
        <v>45758</v>
      </c>
      <c r="B46" s="13">
        <f t="shared" ref="B46:B79" si="1">WEEKDAY(A46,2)</f>
        <v>5</v>
      </c>
      <c r="C46" s="50">
        <v>8</v>
      </c>
      <c r="D46" s="50" t="s">
        <v>175</v>
      </c>
      <c r="E46" s="52" t="s">
        <v>135</v>
      </c>
      <c r="F46" s="52" t="s">
        <v>137</v>
      </c>
      <c r="G46" s="52" t="s">
        <v>139</v>
      </c>
      <c r="H46" s="52" t="s">
        <v>141</v>
      </c>
      <c r="I46" s="52" t="s">
        <v>142</v>
      </c>
      <c r="J46" s="31"/>
      <c r="K46" s="31" t="s">
        <v>144</v>
      </c>
      <c r="L46" s="51" t="s">
        <v>146</v>
      </c>
      <c r="M46" s="31"/>
    </row>
    <row r="47" spans="1:13" ht="17.399999999999999" hidden="1" x14ac:dyDescent="0.4">
      <c r="A47" s="12">
        <v>45758</v>
      </c>
      <c r="B47" s="13">
        <f t="shared" si="1"/>
        <v>5</v>
      </c>
      <c r="C47" s="50">
        <v>9</v>
      </c>
      <c r="D47" s="50" t="s">
        <v>176</v>
      </c>
      <c r="E47" s="52" t="s">
        <v>142</v>
      </c>
      <c r="F47" s="52"/>
      <c r="G47" s="52" t="s">
        <v>139</v>
      </c>
      <c r="H47" s="52" t="s">
        <v>141</v>
      </c>
      <c r="I47" s="52" t="s">
        <v>148</v>
      </c>
      <c r="J47" s="31" t="s">
        <v>150</v>
      </c>
      <c r="K47" s="31" t="s">
        <v>144</v>
      </c>
      <c r="L47" s="52" t="s">
        <v>146</v>
      </c>
      <c r="M47" s="31"/>
    </row>
    <row r="48" spans="1:13" ht="17.399999999999999" hidden="1" x14ac:dyDescent="0.4">
      <c r="A48" s="12">
        <v>45761</v>
      </c>
      <c r="B48" s="13"/>
      <c r="C48" s="50">
        <v>8</v>
      </c>
      <c r="D48" s="50" t="s">
        <v>177</v>
      </c>
      <c r="E48" s="31" t="s">
        <v>142</v>
      </c>
      <c r="F48" s="31"/>
      <c r="G48" s="31" t="s">
        <v>152</v>
      </c>
      <c r="H48" s="31" t="s">
        <v>141</v>
      </c>
      <c r="I48" s="31" t="s">
        <v>148</v>
      </c>
      <c r="J48" s="31" t="s">
        <v>154</v>
      </c>
      <c r="K48" s="31" t="s">
        <v>144</v>
      </c>
      <c r="L48" s="31" t="s">
        <v>155</v>
      </c>
      <c r="M48" s="31"/>
    </row>
    <row r="49" spans="1:13" ht="17.399999999999999" hidden="1" x14ac:dyDescent="0.4">
      <c r="A49" s="12">
        <v>45761</v>
      </c>
      <c r="B49" s="13">
        <f t="shared" si="1"/>
        <v>1</v>
      </c>
      <c r="C49" s="50">
        <v>9</v>
      </c>
      <c r="D49" s="50" t="s">
        <v>178</v>
      </c>
      <c r="E49" s="31" t="s">
        <v>157</v>
      </c>
      <c r="F49" s="31" t="s">
        <v>144</v>
      </c>
      <c r="G49" s="31"/>
      <c r="H49" s="31" t="s">
        <v>142</v>
      </c>
      <c r="I49" s="31" t="s">
        <v>152</v>
      </c>
      <c r="J49" s="31" t="s">
        <v>159</v>
      </c>
      <c r="K49" s="31" t="s">
        <v>155</v>
      </c>
      <c r="L49" s="31"/>
      <c r="M49" s="31"/>
    </row>
    <row r="50" spans="1:13" ht="17.399999999999999" hidden="1" x14ac:dyDescent="0.4">
      <c r="A50" s="12">
        <v>45762</v>
      </c>
      <c r="B50" s="13">
        <f t="shared" si="1"/>
        <v>2</v>
      </c>
      <c r="C50" s="50">
        <v>8</v>
      </c>
      <c r="D50" s="50" t="s">
        <v>175</v>
      </c>
      <c r="E50" s="52" t="s">
        <v>135</v>
      </c>
      <c r="F50" s="52" t="s">
        <v>137</v>
      </c>
      <c r="G50" s="52" t="s">
        <v>139</v>
      </c>
      <c r="H50" s="52" t="s">
        <v>141</v>
      </c>
      <c r="I50" s="52" t="s">
        <v>142</v>
      </c>
      <c r="J50" s="31"/>
      <c r="K50" s="31" t="s">
        <v>144</v>
      </c>
      <c r="L50" s="51" t="s">
        <v>146</v>
      </c>
      <c r="M50" s="31"/>
    </row>
    <row r="51" spans="1:13" ht="17.399999999999999" hidden="1" x14ac:dyDescent="0.4">
      <c r="A51" s="12">
        <v>45762</v>
      </c>
      <c r="B51" s="13">
        <f t="shared" si="1"/>
        <v>2</v>
      </c>
      <c r="C51" s="50">
        <v>9</v>
      </c>
      <c r="D51" s="50" t="s">
        <v>180</v>
      </c>
      <c r="E51" s="52" t="s">
        <v>135</v>
      </c>
      <c r="F51" s="52"/>
      <c r="G51" s="52" t="s">
        <v>139</v>
      </c>
      <c r="H51" s="52" t="s">
        <v>152</v>
      </c>
      <c r="I51" s="52" t="s">
        <v>142</v>
      </c>
      <c r="J51" s="52"/>
      <c r="K51" s="52" t="s">
        <v>155</v>
      </c>
      <c r="L51" s="31" t="s">
        <v>146</v>
      </c>
      <c r="M51" s="31"/>
    </row>
    <row r="52" spans="1:13" ht="17.399999999999999" hidden="1" x14ac:dyDescent="0.4">
      <c r="A52" s="12">
        <v>45763</v>
      </c>
      <c r="B52" s="13">
        <f t="shared" si="1"/>
        <v>3</v>
      </c>
      <c r="C52" s="50">
        <v>8</v>
      </c>
      <c r="D52" s="50" t="s">
        <v>179</v>
      </c>
      <c r="E52" s="52" t="s">
        <v>157</v>
      </c>
      <c r="F52" s="52" t="s">
        <v>146</v>
      </c>
      <c r="G52" s="52"/>
      <c r="H52" s="52" t="s">
        <v>142</v>
      </c>
      <c r="I52" s="52" t="s">
        <v>141</v>
      </c>
      <c r="J52" s="52" t="s">
        <v>159</v>
      </c>
      <c r="K52" s="52" t="s">
        <v>155</v>
      </c>
      <c r="L52" s="31"/>
      <c r="M52" s="31"/>
    </row>
    <row r="53" spans="1:13" ht="17.399999999999999" hidden="1" x14ac:dyDescent="0.4">
      <c r="A53" s="12">
        <v>45763</v>
      </c>
      <c r="B53" s="13">
        <f t="shared" si="1"/>
        <v>3</v>
      </c>
      <c r="C53" s="50">
        <v>9</v>
      </c>
      <c r="D53" s="50" t="s">
        <v>177</v>
      </c>
      <c r="E53" s="31" t="s">
        <v>142</v>
      </c>
      <c r="F53" s="31"/>
      <c r="G53" s="31" t="s">
        <v>68</v>
      </c>
      <c r="H53" s="31" t="s">
        <v>0</v>
      </c>
      <c r="I53" s="31" t="s">
        <v>100</v>
      </c>
      <c r="J53" s="31" t="s">
        <v>97</v>
      </c>
      <c r="K53" s="31" t="s">
        <v>117</v>
      </c>
      <c r="L53" s="31" t="s">
        <v>1</v>
      </c>
      <c r="M53" s="31"/>
    </row>
    <row r="54" spans="1:13" ht="17.399999999999999" hidden="1" x14ac:dyDescent="0.4">
      <c r="A54" s="12">
        <v>45764</v>
      </c>
      <c r="B54" s="13">
        <f t="shared" si="1"/>
        <v>4</v>
      </c>
      <c r="C54" s="82" t="s">
        <v>125</v>
      </c>
      <c r="D54" s="68"/>
      <c r="E54" s="69"/>
      <c r="F54" s="69"/>
      <c r="G54" s="69"/>
      <c r="H54" s="69"/>
      <c r="I54" s="69"/>
      <c r="J54" s="69"/>
      <c r="K54" s="69"/>
      <c r="L54" s="69"/>
      <c r="M54" s="69"/>
    </row>
    <row r="55" spans="1:13" ht="17.399999999999999" hidden="1" x14ac:dyDescent="0.4">
      <c r="A55" s="12">
        <v>45764</v>
      </c>
      <c r="B55" s="13">
        <f t="shared" si="1"/>
        <v>4</v>
      </c>
      <c r="C55" s="83"/>
      <c r="D55" s="68"/>
      <c r="E55" s="71"/>
      <c r="F55" s="71"/>
      <c r="G55" s="71"/>
      <c r="H55" s="71"/>
      <c r="I55" s="71"/>
      <c r="J55" s="69"/>
      <c r="K55" s="69"/>
      <c r="L55" s="71"/>
      <c r="M55" s="69"/>
    </row>
    <row r="56" spans="1:13" ht="17.399999999999999" hidden="1" x14ac:dyDescent="0.4">
      <c r="A56" s="12">
        <v>45765</v>
      </c>
      <c r="B56" s="13">
        <f t="shared" si="1"/>
        <v>5</v>
      </c>
      <c r="C56" s="50">
        <v>8</v>
      </c>
      <c r="D56" s="50" t="s">
        <v>176</v>
      </c>
      <c r="E56" s="52" t="s">
        <v>142</v>
      </c>
      <c r="F56" s="52"/>
      <c r="G56" s="52" t="s">
        <v>106</v>
      </c>
      <c r="H56" s="52" t="s">
        <v>0</v>
      </c>
      <c r="I56" s="52" t="s">
        <v>100</v>
      </c>
      <c r="J56" s="31" t="s">
        <v>98</v>
      </c>
      <c r="K56" s="31" t="s">
        <v>117</v>
      </c>
      <c r="L56" s="52" t="s">
        <v>115</v>
      </c>
      <c r="M56" s="31"/>
    </row>
    <row r="57" spans="1:13" ht="17.399999999999999" hidden="1" x14ac:dyDescent="0.4">
      <c r="A57" s="12">
        <v>45765</v>
      </c>
      <c r="B57" s="13">
        <f t="shared" si="1"/>
        <v>5</v>
      </c>
      <c r="C57" s="50">
        <v>9</v>
      </c>
      <c r="D57" s="50" t="s">
        <v>178</v>
      </c>
      <c r="E57" s="31" t="s">
        <v>157</v>
      </c>
      <c r="F57" s="31" t="s">
        <v>144</v>
      </c>
      <c r="G57" s="31"/>
      <c r="H57" s="31" t="s">
        <v>142</v>
      </c>
      <c r="I57" s="31" t="s">
        <v>152</v>
      </c>
      <c r="J57" s="31" t="s">
        <v>159</v>
      </c>
      <c r="K57" s="31" t="s">
        <v>155</v>
      </c>
      <c r="L57" s="31"/>
      <c r="M57" s="31"/>
    </row>
    <row r="58" spans="1:13" s="78" customFormat="1" ht="17.399999999999999" hidden="1" x14ac:dyDescent="0.4">
      <c r="A58" s="12">
        <v>45768</v>
      </c>
      <c r="B58" s="13">
        <f t="shared" si="1"/>
        <v>1</v>
      </c>
      <c r="C58" s="50">
        <v>8</v>
      </c>
      <c r="D58" s="50" t="s">
        <v>182</v>
      </c>
      <c r="E58" s="52" t="s">
        <v>116</v>
      </c>
      <c r="F58" s="52" t="s">
        <v>115</v>
      </c>
      <c r="G58" s="52"/>
      <c r="H58" s="52" t="s">
        <v>142</v>
      </c>
      <c r="I58" s="52" t="s">
        <v>0</v>
      </c>
      <c r="J58" s="52" t="s">
        <v>99</v>
      </c>
      <c r="K58" s="52" t="s">
        <v>1</v>
      </c>
      <c r="L58" s="31"/>
      <c r="M58" s="31"/>
    </row>
    <row r="59" spans="1:13" s="78" customFormat="1" ht="17.399999999999999" hidden="1" x14ac:dyDescent="0.4">
      <c r="A59" s="12">
        <v>45768</v>
      </c>
      <c r="B59" s="13"/>
      <c r="C59" s="50">
        <v>9</v>
      </c>
      <c r="D59" s="50" t="s">
        <v>183</v>
      </c>
      <c r="E59" s="52" t="s">
        <v>15</v>
      </c>
      <c r="F59" s="52"/>
      <c r="G59" s="52" t="s">
        <v>106</v>
      </c>
      <c r="H59" s="52" t="s">
        <v>68</v>
      </c>
      <c r="I59" s="52" t="s">
        <v>142</v>
      </c>
      <c r="J59" s="52"/>
      <c r="K59" s="52" t="s">
        <v>1</v>
      </c>
      <c r="L59" s="31" t="s">
        <v>115</v>
      </c>
      <c r="M59" s="31"/>
    </row>
    <row r="60" spans="1:13" ht="18" customHeight="1" x14ac:dyDescent="0.4">
      <c r="A60" s="12">
        <v>45779</v>
      </c>
      <c r="B60" s="13"/>
      <c r="C60" s="50">
        <v>8</v>
      </c>
      <c r="D60" s="50" t="s">
        <v>179</v>
      </c>
      <c r="E60" s="52" t="s">
        <v>157</v>
      </c>
      <c r="F60" s="52" t="s">
        <v>146</v>
      </c>
      <c r="G60" s="52"/>
      <c r="H60" s="52" t="s">
        <v>142</v>
      </c>
      <c r="I60" s="52" t="s">
        <v>141</v>
      </c>
      <c r="J60" s="52" t="s">
        <v>159</v>
      </c>
      <c r="K60" s="52" t="s">
        <v>155</v>
      </c>
      <c r="L60" s="31"/>
      <c r="M60" s="31"/>
    </row>
    <row r="61" spans="1:13" ht="18" customHeight="1" x14ac:dyDescent="0.4">
      <c r="A61" s="12">
        <v>45779</v>
      </c>
      <c r="B61" s="13"/>
      <c r="C61" s="50">
        <v>9</v>
      </c>
      <c r="D61" s="50" t="s">
        <v>180</v>
      </c>
      <c r="E61" s="52" t="s">
        <v>135</v>
      </c>
      <c r="F61" s="52"/>
      <c r="G61" s="52" t="s">
        <v>139</v>
      </c>
      <c r="H61" s="52" t="s">
        <v>152</v>
      </c>
      <c r="I61" s="52" t="s">
        <v>142</v>
      </c>
      <c r="J61" s="52"/>
      <c r="K61" s="52" t="s">
        <v>155</v>
      </c>
      <c r="L61" s="31" t="s">
        <v>146</v>
      </c>
      <c r="M61" s="31"/>
    </row>
    <row r="62" spans="1:13" ht="17.399999999999999" x14ac:dyDescent="0.4">
      <c r="A62" s="12">
        <v>45782</v>
      </c>
      <c r="B62" s="13"/>
      <c r="C62" s="82" t="s">
        <v>129</v>
      </c>
      <c r="D62" s="68"/>
      <c r="E62" s="69"/>
      <c r="F62" s="69"/>
      <c r="G62" s="69"/>
      <c r="H62" s="69"/>
      <c r="I62" s="69"/>
      <c r="J62" s="69"/>
      <c r="K62" s="69"/>
      <c r="L62" s="69"/>
      <c r="M62" s="69"/>
    </row>
    <row r="63" spans="1:13" ht="17.399999999999999" x14ac:dyDescent="0.4">
      <c r="A63" s="12">
        <v>45782</v>
      </c>
      <c r="B63" s="13"/>
      <c r="C63" s="83"/>
      <c r="D63" s="68"/>
      <c r="E63" s="69"/>
      <c r="F63" s="69"/>
      <c r="G63" s="69"/>
      <c r="H63" s="69"/>
      <c r="I63" s="69"/>
      <c r="J63" s="69"/>
      <c r="K63" s="69"/>
      <c r="L63" s="69"/>
      <c r="M63" s="69"/>
    </row>
    <row r="64" spans="1:13" ht="17.399999999999999" x14ac:dyDescent="0.4">
      <c r="A64" s="12">
        <v>45783</v>
      </c>
      <c r="B64" s="13"/>
      <c r="C64" s="82" t="s">
        <v>130</v>
      </c>
      <c r="D64" s="68"/>
      <c r="E64" s="69"/>
      <c r="F64" s="69"/>
      <c r="G64" s="69"/>
      <c r="H64" s="69"/>
      <c r="I64" s="69"/>
      <c r="J64" s="69"/>
      <c r="K64" s="69"/>
      <c r="L64" s="69"/>
      <c r="M64" s="69"/>
    </row>
    <row r="65" spans="1:13" ht="17.399999999999999" x14ac:dyDescent="0.4">
      <c r="A65" s="12">
        <v>45783</v>
      </c>
      <c r="B65" s="13"/>
      <c r="C65" s="83"/>
      <c r="D65" s="68"/>
      <c r="E65" s="69"/>
      <c r="F65" s="69"/>
      <c r="G65" s="69"/>
      <c r="H65" s="69"/>
      <c r="I65" s="69"/>
      <c r="J65" s="69"/>
      <c r="K65" s="69"/>
      <c r="L65" s="69"/>
      <c r="M65" s="69"/>
    </row>
    <row r="66" spans="1:13" ht="18" customHeight="1" x14ac:dyDescent="0.4">
      <c r="A66" s="12">
        <v>45784</v>
      </c>
      <c r="B66" s="13">
        <f t="shared" si="1"/>
        <v>3</v>
      </c>
      <c r="C66" s="50">
        <v>8</v>
      </c>
      <c r="D66" s="50" t="s">
        <v>175</v>
      </c>
      <c r="E66" s="52" t="s">
        <v>135</v>
      </c>
      <c r="F66" s="52" t="s">
        <v>137</v>
      </c>
      <c r="G66" s="52" t="s">
        <v>139</v>
      </c>
      <c r="H66" s="52" t="s">
        <v>141</v>
      </c>
      <c r="I66" s="52" t="s">
        <v>142</v>
      </c>
      <c r="J66" s="31"/>
      <c r="K66" s="31" t="s">
        <v>144</v>
      </c>
      <c r="L66" s="51" t="s">
        <v>146</v>
      </c>
      <c r="M66" s="31"/>
    </row>
    <row r="67" spans="1:13" ht="18" customHeight="1" x14ac:dyDescent="0.4">
      <c r="A67" s="12">
        <v>45784</v>
      </c>
      <c r="B67" s="13">
        <f t="shared" si="1"/>
        <v>3</v>
      </c>
      <c r="C67" s="50">
        <v>9</v>
      </c>
      <c r="D67" s="50" t="s">
        <v>176</v>
      </c>
      <c r="E67" s="52" t="s">
        <v>142</v>
      </c>
      <c r="F67" s="52"/>
      <c r="G67" s="52" t="s">
        <v>139</v>
      </c>
      <c r="H67" s="52" t="s">
        <v>141</v>
      </c>
      <c r="I67" s="52" t="s">
        <v>148</v>
      </c>
      <c r="J67" s="31" t="s">
        <v>150</v>
      </c>
      <c r="K67" s="31" t="s">
        <v>144</v>
      </c>
      <c r="L67" s="52" t="s">
        <v>146</v>
      </c>
      <c r="M67" s="31"/>
    </row>
    <row r="68" spans="1:13" ht="17.399999999999999" x14ac:dyDescent="0.4">
      <c r="A68" s="12">
        <v>45785</v>
      </c>
      <c r="B68" s="13"/>
      <c r="C68" s="82" t="s">
        <v>124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</row>
    <row r="69" spans="1:13" ht="17.399999999999999" x14ac:dyDescent="0.4">
      <c r="A69" s="12">
        <v>45785</v>
      </c>
      <c r="B69" s="13"/>
      <c r="C69" s="83"/>
      <c r="D69" s="68"/>
      <c r="E69" s="69"/>
      <c r="F69" s="69"/>
      <c r="G69" s="69"/>
      <c r="H69" s="69"/>
      <c r="I69" s="69"/>
      <c r="J69" s="69"/>
      <c r="K69" s="69"/>
      <c r="L69" s="69"/>
      <c r="M69" s="69"/>
    </row>
    <row r="70" spans="1:13" ht="18" customHeight="1" x14ac:dyDescent="0.4">
      <c r="A70" s="12">
        <v>45786</v>
      </c>
      <c r="B70" s="13">
        <f t="shared" si="1"/>
        <v>5</v>
      </c>
      <c r="C70" s="50">
        <v>8</v>
      </c>
      <c r="D70" s="50" t="s">
        <v>179</v>
      </c>
      <c r="E70" s="52" t="s">
        <v>157</v>
      </c>
      <c r="F70" s="52" t="s">
        <v>146</v>
      </c>
      <c r="G70" s="52"/>
      <c r="H70" s="52" t="s">
        <v>142</v>
      </c>
      <c r="I70" s="52" t="s">
        <v>141</v>
      </c>
      <c r="J70" s="52" t="s">
        <v>159</v>
      </c>
      <c r="K70" s="52" t="s">
        <v>155</v>
      </c>
      <c r="L70" s="31"/>
      <c r="M70" s="31"/>
    </row>
    <row r="71" spans="1:13" ht="18" customHeight="1" x14ac:dyDescent="0.4">
      <c r="A71" s="12">
        <v>45786</v>
      </c>
      <c r="B71" s="13">
        <f t="shared" si="1"/>
        <v>5</v>
      </c>
      <c r="C71" s="50">
        <v>9</v>
      </c>
      <c r="D71" s="50" t="s">
        <v>180</v>
      </c>
      <c r="E71" s="52" t="s">
        <v>135</v>
      </c>
      <c r="F71" s="52"/>
      <c r="G71" s="52" t="s">
        <v>139</v>
      </c>
      <c r="H71" s="52" t="s">
        <v>152</v>
      </c>
      <c r="I71" s="52" t="s">
        <v>142</v>
      </c>
      <c r="J71" s="52"/>
      <c r="K71" s="52" t="s">
        <v>155</v>
      </c>
      <c r="L71" s="31" t="s">
        <v>146</v>
      </c>
      <c r="M71" s="31"/>
    </row>
    <row r="72" spans="1:13" ht="18" customHeight="1" x14ac:dyDescent="0.4">
      <c r="A72" s="12">
        <v>45789</v>
      </c>
      <c r="B72" s="13">
        <f t="shared" si="1"/>
        <v>1</v>
      </c>
      <c r="C72" s="50">
        <v>8</v>
      </c>
      <c r="D72" s="50" t="s">
        <v>177</v>
      </c>
      <c r="E72" s="31" t="s">
        <v>142</v>
      </c>
      <c r="F72" s="31"/>
      <c r="G72" s="31" t="s">
        <v>152</v>
      </c>
      <c r="H72" s="31" t="s">
        <v>141</v>
      </c>
      <c r="I72" s="31" t="s">
        <v>148</v>
      </c>
      <c r="J72" s="31" t="s">
        <v>154</v>
      </c>
      <c r="K72" s="31" t="s">
        <v>144</v>
      </c>
      <c r="L72" s="31" t="s">
        <v>155</v>
      </c>
      <c r="M72" s="31"/>
    </row>
    <row r="73" spans="1:13" ht="18" customHeight="1" x14ac:dyDescent="0.4">
      <c r="A73" s="12">
        <v>45789</v>
      </c>
      <c r="B73" s="13">
        <f t="shared" si="1"/>
        <v>1</v>
      </c>
      <c r="C73" s="50">
        <v>9</v>
      </c>
      <c r="D73" s="50" t="s">
        <v>178</v>
      </c>
      <c r="E73" s="31" t="s">
        <v>157</v>
      </c>
      <c r="F73" s="31" t="s">
        <v>144</v>
      </c>
      <c r="G73" s="31"/>
      <c r="H73" s="31" t="s">
        <v>142</v>
      </c>
      <c r="I73" s="31" t="s">
        <v>152</v>
      </c>
      <c r="J73" s="31" t="s">
        <v>159</v>
      </c>
      <c r="K73" s="31" t="s">
        <v>155</v>
      </c>
      <c r="L73" s="31"/>
      <c r="M73" s="31"/>
    </row>
    <row r="74" spans="1:13" ht="17.399999999999999" x14ac:dyDescent="0.4">
      <c r="A74" s="12">
        <v>45790</v>
      </c>
      <c r="B74" s="13">
        <f t="shared" si="1"/>
        <v>2</v>
      </c>
      <c r="C74" s="82" t="s">
        <v>131</v>
      </c>
      <c r="D74" s="68"/>
      <c r="E74" s="71"/>
      <c r="F74" s="71"/>
      <c r="G74" s="71"/>
      <c r="H74" s="71"/>
      <c r="I74" s="71"/>
      <c r="J74" s="69"/>
      <c r="K74" s="69"/>
      <c r="L74" s="72"/>
      <c r="M74" s="70"/>
    </row>
    <row r="75" spans="1:13" ht="17.399999999999999" x14ac:dyDescent="0.4">
      <c r="A75" s="12">
        <v>45790</v>
      </c>
      <c r="B75" s="13">
        <f t="shared" si="1"/>
        <v>2</v>
      </c>
      <c r="C75" s="83"/>
      <c r="D75" s="68"/>
      <c r="E75" s="71"/>
      <c r="F75" s="71"/>
      <c r="G75" s="71"/>
      <c r="H75" s="71"/>
      <c r="I75" s="71"/>
      <c r="J75" s="69"/>
      <c r="K75" s="69"/>
      <c r="L75" s="71"/>
      <c r="M75" s="69"/>
    </row>
    <row r="76" spans="1:13" ht="18" customHeight="1" x14ac:dyDescent="0.4">
      <c r="A76" s="12">
        <v>45791</v>
      </c>
      <c r="B76" s="13">
        <f t="shared" si="1"/>
        <v>3</v>
      </c>
      <c r="C76" s="50">
        <v>8</v>
      </c>
      <c r="D76" s="50" t="s">
        <v>175</v>
      </c>
      <c r="E76" s="52" t="s">
        <v>135</v>
      </c>
      <c r="F76" s="52" t="s">
        <v>137</v>
      </c>
      <c r="G76" s="52" t="s">
        <v>139</v>
      </c>
      <c r="H76" s="52" t="s">
        <v>141</v>
      </c>
      <c r="I76" s="52" t="s">
        <v>142</v>
      </c>
      <c r="J76" s="31"/>
      <c r="K76" s="31" t="s">
        <v>144</v>
      </c>
      <c r="L76" s="51" t="s">
        <v>146</v>
      </c>
      <c r="M76" s="31"/>
    </row>
    <row r="77" spans="1:13" ht="18" customHeight="1" x14ac:dyDescent="0.4">
      <c r="A77" s="12">
        <v>45791</v>
      </c>
      <c r="B77" s="13"/>
      <c r="C77" s="50">
        <v>9</v>
      </c>
      <c r="D77" s="50" t="s">
        <v>176</v>
      </c>
      <c r="E77" s="52" t="s">
        <v>142</v>
      </c>
      <c r="F77" s="52"/>
      <c r="G77" s="52" t="s">
        <v>139</v>
      </c>
      <c r="H77" s="52" t="s">
        <v>141</v>
      </c>
      <c r="I77" s="52" t="s">
        <v>148</v>
      </c>
      <c r="J77" s="31" t="s">
        <v>150</v>
      </c>
      <c r="K77" s="31" t="s">
        <v>144</v>
      </c>
      <c r="L77" s="52" t="s">
        <v>146</v>
      </c>
      <c r="M77" s="31"/>
    </row>
    <row r="78" spans="1:13" ht="17.399999999999999" x14ac:dyDescent="0.4">
      <c r="A78" s="12">
        <v>45792</v>
      </c>
      <c r="B78" s="13"/>
      <c r="C78" s="82" t="s">
        <v>132</v>
      </c>
      <c r="D78" s="68"/>
      <c r="E78" s="71"/>
      <c r="F78" s="71"/>
      <c r="G78" s="71"/>
      <c r="H78" s="71"/>
      <c r="I78" s="71"/>
      <c r="J78" s="71"/>
      <c r="K78" s="71"/>
      <c r="L78" s="69"/>
      <c r="M78" s="69"/>
    </row>
    <row r="79" spans="1:13" ht="17.399999999999999" x14ac:dyDescent="0.4">
      <c r="A79" s="12">
        <v>45792</v>
      </c>
      <c r="B79" s="13">
        <f t="shared" si="1"/>
        <v>4</v>
      </c>
      <c r="C79" s="83"/>
      <c r="D79" s="68"/>
      <c r="E79" s="71"/>
      <c r="F79" s="71"/>
      <c r="G79" s="71"/>
      <c r="H79" s="71"/>
      <c r="I79" s="71"/>
      <c r="J79" s="71"/>
      <c r="K79" s="71"/>
      <c r="L79" s="69"/>
      <c r="M79" s="69"/>
    </row>
    <row r="80" spans="1:13" ht="18" customHeight="1" x14ac:dyDescent="0.4">
      <c r="A80" s="12">
        <v>45793</v>
      </c>
      <c r="B80" s="13">
        <f t="shared" ref="B80:B113" si="2">WEEKDAY(A80,2)</f>
        <v>5</v>
      </c>
      <c r="C80" s="50">
        <v>8</v>
      </c>
      <c r="D80" s="50" t="s">
        <v>179</v>
      </c>
      <c r="E80" s="52" t="s">
        <v>157</v>
      </c>
      <c r="F80" s="52" t="s">
        <v>146</v>
      </c>
      <c r="G80" s="52"/>
      <c r="H80" s="52" t="s">
        <v>142</v>
      </c>
      <c r="I80" s="52" t="s">
        <v>141</v>
      </c>
      <c r="J80" s="52" t="s">
        <v>159</v>
      </c>
      <c r="K80" s="52" t="s">
        <v>155</v>
      </c>
      <c r="L80" s="31"/>
      <c r="M80" s="31"/>
    </row>
    <row r="81" spans="1:13" ht="18" customHeight="1" x14ac:dyDescent="0.4">
      <c r="A81" s="12">
        <v>45793</v>
      </c>
      <c r="B81" s="13">
        <f t="shared" si="2"/>
        <v>5</v>
      </c>
      <c r="C81" s="50">
        <v>9</v>
      </c>
      <c r="D81" s="50" t="s">
        <v>175</v>
      </c>
      <c r="E81" s="52" t="s">
        <v>15</v>
      </c>
      <c r="F81" s="52" t="s">
        <v>13</v>
      </c>
      <c r="G81" s="52" t="s">
        <v>106</v>
      </c>
      <c r="H81" s="52" t="s">
        <v>0</v>
      </c>
      <c r="I81" s="52" t="s">
        <v>142</v>
      </c>
      <c r="J81" s="31"/>
      <c r="K81" s="31" t="s">
        <v>117</v>
      </c>
      <c r="L81" s="51" t="s">
        <v>115</v>
      </c>
      <c r="M81" s="31"/>
    </row>
    <row r="82" spans="1:13" ht="18" customHeight="1" x14ac:dyDescent="0.4">
      <c r="A82" s="12">
        <v>45796</v>
      </c>
      <c r="B82" s="13">
        <f t="shared" si="2"/>
        <v>1</v>
      </c>
      <c r="C82" s="50">
        <v>8</v>
      </c>
      <c r="D82" s="50" t="s">
        <v>177</v>
      </c>
      <c r="E82" s="31" t="s">
        <v>142</v>
      </c>
      <c r="F82" s="31"/>
      <c r="G82" s="31" t="s">
        <v>152</v>
      </c>
      <c r="H82" s="31" t="s">
        <v>141</v>
      </c>
      <c r="I82" s="31" t="s">
        <v>148</v>
      </c>
      <c r="J82" s="31" t="s">
        <v>154</v>
      </c>
      <c r="K82" s="31" t="s">
        <v>144</v>
      </c>
      <c r="L82" s="31" t="s">
        <v>155</v>
      </c>
      <c r="M82" s="31"/>
    </row>
    <row r="83" spans="1:13" ht="18" customHeight="1" x14ac:dyDescent="0.4">
      <c r="A83" s="12">
        <v>45796</v>
      </c>
      <c r="B83" s="13">
        <f t="shared" si="2"/>
        <v>1</v>
      </c>
      <c r="C83" s="50">
        <v>9</v>
      </c>
      <c r="D83" s="50" t="s">
        <v>178</v>
      </c>
      <c r="E83" s="31" t="s">
        <v>157</v>
      </c>
      <c r="F83" s="31" t="s">
        <v>144</v>
      </c>
      <c r="G83" s="31"/>
      <c r="H83" s="31" t="s">
        <v>142</v>
      </c>
      <c r="I83" s="31" t="s">
        <v>152</v>
      </c>
      <c r="J83" s="31" t="s">
        <v>159</v>
      </c>
      <c r="K83" s="31" t="s">
        <v>155</v>
      </c>
      <c r="L83" s="31"/>
      <c r="M83" s="31"/>
    </row>
    <row r="84" spans="1:13" ht="18" customHeight="1" x14ac:dyDescent="0.4">
      <c r="A84" s="12">
        <v>45797</v>
      </c>
      <c r="B84" s="13">
        <f t="shared" si="2"/>
        <v>2</v>
      </c>
      <c r="C84" s="49">
        <v>8</v>
      </c>
      <c r="D84" s="50" t="s">
        <v>180</v>
      </c>
      <c r="E84" s="52" t="s">
        <v>15</v>
      </c>
      <c r="F84" s="52"/>
      <c r="G84" s="52" t="s">
        <v>106</v>
      </c>
      <c r="H84" s="52" t="s">
        <v>68</v>
      </c>
      <c r="I84" s="52" t="s">
        <v>142</v>
      </c>
      <c r="J84" s="52"/>
      <c r="K84" s="52" t="s">
        <v>1</v>
      </c>
      <c r="L84" s="31" t="s">
        <v>115</v>
      </c>
      <c r="M84" s="63"/>
    </row>
    <row r="85" spans="1:13" ht="18" customHeight="1" x14ac:dyDescent="0.4">
      <c r="A85" s="12">
        <v>45797</v>
      </c>
      <c r="B85" s="13">
        <f t="shared" si="2"/>
        <v>2</v>
      </c>
      <c r="C85" s="50">
        <v>9</v>
      </c>
      <c r="D85" s="50" t="s">
        <v>176</v>
      </c>
      <c r="E85" s="52" t="s">
        <v>142</v>
      </c>
      <c r="F85" s="52"/>
      <c r="G85" s="52" t="s">
        <v>139</v>
      </c>
      <c r="H85" s="52" t="s">
        <v>141</v>
      </c>
      <c r="I85" s="52" t="s">
        <v>148</v>
      </c>
      <c r="J85" s="31" t="s">
        <v>150</v>
      </c>
      <c r="K85" s="31" t="s">
        <v>144</v>
      </c>
      <c r="L85" s="52" t="s">
        <v>146</v>
      </c>
      <c r="M85" s="31"/>
    </row>
    <row r="86" spans="1:13" ht="18" customHeight="1" x14ac:dyDescent="0.4">
      <c r="A86" s="12">
        <v>45798</v>
      </c>
      <c r="B86" s="13">
        <f t="shared" si="2"/>
        <v>3</v>
      </c>
      <c r="C86" s="50">
        <v>8</v>
      </c>
      <c r="D86" s="50" t="s">
        <v>177</v>
      </c>
      <c r="E86" s="31" t="s">
        <v>142</v>
      </c>
      <c r="F86" s="31"/>
      <c r="G86" s="31" t="s">
        <v>152</v>
      </c>
      <c r="H86" s="31" t="s">
        <v>141</v>
      </c>
      <c r="I86" s="31" t="s">
        <v>148</v>
      </c>
      <c r="J86" s="31" t="s">
        <v>154</v>
      </c>
      <c r="K86" s="31" t="s">
        <v>144</v>
      </c>
      <c r="L86" s="31" t="s">
        <v>155</v>
      </c>
      <c r="M86" s="31"/>
    </row>
    <row r="87" spans="1:13" ht="18" customHeight="1" x14ac:dyDescent="0.4">
      <c r="A87" s="12">
        <v>45798</v>
      </c>
      <c r="B87" s="13">
        <f t="shared" si="2"/>
        <v>3</v>
      </c>
      <c r="C87" s="50">
        <v>9</v>
      </c>
      <c r="D87" s="50" t="s">
        <v>178</v>
      </c>
      <c r="E87" s="31" t="s">
        <v>157</v>
      </c>
      <c r="F87" s="31" t="s">
        <v>144</v>
      </c>
      <c r="G87" s="31"/>
      <c r="H87" s="31" t="s">
        <v>142</v>
      </c>
      <c r="I87" s="31" t="s">
        <v>152</v>
      </c>
      <c r="J87" s="31" t="s">
        <v>159</v>
      </c>
      <c r="K87" s="31" t="s">
        <v>155</v>
      </c>
      <c r="L87" s="31"/>
      <c r="M87" s="31"/>
    </row>
    <row r="88" spans="1:13" ht="17.399999999999999" x14ac:dyDescent="0.4">
      <c r="A88" s="12">
        <v>45799</v>
      </c>
      <c r="B88" s="13"/>
      <c r="C88" s="82" t="s">
        <v>125</v>
      </c>
      <c r="D88" s="68"/>
      <c r="E88" s="69"/>
      <c r="F88" s="69"/>
      <c r="G88" s="69"/>
      <c r="H88" s="69"/>
      <c r="I88" s="69"/>
      <c r="J88" s="69"/>
      <c r="K88" s="69"/>
      <c r="L88" s="69"/>
      <c r="M88" s="69"/>
    </row>
    <row r="89" spans="1:13" ht="17.399999999999999" x14ac:dyDescent="0.4">
      <c r="A89" s="12">
        <v>45799</v>
      </c>
      <c r="B89" s="13"/>
      <c r="C89" s="83"/>
      <c r="D89" s="68"/>
      <c r="E89" s="69"/>
      <c r="F89" s="69"/>
      <c r="G89" s="69"/>
      <c r="H89" s="69"/>
      <c r="I89" s="69"/>
      <c r="J89" s="69"/>
      <c r="K89" s="69"/>
      <c r="L89" s="69"/>
      <c r="M89" s="69"/>
    </row>
    <row r="90" spans="1:13" ht="18" customHeight="1" x14ac:dyDescent="0.4">
      <c r="A90" s="12">
        <v>45800</v>
      </c>
      <c r="B90" s="13">
        <f t="shared" si="2"/>
        <v>5</v>
      </c>
      <c r="C90" s="50">
        <v>8</v>
      </c>
      <c r="D90" s="50" t="s">
        <v>179</v>
      </c>
      <c r="E90" s="52" t="s">
        <v>157</v>
      </c>
      <c r="F90" s="52" t="s">
        <v>146</v>
      </c>
      <c r="G90" s="52"/>
      <c r="H90" s="52" t="s">
        <v>142</v>
      </c>
      <c r="I90" s="52" t="s">
        <v>141</v>
      </c>
      <c r="J90" s="52" t="s">
        <v>159</v>
      </c>
      <c r="K90" s="52" t="s">
        <v>155</v>
      </c>
      <c r="L90" s="31"/>
      <c r="M90" s="31"/>
    </row>
    <row r="91" spans="1:13" ht="18" customHeight="1" x14ac:dyDescent="0.4">
      <c r="A91" s="12">
        <v>45800</v>
      </c>
      <c r="B91" s="13">
        <f t="shared" si="2"/>
        <v>5</v>
      </c>
      <c r="C91" s="50">
        <v>9</v>
      </c>
      <c r="D91" s="50" t="s">
        <v>180</v>
      </c>
      <c r="E91" s="52" t="s">
        <v>135</v>
      </c>
      <c r="F91" s="52"/>
      <c r="G91" s="52" t="s">
        <v>139</v>
      </c>
      <c r="H91" s="52" t="s">
        <v>152</v>
      </c>
      <c r="I91" s="52" t="s">
        <v>142</v>
      </c>
      <c r="J91" s="52"/>
      <c r="K91" s="52" t="s">
        <v>155</v>
      </c>
      <c r="L91" s="31" t="s">
        <v>146</v>
      </c>
      <c r="M91" s="31"/>
    </row>
    <row r="92" spans="1:13" ht="18" customHeight="1" x14ac:dyDescent="0.4">
      <c r="A92" s="12">
        <v>45803</v>
      </c>
      <c r="B92" s="13">
        <f t="shared" si="2"/>
        <v>1</v>
      </c>
      <c r="C92" s="50">
        <v>8</v>
      </c>
      <c r="D92" s="50" t="s">
        <v>177</v>
      </c>
      <c r="E92" s="31" t="s">
        <v>142</v>
      </c>
      <c r="F92" s="31"/>
      <c r="G92" s="31" t="s">
        <v>152</v>
      </c>
      <c r="H92" s="31" t="s">
        <v>141</v>
      </c>
      <c r="I92" s="31" t="s">
        <v>148</v>
      </c>
      <c r="J92" s="31" t="s">
        <v>154</v>
      </c>
      <c r="K92" s="31" t="s">
        <v>144</v>
      </c>
      <c r="L92" s="31" t="s">
        <v>155</v>
      </c>
      <c r="M92" s="31"/>
    </row>
    <row r="93" spans="1:13" ht="18" customHeight="1" x14ac:dyDescent="0.4">
      <c r="A93" s="12">
        <v>45803</v>
      </c>
      <c r="B93" s="13">
        <f t="shared" si="2"/>
        <v>1</v>
      </c>
      <c r="C93" s="50">
        <v>9</v>
      </c>
      <c r="D93" s="50" t="s">
        <v>176</v>
      </c>
      <c r="E93" s="52" t="s">
        <v>142</v>
      </c>
      <c r="F93" s="52"/>
      <c r="G93" s="52" t="s">
        <v>139</v>
      </c>
      <c r="H93" s="52" t="s">
        <v>141</v>
      </c>
      <c r="I93" s="52" t="s">
        <v>148</v>
      </c>
      <c r="J93" s="31" t="s">
        <v>150</v>
      </c>
      <c r="K93" s="31" t="s">
        <v>144</v>
      </c>
      <c r="L93" s="52" t="s">
        <v>146</v>
      </c>
      <c r="M93" s="31"/>
    </row>
    <row r="94" spans="1:13" ht="18" customHeight="1" x14ac:dyDescent="0.4">
      <c r="A94" s="12">
        <v>45804</v>
      </c>
      <c r="B94" s="13">
        <f t="shared" si="2"/>
        <v>2</v>
      </c>
      <c r="C94" s="49">
        <v>8</v>
      </c>
      <c r="D94" s="50" t="s">
        <v>175</v>
      </c>
      <c r="E94" s="52" t="s">
        <v>135</v>
      </c>
      <c r="F94" s="52" t="s">
        <v>137</v>
      </c>
      <c r="G94" s="52" t="s">
        <v>139</v>
      </c>
      <c r="H94" s="52" t="s">
        <v>141</v>
      </c>
      <c r="I94" s="52" t="s">
        <v>142</v>
      </c>
      <c r="J94" s="31"/>
      <c r="K94" s="31" t="s">
        <v>144</v>
      </c>
      <c r="L94" s="51" t="s">
        <v>146</v>
      </c>
      <c r="M94" s="63"/>
    </row>
    <row r="95" spans="1:13" ht="18" customHeight="1" x14ac:dyDescent="0.4">
      <c r="A95" s="12">
        <v>45804</v>
      </c>
      <c r="B95" s="13">
        <f t="shared" si="2"/>
        <v>2</v>
      </c>
      <c r="C95" s="50">
        <v>9</v>
      </c>
      <c r="D95" s="50" t="s">
        <v>176</v>
      </c>
      <c r="E95" s="52" t="s">
        <v>142</v>
      </c>
      <c r="F95" s="52"/>
      <c r="G95" s="52" t="s">
        <v>139</v>
      </c>
      <c r="H95" s="52" t="s">
        <v>141</v>
      </c>
      <c r="I95" s="52" t="s">
        <v>148</v>
      </c>
      <c r="J95" s="31" t="s">
        <v>150</v>
      </c>
      <c r="K95" s="31" t="s">
        <v>144</v>
      </c>
      <c r="L95" s="52" t="s">
        <v>146</v>
      </c>
      <c r="M95" s="31"/>
    </row>
    <row r="96" spans="1:13" ht="18" customHeight="1" x14ac:dyDescent="0.4">
      <c r="A96" s="12">
        <v>45805</v>
      </c>
      <c r="B96" s="13">
        <f t="shared" si="2"/>
        <v>3</v>
      </c>
      <c r="C96" s="50">
        <v>8</v>
      </c>
      <c r="D96" s="50" t="s">
        <v>177</v>
      </c>
      <c r="E96" s="31" t="s">
        <v>142</v>
      </c>
      <c r="F96" s="31"/>
      <c r="G96" s="31" t="s">
        <v>152</v>
      </c>
      <c r="H96" s="31" t="s">
        <v>141</v>
      </c>
      <c r="I96" s="31" t="s">
        <v>148</v>
      </c>
      <c r="J96" s="31" t="s">
        <v>154</v>
      </c>
      <c r="K96" s="31" t="s">
        <v>144</v>
      </c>
      <c r="L96" s="31" t="s">
        <v>155</v>
      </c>
      <c r="M96" s="31"/>
    </row>
    <row r="97" spans="1:13" ht="18" customHeight="1" x14ac:dyDescent="0.4">
      <c r="A97" s="12">
        <v>45805</v>
      </c>
      <c r="B97" s="13">
        <f t="shared" si="2"/>
        <v>3</v>
      </c>
      <c r="C97" s="50">
        <v>9</v>
      </c>
      <c r="D97" s="50" t="s">
        <v>180</v>
      </c>
      <c r="E97" s="52" t="s">
        <v>135</v>
      </c>
      <c r="F97" s="52"/>
      <c r="G97" s="52" t="s">
        <v>139</v>
      </c>
      <c r="H97" s="52" t="s">
        <v>152</v>
      </c>
      <c r="I97" s="52" t="s">
        <v>142</v>
      </c>
      <c r="J97" s="52"/>
      <c r="K97" s="52" t="s">
        <v>155</v>
      </c>
      <c r="L97" s="31" t="s">
        <v>146</v>
      </c>
      <c r="M97" s="31"/>
    </row>
    <row r="98" spans="1:13" ht="17.399999999999999" x14ac:dyDescent="0.4">
      <c r="A98" s="12">
        <v>45806</v>
      </c>
      <c r="B98" s="13"/>
      <c r="C98" s="82" t="s">
        <v>125</v>
      </c>
      <c r="D98" s="68"/>
      <c r="E98" s="69"/>
      <c r="F98" s="69"/>
      <c r="G98" s="69"/>
      <c r="H98" s="69"/>
      <c r="I98" s="69"/>
      <c r="J98" s="69"/>
      <c r="K98" s="69"/>
      <c r="L98" s="69"/>
      <c r="M98" s="69"/>
    </row>
    <row r="99" spans="1:13" ht="17.399999999999999" x14ac:dyDescent="0.4">
      <c r="A99" s="12">
        <v>45806</v>
      </c>
      <c r="B99" s="13"/>
      <c r="C99" s="83"/>
      <c r="D99" s="68"/>
      <c r="E99" s="69"/>
      <c r="F99" s="69"/>
      <c r="G99" s="69"/>
      <c r="H99" s="69"/>
      <c r="I99" s="69"/>
      <c r="J99" s="69"/>
      <c r="K99" s="69"/>
      <c r="L99" s="69"/>
      <c r="M99" s="69"/>
    </row>
    <row r="100" spans="1:13" ht="18" customHeight="1" x14ac:dyDescent="0.4">
      <c r="A100" s="12">
        <v>45807</v>
      </c>
      <c r="B100" s="13">
        <f t="shared" si="2"/>
        <v>5</v>
      </c>
      <c r="C100" s="50">
        <v>8</v>
      </c>
      <c r="D100" s="50" t="s">
        <v>175</v>
      </c>
      <c r="E100" s="52" t="s">
        <v>135</v>
      </c>
      <c r="F100" s="52" t="s">
        <v>137</v>
      </c>
      <c r="G100" s="52" t="s">
        <v>139</v>
      </c>
      <c r="H100" s="52" t="s">
        <v>141</v>
      </c>
      <c r="I100" s="52" t="s">
        <v>142</v>
      </c>
      <c r="J100" s="31"/>
      <c r="K100" s="31" t="s">
        <v>144</v>
      </c>
      <c r="L100" s="51" t="s">
        <v>146</v>
      </c>
      <c r="M100" s="31"/>
    </row>
    <row r="101" spans="1:13" ht="18" customHeight="1" x14ac:dyDescent="0.4">
      <c r="A101" s="12">
        <v>45807</v>
      </c>
      <c r="B101" s="13">
        <f t="shared" si="2"/>
        <v>5</v>
      </c>
      <c r="C101" s="50">
        <v>9</v>
      </c>
      <c r="D101" s="50" t="s">
        <v>178</v>
      </c>
      <c r="E101" s="31" t="s">
        <v>157</v>
      </c>
      <c r="F101" s="31" t="s">
        <v>144</v>
      </c>
      <c r="G101" s="31"/>
      <c r="H101" s="31" t="s">
        <v>142</v>
      </c>
      <c r="I101" s="31" t="s">
        <v>152</v>
      </c>
      <c r="J101" s="31" t="s">
        <v>159</v>
      </c>
      <c r="K101" s="31" t="s">
        <v>155</v>
      </c>
      <c r="L101" s="31"/>
      <c r="M101" s="31"/>
    </row>
    <row r="102" spans="1:13" ht="18" customHeight="1" x14ac:dyDescent="0.4">
      <c r="A102" s="12">
        <v>45810</v>
      </c>
      <c r="B102" s="13">
        <f t="shared" si="2"/>
        <v>1</v>
      </c>
      <c r="C102" s="50">
        <v>8</v>
      </c>
      <c r="D102" s="50" t="s">
        <v>179</v>
      </c>
      <c r="E102" s="52" t="s">
        <v>157</v>
      </c>
      <c r="F102" s="52" t="s">
        <v>146</v>
      </c>
      <c r="G102" s="52"/>
      <c r="H102" s="52" t="s">
        <v>142</v>
      </c>
      <c r="I102" s="52" t="s">
        <v>141</v>
      </c>
      <c r="J102" s="52" t="s">
        <v>159</v>
      </c>
      <c r="K102" s="52" t="s">
        <v>155</v>
      </c>
      <c r="L102" s="31"/>
      <c r="M102" s="31"/>
    </row>
    <row r="103" spans="1:13" ht="18" customHeight="1" x14ac:dyDescent="0.4">
      <c r="A103" s="12">
        <v>45810</v>
      </c>
      <c r="B103" s="13">
        <f t="shared" si="2"/>
        <v>1</v>
      </c>
      <c r="C103" s="50">
        <v>9</v>
      </c>
      <c r="D103" s="50" t="s">
        <v>178</v>
      </c>
      <c r="E103" s="31" t="s">
        <v>157</v>
      </c>
      <c r="F103" s="31" t="s">
        <v>144</v>
      </c>
      <c r="G103" s="31"/>
      <c r="H103" s="31" t="s">
        <v>142</v>
      </c>
      <c r="I103" s="31" t="s">
        <v>152</v>
      </c>
      <c r="J103" s="31" t="s">
        <v>159</v>
      </c>
      <c r="K103" s="31" t="s">
        <v>155</v>
      </c>
      <c r="L103" s="31"/>
      <c r="M103" s="31"/>
    </row>
    <row r="104" spans="1:13" ht="17.399999999999999" x14ac:dyDescent="0.4">
      <c r="A104" s="12">
        <v>45811</v>
      </c>
      <c r="B104" s="13"/>
      <c r="C104" s="82" t="s">
        <v>124</v>
      </c>
      <c r="D104" s="68"/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 ht="17.399999999999999" x14ac:dyDescent="0.4">
      <c r="A105" s="12">
        <v>45811</v>
      </c>
      <c r="B105" s="13"/>
      <c r="C105" s="83"/>
      <c r="D105" s="68"/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 ht="18" customHeight="1" x14ac:dyDescent="0.4">
      <c r="A106" s="12">
        <v>45812</v>
      </c>
      <c r="B106" s="13">
        <f t="shared" si="2"/>
        <v>3</v>
      </c>
      <c r="C106" s="50">
        <v>8</v>
      </c>
      <c r="D106" s="50" t="s">
        <v>179</v>
      </c>
      <c r="E106" s="52" t="s">
        <v>157</v>
      </c>
      <c r="F106" s="52" t="s">
        <v>146</v>
      </c>
      <c r="G106" s="52"/>
      <c r="H106" s="52" t="s">
        <v>142</v>
      </c>
      <c r="I106" s="52" t="s">
        <v>141</v>
      </c>
      <c r="J106" s="52" t="s">
        <v>159</v>
      </c>
      <c r="K106" s="52" t="s">
        <v>155</v>
      </c>
      <c r="L106" s="31"/>
      <c r="M106" s="31"/>
    </row>
    <row r="107" spans="1:13" ht="18" customHeight="1" x14ac:dyDescent="0.4">
      <c r="A107" s="12">
        <v>45812</v>
      </c>
      <c r="B107" s="13">
        <f t="shared" si="2"/>
        <v>3</v>
      </c>
      <c r="C107" s="50">
        <v>9</v>
      </c>
      <c r="D107" s="50" t="s">
        <v>180</v>
      </c>
      <c r="E107" s="52" t="s">
        <v>135</v>
      </c>
      <c r="F107" s="52"/>
      <c r="G107" s="52" t="s">
        <v>139</v>
      </c>
      <c r="H107" s="52" t="s">
        <v>152</v>
      </c>
      <c r="I107" s="52" t="s">
        <v>142</v>
      </c>
      <c r="J107" s="52"/>
      <c r="K107" s="52" t="s">
        <v>155</v>
      </c>
      <c r="L107" s="31" t="s">
        <v>146</v>
      </c>
      <c r="M107" s="31"/>
    </row>
    <row r="108" spans="1:13" ht="18" customHeight="1" x14ac:dyDescent="0.4">
      <c r="A108" s="12">
        <v>45813</v>
      </c>
      <c r="B108" s="13"/>
      <c r="C108" s="50">
        <v>8</v>
      </c>
      <c r="D108" s="50" t="s">
        <v>175</v>
      </c>
      <c r="E108" s="52" t="s">
        <v>135</v>
      </c>
      <c r="F108" s="52" t="s">
        <v>137</v>
      </c>
      <c r="G108" s="52" t="s">
        <v>139</v>
      </c>
      <c r="H108" s="52" t="s">
        <v>141</v>
      </c>
      <c r="I108" s="52" t="s">
        <v>142</v>
      </c>
      <c r="J108" s="31"/>
      <c r="K108" s="31" t="s">
        <v>144</v>
      </c>
      <c r="L108" s="51" t="s">
        <v>146</v>
      </c>
      <c r="M108" s="31"/>
    </row>
    <row r="109" spans="1:13" ht="18" customHeight="1" x14ac:dyDescent="0.4">
      <c r="A109" s="12">
        <v>45813</v>
      </c>
      <c r="B109" s="13"/>
      <c r="C109" s="50">
        <v>9</v>
      </c>
      <c r="D109" s="50" t="s">
        <v>176</v>
      </c>
      <c r="E109" s="52" t="s">
        <v>142</v>
      </c>
      <c r="F109" s="52"/>
      <c r="G109" s="52" t="s">
        <v>139</v>
      </c>
      <c r="H109" s="52" t="s">
        <v>141</v>
      </c>
      <c r="I109" s="52" t="s">
        <v>148</v>
      </c>
      <c r="J109" s="31" t="s">
        <v>150</v>
      </c>
      <c r="K109" s="31" t="s">
        <v>144</v>
      </c>
      <c r="L109" s="52" t="s">
        <v>146</v>
      </c>
      <c r="M109" s="31"/>
    </row>
    <row r="110" spans="1:13" ht="17.399999999999999" x14ac:dyDescent="0.4">
      <c r="A110" s="12">
        <v>45814</v>
      </c>
      <c r="B110" s="13"/>
      <c r="C110" s="82" t="s">
        <v>133</v>
      </c>
      <c r="D110" s="68"/>
      <c r="E110" s="71"/>
      <c r="F110" s="71"/>
      <c r="G110" s="71"/>
      <c r="H110" s="71"/>
      <c r="I110" s="71"/>
      <c r="J110" s="71"/>
      <c r="K110" s="71"/>
      <c r="L110" s="69"/>
      <c r="M110" s="69"/>
    </row>
    <row r="111" spans="1:13" ht="17.399999999999999" x14ac:dyDescent="0.4">
      <c r="A111" s="12">
        <v>45814</v>
      </c>
      <c r="B111" s="13"/>
      <c r="C111" s="83"/>
      <c r="D111" s="68"/>
      <c r="E111" s="71"/>
      <c r="F111" s="71"/>
      <c r="G111" s="71"/>
      <c r="H111" s="71"/>
      <c r="I111" s="71"/>
      <c r="J111" s="71"/>
      <c r="K111" s="71"/>
      <c r="L111" s="69"/>
      <c r="M111" s="69"/>
    </row>
    <row r="112" spans="1:13" ht="18" customHeight="1" x14ac:dyDescent="0.4">
      <c r="A112" s="12">
        <v>45817</v>
      </c>
      <c r="B112" s="13">
        <f t="shared" si="2"/>
        <v>1</v>
      </c>
      <c r="C112" s="50">
        <v>8</v>
      </c>
      <c r="D112" s="50" t="s">
        <v>177</v>
      </c>
      <c r="E112" s="31" t="s">
        <v>142</v>
      </c>
      <c r="F112" s="31"/>
      <c r="G112" s="31" t="s">
        <v>152</v>
      </c>
      <c r="H112" s="31" t="s">
        <v>141</v>
      </c>
      <c r="I112" s="31" t="s">
        <v>148</v>
      </c>
      <c r="J112" s="31" t="s">
        <v>154</v>
      </c>
      <c r="K112" s="31" t="s">
        <v>144</v>
      </c>
      <c r="L112" s="31" t="s">
        <v>155</v>
      </c>
      <c r="M112" s="31"/>
    </row>
    <row r="113" spans="1:13" ht="18" customHeight="1" x14ac:dyDescent="0.4">
      <c r="A113" s="12">
        <v>45817</v>
      </c>
      <c r="B113" s="13">
        <f t="shared" si="2"/>
        <v>1</v>
      </c>
      <c r="C113" s="50">
        <v>9</v>
      </c>
      <c r="D113" s="50" t="s">
        <v>178</v>
      </c>
      <c r="E113" s="31" t="s">
        <v>157</v>
      </c>
      <c r="F113" s="31" t="s">
        <v>144</v>
      </c>
      <c r="G113" s="31"/>
      <c r="H113" s="31" t="s">
        <v>142</v>
      </c>
      <c r="I113" s="31" t="s">
        <v>152</v>
      </c>
      <c r="J113" s="31" t="s">
        <v>159</v>
      </c>
      <c r="K113" s="31" t="s">
        <v>155</v>
      </c>
      <c r="L113" s="31"/>
      <c r="M113" s="31"/>
    </row>
    <row r="114" spans="1:13" ht="18" customHeight="1" x14ac:dyDescent="0.4">
      <c r="A114" s="12">
        <v>45818</v>
      </c>
      <c r="B114" s="13">
        <f t="shared" ref="B114:B130" si="3">WEEKDAY(A114,2)</f>
        <v>2</v>
      </c>
      <c r="C114" s="49">
        <v>8</v>
      </c>
      <c r="D114" s="50" t="s">
        <v>175</v>
      </c>
      <c r="E114" s="52" t="s">
        <v>135</v>
      </c>
      <c r="F114" s="52" t="s">
        <v>137</v>
      </c>
      <c r="G114" s="52" t="s">
        <v>139</v>
      </c>
      <c r="H114" s="52" t="s">
        <v>141</v>
      </c>
      <c r="I114" s="52" t="s">
        <v>142</v>
      </c>
      <c r="J114" s="31"/>
      <c r="K114" s="31" t="s">
        <v>144</v>
      </c>
      <c r="L114" s="51" t="s">
        <v>146</v>
      </c>
      <c r="M114" s="63"/>
    </row>
    <row r="115" spans="1:13" ht="18" customHeight="1" x14ac:dyDescent="0.4">
      <c r="A115" s="12">
        <v>45818</v>
      </c>
      <c r="B115" s="13">
        <f t="shared" si="3"/>
        <v>2</v>
      </c>
      <c r="C115" s="50">
        <v>9</v>
      </c>
      <c r="D115" s="50" t="s">
        <v>180</v>
      </c>
      <c r="E115" s="52" t="s">
        <v>135</v>
      </c>
      <c r="F115" s="52"/>
      <c r="G115" s="52" t="s">
        <v>139</v>
      </c>
      <c r="H115" s="52" t="s">
        <v>152</v>
      </c>
      <c r="I115" s="52" t="s">
        <v>142</v>
      </c>
      <c r="J115" s="52"/>
      <c r="K115" s="52" t="s">
        <v>155</v>
      </c>
      <c r="L115" s="31" t="s">
        <v>146</v>
      </c>
      <c r="M115" s="31"/>
    </row>
    <row r="116" spans="1:13" ht="18" customHeight="1" x14ac:dyDescent="0.4">
      <c r="A116" s="12">
        <v>45819</v>
      </c>
      <c r="B116" s="13">
        <f t="shared" si="3"/>
        <v>3</v>
      </c>
      <c r="C116" s="50">
        <v>8</v>
      </c>
      <c r="D116" s="50" t="s">
        <v>179</v>
      </c>
      <c r="E116" s="52" t="s">
        <v>157</v>
      </c>
      <c r="F116" s="52" t="s">
        <v>146</v>
      </c>
      <c r="G116" s="52"/>
      <c r="H116" s="52" t="s">
        <v>142</v>
      </c>
      <c r="I116" s="52" t="s">
        <v>141</v>
      </c>
      <c r="J116" s="52" t="s">
        <v>159</v>
      </c>
      <c r="K116" s="52" t="s">
        <v>155</v>
      </c>
      <c r="L116" s="31"/>
      <c r="M116" s="31"/>
    </row>
    <row r="117" spans="1:13" ht="18" customHeight="1" x14ac:dyDescent="0.4">
      <c r="A117" s="12">
        <v>45819</v>
      </c>
      <c r="B117" s="13">
        <f t="shared" si="3"/>
        <v>3</v>
      </c>
      <c r="C117" s="50">
        <v>9</v>
      </c>
      <c r="D117" s="50" t="s">
        <v>176</v>
      </c>
      <c r="E117" s="52" t="s">
        <v>142</v>
      </c>
      <c r="F117" s="52"/>
      <c r="G117" s="52" t="s">
        <v>139</v>
      </c>
      <c r="H117" s="52" t="s">
        <v>141</v>
      </c>
      <c r="I117" s="52" t="s">
        <v>148</v>
      </c>
      <c r="J117" s="31" t="s">
        <v>150</v>
      </c>
      <c r="K117" s="31" t="s">
        <v>144</v>
      </c>
      <c r="L117" s="52" t="s">
        <v>146</v>
      </c>
      <c r="M117" s="31"/>
    </row>
    <row r="118" spans="1:13" ht="18" customHeight="1" x14ac:dyDescent="0.4">
      <c r="A118" s="12">
        <v>45820</v>
      </c>
      <c r="B118" s="13"/>
      <c r="C118" s="50">
        <v>8</v>
      </c>
      <c r="D118" s="50" t="s">
        <v>177</v>
      </c>
      <c r="E118" s="31" t="s">
        <v>142</v>
      </c>
      <c r="F118" s="31"/>
      <c r="G118" s="31" t="s">
        <v>152</v>
      </c>
      <c r="H118" s="31" t="s">
        <v>141</v>
      </c>
      <c r="I118" s="31" t="s">
        <v>148</v>
      </c>
      <c r="J118" s="31" t="s">
        <v>154</v>
      </c>
      <c r="K118" s="31" t="s">
        <v>144</v>
      </c>
      <c r="L118" s="31" t="s">
        <v>155</v>
      </c>
      <c r="M118" s="31"/>
    </row>
    <row r="119" spans="1:13" ht="18" customHeight="1" x14ac:dyDescent="0.4">
      <c r="A119" s="12">
        <v>45820</v>
      </c>
      <c r="B119" s="13"/>
      <c r="C119" s="50">
        <v>9</v>
      </c>
      <c r="D119" s="50" t="s">
        <v>180</v>
      </c>
      <c r="E119" s="52" t="s">
        <v>135</v>
      </c>
      <c r="F119" s="52"/>
      <c r="G119" s="52" t="s">
        <v>139</v>
      </c>
      <c r="H119" s="52" t="s">
        <v>152</v>
      </c>
      <c r="I119" s="52" t="s">
        <v>142</v>
      </c>
      <c r="J119" s="52"/>
      <c r="K119" s="52" t="s">
        <v>155</v>
      </c>
      <c r="L119" s="31" t="s">
        <v>146</v>
      </c>
      <c r="M119" s="31"/>
    </row>
    <row r="120" spans="1:13" ht="18" customHeight="1" x14ac:dyDescent="0.4">
      <c r="A120" s="12">
        <v>45821</v>
      </c>
      <c r="B120" s="13">
        <f t="shared" si="3"/>
        <v>5</v>
      </c>
      <c r="C120" s="50">
        <v>8</v>
      </c>
      <c r="D120" s="50" t="s">
        <v>179</v>
      </c>
      <c r="E120" s="52" t="s">
        <v>157</v>
      </c>
      <c r="F120" s="52" t="s">
        <v>146</v>
      </c>
      <c r="G120" s="52"/>
      <c r="H120" s="52" t="s">
        <v>142</v>
      </c>
      <c r="I120" s="52" t="s">
        <v>141</v>
      </c>
      <c r="J120" s="52" t="s">
        <v>159</v>
      </c>
      <c r="K120" s="52" t="s">
        <v>155</v>
      </c>
      <c r="L120" s="31"/>
      <c r="M120" s="31"/>
    </row>
    <row r="121" spans="1:13" ht="18" customHeight="1" x14ac:dyDescent="0.4">
      <c r="A121" s="12">
        <v>45821</v>
      </c>
      <c r="B121" s="13">
        <f t="shared" si="3"/>
        <v>5</v>
      </c>
      <c r="C121" s="50">
        <v>9</v>
      </c>
      <c r="D121" s="50" t="s">
        <v>178</v>
      </c>
      <c r="E121" s="31" t="s">
        <v>157</v>
      </c>
      <c r="F121" s="31" t="s">
        <v>144</v>
      </c>
      <c r="G121" s="31"/>
      <c r="H121" s="31" t="s">
        <v>142</v>
      </c>
      <c r="I121" s="31" t="s">
        <v>152</v>
      </c>
      <c r="J121" s="31" t="s">
        <v>159</v>
      </c>
      <c r="K121" s="31" t="s">
        <v>155</v>
      </c>
      <c r="L121" s="31"/>
      <c r="M121" s="31"/>
    </row>
    <row r="122" spans="1:13" ht="18" customHeight="1" x14ac:dyDescent="0.4">
      <c r="A122" s="12">
        <v>45824</v>
      </c>
      <c r="B122" s="13">
        <f t="shared" si="3"/>
        <v>1</v>
      </c>
      <c r="C122" s="50">
        <v>8</v>
      </c>
      <c r="D122" s="50" t="s">
        <v>177</v>
      </c>
      <c r="E122" s="31" t="s">
        <v>142</v>
      </c>
      <c r="F122" s="31"/>
      <c r="G122" s="31" t="s">
        <v>152</v>
      </c>
      <c r="H122" s="31" t="s">
        <v>141</v>
      </c>
      <c r="I122" s="31" t="s">
        <v>148</v>
      </c>
      <c r="J122" s="31" t="s">
        <v>154</v>
      </c>
      <c r="K122" s="31" t="s">
        <v>144</v>
      </c>
      <c r="L122" s="31" t="s">
        <v>155</v>
      </c>
      <c r="M122" s="31"/>
    </row>
    <row r="123" spans="1:13" ht="18" customHeight="1" x14ac:dyDescent="0.4">
      <c r="A123" s="12">
        <v>45824</v>
      </c>
      <c r="B123" s="13">
        <f t="shared" si="3"/>
        <v>1</v>
      </c>
      <c r="C123" s="50">
        <v>9</v>
      </c>
      <c r="D123" s="50" t="s">
        <v>178</v>
      </c>
      <c r="E123" s="31" t="s">
        <v>157</v>
      </c>
      <c r="F123" s="31" t="s">
        <v>144</v>
      </c>
      <c r="G123" s="31"/>
      <c r="H123" s="31" t="s">
        <v>142</v>
      </c>
      <c r="I123" s="31" t="s">
        <v>152</v>
      </c>
      <c r="J123" s="31" t="s">
        <v>159</v>
      </c>
      <c r="K123" s="31" t="s">
        <v>155</v>
      </c>
      <c r="L123" s="31"/>
      <c r="M123" s="31"/>
    </row>
    <row r="124" spans="1:13" ht="18" customHeight="1" x14ac:dyDescent="0.4">
      <c r="A124" s="12">
        <v>45825</v>
      </c>
      <c r="B124" s="13">
        <f t="shared" si="3"/>
        <v>2</v>
      </c>
      <c r="C124" s="50">
        <v>8</v>
      </c>
      <c r="D124" s="50" t="s">
        <v>175</v>
      </c>
      <c r="E124" s="52" t="s">
        <v>135</v>
      </c>
      <c r="F124" s="52" t="s">
        <v>137</v>
      </c>
      <c r="G124" s="52" t="s">
        <v>139</v>
      </c>
      <c r="H124" s="52" t="s">
        <v>141</v>
      </c>
      <c r="I124" s="52" t="s">
        <v>142</v>
      </c>
      <c r="J124" s="31"/>
      <c r="K124" s="31" t="s">
        <v>144</v>
      </c>
      <c r="L124" s="51" t="s">
        <v>146</v>
      </c>
      <c r="M124" s="31"/>
    </row>
    <row r="125" spans="1:13" ht="18" customHeight="1" x14ac:dyDescent="0.4">
      <c r="A125" s="12">
        <v>45825</v>
      </c>
      <c r="B125" s="13">
        <f t="shared" si="3"/>
        <v>2</v>
      </c>
      <c r="C125" s="50">
        <v>9</v>
      </c>
      <c r="D125" s="50" t="s">
        <v>176</v>
      </c>
      <c r="E125" s="52" t="s">
        <v>142</v>
      </c>
      <c r="F125" s="52"/>
      <c r="G125" s="52" t="s">
        <v>139</v>
      </c>
      <c r="H125" s="52" t="s">
        <v>141</v>
      </c>
      <c r="I125" s="52" t="s">
        <v>148</v>
      </c>
      <c r="J125" s="31" t="s">
        <v>150</v>
      </c>
      <c r="K125" s="31" t="s">
        <v>144</v>
      </c>
      <c r="L125" s="52" t="s">
        <v>146</v>
      </c>
      <c r="M125" s="31"/>
    </row>
    <row r="126" spans="1:13" ht="18" customHeight="1" x14ac:dyDescent="0.4">
      <c r="A126" s="12">
        <v>45826</v>
      </c>
      <c r="B126" s="13">
        <f t="shared" si="3"/>
        <v>3</v>
      </c>
      <c r="C126" s="49">
        <v>8</v>
      </c>
      <c r="D126" s="50" t="s">
        <v>179</v>
      </c>
      <c r="E126" s="52" t="s">
        <v>157</v>
      </c>
      <c r="F126" s="52" t="s">
        <v>146</v>
      </c>
      <c r="G126" s="52"/>
      <c r="H126" s="52" t="s">
        <v>142</v>
      </c>
      <c r="I126" s="52" t="s">
        <v>141</v>
      </c>
      <c r="J126" s="52" t="s">
        <v>159</v>
      </c>
      <c r="K126" s="52" t="s">
        <v>155</v>
      </c>
      <c r="L126" s="31"/>
      <c r="M126" s="63"/>
    </row>
    <row r="127" spans="1:13" ht="18" customHeight="1" x14ac:dyDescent="0.4">
      <c r="A127" s="12">
        <v>45826</v>
      </c>
      <c r="B127" s="13">
        <f t="shared" si="3"/>
        <v>3</v>
      </c>
      <c r="C127" s="50">
        <v>9</v>
      </c>
      <c r="D127" s="50" t="s">
        <v>180</v>
      </c>
      <c r="E127" s="52" t="s">
        <v>135</v>
      </c>
      <c r="F127" s="52"/>
      <c r="G127" s="52" t="s">
        <v>139</v>
      </c>
      <c r="H127" s="52" t="s">
        <v>152</v>
      </c>
      <c r="I127" s="52" t="s">
        <v>142</v>
      </c>
      <c r="J127" s="52"/>
      <c r="K127" s="52" t="s">
        <v>155</v>
      </c>
      <c r="L127" s="31" t="s">
        <v>146</v>
      </c>
      <c r="M127" s="31"/>
    </row>
    <row r="128" spans="1:13" ht="18" customHeight="1" x14ac:dyDescent="0.4">
      <c r="A128" s="12">
        <v>45827</v>
      </c>
      <c r="B128" s="13"/>
      <c r="C128" s="50">
        <v>8</v>
      </c>
      <c r="D128" s="50" t="s">
        <v>175</v>
      </c>
      <c r="E128" s="52" t="s">
        <v>135</v>
      </c>
      <c r="F128" s="52" t="s">
        <v>137</v>
      </c>
      <c r="G128" s="52" t="s">
        <v>139</v>
      </c>
      <c r="H128" s="52" t="s">
        <v>141</v>
      </c>
      <c r="I128" s="52" t="s">
        <v>142</v>
      </c>
      <c r="J128" s="31"/>
      <c r="K128" s="31" t="s">
        <v>144</v>
      </c>
      <c r="L128" s="51" t="s">
        <v>146</v>
      </c>
      <c r="M128" s="31"/>
    </row>
    <row r="129" spans="1:13" ht="18" customHeight="1" x14ac:dyDescent="0.4">
      <c r="A129" s="12">
        <v>45827</v>
      </c>
      <c r="B129" s="13"/>
      <c r="C129" s="50">
        <v>9</v>
      </c>
      <c r="D129" s="50" t="s">
        <v>176</v>
      </c>
      <c r="E129" s="52" t="s">
        <v>142</v>
      </c>
      <c r="F129" s="52"/>
      <c r="G129" s="52" t="s">
        <v>139</v>
      </c>
      <c r="H129" s="52" t="s">
        <v>141</v>
      </c>
      <c r="I129" s="52" t="s">
        <v>148</v>
      </c>
      <c r="J129" s="31" t="s">
        <v>150</v>
      </c>
      <c r="K129" s="31" t="s">
        <v>144</v>
      </c>
      <c r="L129" s="52" t="s">
        <v>146</v>
      </c>
      <c r="M129" s="31"/>
    </row>
    <row r="130" spans="1:13" ht="18" customHeight="1" x14ac:dyDescent="0.4">
      <c r="A130" s="12">
        <v>45828</v>
      </c>
      <c r="B130" s="13">
        <f t="shared" si="3"/>
        <v>5</v>
      </c>
      <c r="C130" s="50">
        <v>8</v>
      </c>
      <c r="D130" s="50" t="s">
        <v>177</v>
      </c>
      <c r="E130" s="31" t="s">
        <v>142</v>
      </c>
      <c r="F130" s="31"/>
      <c r="G130" s="31" t="s">
        <v>152</v>
      </c>
      <c r="H130" s="31" t="s">
        <v>141</v>
      </c>
      <c r="I130" s="31" t="s">
        <v>148</v>
      </c>
      <c r="J130" s="31" t="s">
        <v>154</v>
      </c>
      <c r="K130" s="31" t="s">
        <v>144</v>
      </c>
      <c r="L130" s="31" t="s">
        <v>155</v>
      </c>
      <c r="M130" s="31"/>
    </row>
    <row r="131" spans="1:13" ht="18" customHeight="1" x14ac:dyDescent="0.4">
      <c r="A131" s="12">
        <v>45828</v>
      </c>
      <c r="B131" s="13"/>
      <c r="C131" s="50">
        <v>9</v>
      </c>
      <c r="D131" s="50" t="s">
        <v>178</v>
      </c>
      <c r="E131" s="31" t="s">
        <v>157</v>
      </c>
      <c r="F131" s="31" t="s">
        <v>144</v>
      </c>
      <c r="G131" s="31"/>
      <c r="H131" s="31" t="s">
        <v>142</v>
      </c>
      <c r="I131" s="31" t="s">
        <v>152</v>
      </c>
      <c r="J131" s="31" t="s">
        <v>159</v>
      </c>
      <c r="K131" s="31" t="s">
        <v>155</v>
      </c>
      <c r="L131" s="31"/>
      <c r="M131" s="31"/>
    </row>
    <row r="132" spans="1:13" ht="18" customHeight="1" x14ac:dyDescent="0.4"/>
  </sheetData>
  <autoFilter ref="A13:M131" xr:uid="{FB92D759-E7A4-47E6-8353-4D83E64DC900}">
    <sortState ref="A14:M131">
      <sortCondition ref="A13:A131"/>
    </sortState>
  </autoFilter>
  <mergeCells count="16">
    <mergeCell ref="C110:C111"/>
    <mergeCell ref="C62:C63"/>
    <mergeCell ref="C64:C65"/>
    <mergeCell ref="C68:C69"/>
    <mergeCell ref="C74:C75"/>
    <mergeCell ref="C78:C79"/>
    <mergeCell ref="C44:C45"/>
    <mergeCell ref="C54:C55"/>
    <mergeCell ref="C88:C89"/>
    <mergeCell ref="C98:C99"/>
    <mergeCell ref="C104:C105"/>
    <mergeCell ref="C4:K4"/>
    <mergeCell ref="B2:M2"/>
    <mergeCell ref="C22:C23"/>
    <mergeCell ref="C34:C35"/>
    <mergeCell ref="C40:C41"/>
  </mergeCells>
  <phoneticPr fontId="1" type="noConversion"/>
  <conditionalFormatting sqref="J44:J45 J55 L74:L79 E37:I49 E42:L43 E46:K49 E66:L67 E76:L77 E90:L91 E106:L109 E112:L113 L106:L113 E16:L16 E70:L73 E80:L80 E66:K80 E32:L32 E34:K39 L34:L49 E51:L51 E54:I55 L54:L55 E115:L115 E117:L118 E120:L120 E122:L312 E26:L26 E18:K23 E18:L21 E28:L29 E82:L83 E60:I65 L60:L65 E57:L61 E97:L97 E103:K113 L90:L92 L85 E85:K92 E101:L102 L100 E96:K100 E93:L95">
    <cfRule type="cellIs" dxfId="359" priority="466" operator="equal">
      <formula>$A$2</formula>
    </cfRule>
  </conditionalFormatting>
  <conditionalFormatting sqref="E16:L16 E32:L32 E34:L49 E51:L51 E54:L55 E115:L115 E117:L118 E120:L120 E122:L131 E26:L26 E18:L23 E28:L29 E82:L83 E57:L80 E85:L113">
    <cfRule type="containsText" dxfId="358" priority="449" operator="containsText" text="한지">
      <formula>NOT(ISERROR(SEARCH("한지",E16)))</formula>
    </cfRule>
    <cfRule type="containsText" dxfId="357" priority="450" operator="containsText" text="생윤">
      <formula>NOT(ISERROR(SEARCH("생윤",E16)))</formula>
    </cfRule>
    <cfRule type="containsText" dxfId="356" priority="451" operator="containsText" text="사문">
      <formula>NOT(ISERROR(SEARCH("사문",E16)))</formula>
    </cfRule>
    <cfRule type="containsText" dxfId="355" priority="452" operator="containsText" text="지">
      <formula>NOT(ISERROR(SEARCH("지",E16)))</formula>
    </cfRule>
    <cfRule type="containsText" dxfId="354" priority="453" operator="containsText" text="생">
      <formula>NOT(ISERROR(SEARCH("생",E16)))</formula>
    </cfRule>
    <cfRule type="containsText" dxfId="353" priority="454" operator="containsText" text="화">
      <formula>NOT(ISERROR(SEARCH("화",E16)))</formula>
    </cfRule>
    <cfRule type="containsText" dxfId="352" priority="455" operator="containsText" text="물">
      <formula>NOT(ISERROR(SEARCH("물",E16)))</formula>
    </cfRule>
    <cfRule type="containsText" dxfId="351" priority="456" operator="containsText" text="영어">
      <formula>NOT(ISERROR(SEARCH("영어",E16)))</formula>
    </cfRule>
    <cfRule type="containsText" dxfId="350" priority="457" operator="containsText" text="영독">
      <formula>NOT(ISERROR(SEARCH("영독",E16)))</formula>
    </cfRule>
    <cfRule type="containsText" dxfId="349" priority="458" operator="containsText" text="수2">
      <formula>NOT(ISERROR(SEARCH("수2",E16)))</formula>
    </cfRule>
    <cfRule type="containsText" dxfId="348" priority="459" operator="containsText" text="수1">
      <formula>NOT(ISERROR(SEARCH("수1",E16)))</formula>
    </cfRule>
    <cfRule type="containsText" dxfId="347" priority="460" operator="containsText" text="문학">
      <formula>NOT(ISERROR(SEARCH("문학",E16)))</formula>
    </cfRule>
    <cfRule type="containsText" dxfId="346" priority="461" operator="containsText" text="독서">
      <formula>NOT(ISERROR(SEARCH("독서",E16)))</formula>
    </cfRule>
  </conditionalFormatting>
  <conditionalFormatting sqref="E31:L31">
    <cfRule type="cellIs" dxfId="345" priority="434" operator="equal">
      <formula>$A$2</formula>
    </cfRule>
  </conditionalFormatting>
  <conditionalFormatting sqref="E31:L31">
    <cfRule type="containsText" dxfId="344" priority="421" operator="containsText" text="한지">
      <formula>NOT(ISERROR(SEARCH("한지",E31)))</formula>
    </cfRule>
    <cfRule type="containsText" dxfId="343" priority="422" operator="containsText" text="생윤">
      <formula>NOT(ISERROR(SEARCH("생윤",E31)))</formula>
    </cfRule>
    <cfRule type="containsText" dxfId="342" priority="423" operator="containsText" text="사문">
      <formula>NOT(ISERROR(SEARCH("사문",E31)))</formula>
    </cfRule>
    <cfRule type="containsText" dxfId="341" priority="424" operator="containsText" text="지">
      <formula>NOT(ISERROR(SEARCH("지",E31)))</formula>
    </cfRule>
    <cfRule type="containsText" dxfId="340" priority="425" operator="containsText" text="생">
      <formula>NOT(ISERROR(SEARCH("생",E31)))</formula>
    </cfRule>
    <cfRule type="containsText" dxfId="339" priority="426" operator="containsText" text="화">
      <formula>NOT(ISERROR(SEARCH("화",E31)))</formula>
    </cfRule>
    <cfRule type="containsText" dxfId="338" priority="427" operator="containsText" text="물">
      <formula>NOT(ISERROR(SEARCH("물",E31)))</formula>
    </cfRule>
    <cfRule type="containsText" dxfId="337" priority="428" operator="containsText" text="영어">
      <formula>NOT(ISERROR(SEARCH("영어",E31)))</formula>
    </cfRule>
    <cfRule type="containsText" dxfId="336" priority="429" operator="containsText" text="영독">
      <formula>NOT(ISERROR(SEARCH("영독",E31)))</formula>
    </cfRule>
    <cfRule type="containsText" dxfId="335" priority="430" operator="containsText" text="수2">
      <formula>NOT(ISERROR(SEARCH("수2",E31)))</formula>
    </cfRule>
    <cfRule type="containsText" dxfId="334" priority="431" operator="containsText" text="수1">
      <formula>NOT(ISERROR(SEARCH("수1",E31)))</formula>
    </cfRule>
    <cfRule type="containsText" dxfId="333" priority="432" operator="containsText" text="문학">
      <formula>NOT(ISERROR(SEARCH("문학",E31)))</formula>
    </cfRule>
    <cfRule type="containsText" dxfId="332" priority="433" operator="containsText" text="독서">
      <formula>NOT(ISERROR(SEARCH("독서",E31)))</formula>
    </cfRule>
  </conditionalFormatting>
  <conditionalFormatting sqref="E33:L33">
    <cfRule type="cellIs" dxfId="331" priority="420" operator="equal">
      <formula>$A$2</formula>
    </cfRule>
  </conditionalFormatting>
  <conditionalFormatting sqref="E33:L33">
    <cfRule type="containsText" dxfId="330" priority="407" operator="containsText" text="한지">
      <formula>NOT(ISERROR(SEARCH("한지",E33)))</formula>
    </cfRule>
    <cfRule type="containsText" dxfId="329" priority="408" operator="containsText" text="생윤">
      <formula>NOT(ISERROR(SEARCH("생윤",E33)))</formula>
    </cfRule>
    <cfRule type="containsText" dxfId="328" priority="409" operator="containsText" text="사문">
      <formula>NOT(ISERROR(SEARCH("사문",E33)))</formula>
    </cfRule>
    <cfRule type="containsText" dxfId="327" priority="410" operator="containsText" text="지">
      <formula>NOT(ISERROR(SEARCH("지",E33)))</formula>
    </cfRule>
    <cfRule type="containsText" dxfId="326" priority="411" operator="containsText" text="생">
      <formula>NOT(ISERROR(SEARCH("생",E33)))</formula>
    </cfRule>
    <cfRule type="containsText" dxfId="325" priority="412" operator="containsText" text="화">
      <formula>NOT(ISERROR(SEARCH("화",E33)))</formula>
    </cfRule>
    <cfRule type="containsText" dxfId="324" priority="413" operator="containsText" text="물">
      <formula>NOT(ISERROR(SEARCH("물",E33)))</formula>
    </cfRule>
    <cfRule type="containsText" dxfId="323" priority="414" operator="containsText" text="영어">
      <formula>NOT(ISERROR(SEARCH("영어",E33)))</formula>
    </cfRule>
    <cfRule type="containsText" dxfId="322" priority="415" operator="containsText" text="영독">
      <formula>NOT(ISERROR(SEARCH("영독",E33)))</formula>
    </cfRule>
    <cfRule type="containsText" dxfId="321" priority="416" operator="containsText" text="수2">
      <formula>NOT(ISERROR(SEARCH("수2",E33)))</formula>
    </cfRule>
    <cfRule type="containsText" dxfId="320" priority="417" operator="containsText" text="수1">
      <formula>NOT(ISERROR(SEARCH("수1",E33)))</formula>
    </cfRule>
    <cfRule type="containsText" dxfId="319" priority="418" operator="containsText" text="문학">
      <formula>NOT(ISERROR(SEARCH("문학",E33)))</formula>
    </cfRule>
    <cfRule type="containsText" dxfId="318" priority="419" operator="containsText" text="독서">
      <formula>NOT(ISERROR(SEARCH("독서",E33)))</formula>
    </cfRule>
  </conditionalFormatting>
  <conditionalFormatting sqref="E50:L50">
    <cfRule type="cellIs" dxfId="317" priority="406" operator="equal">
      <formula>$A$2</formula>
    </cfRule>
  </conditionalFormatting>
  <conditionalFormatting sqref="E50:L50">
    <cfRule type="containsText" dxfId="316" priority="393" operator="containsText" text="한지">
      <formula>NOT(ISERROR(SEARCH("한지",E50)))</formula>
    </cfRule>
    <cfRule type="containsText" dxfId="315" priority="394" operator="containsText" text="생윤">
      <formula>NOT(ISERROR(SEARCH("생윤",E50)))</formula>
    </cfRule>
    <cfRule type="containsText" dxfId="314" priority="395" operator="containsText" text="사문">
      <formula>NOT(ISERROR(SEARCH("사문",E50)))</formula>
    </cfRule>
    <cfRule type="containsText" dxfId="313" priority="396" operator="containsText" text="지">
      <formula>NOT(ISERROR(SEARCH("지",E50)))</formula>
    </cfRule>
    <cfRule type="containsText" dxfId="312" priority="397" operator="containsText" text="생">
      <formula>NOT(ISERROR(SEARCH("생",E50)))</formula>
    </cfRule>
    <cfRule type="containsText" dxfId="311" priority="398" operator="containsText" text="화">
      <formula>NOT(ISERROR(SEARCH("화",E50)))</formula>
    </cfRule>
    <cfRule type="containsText" dxfId="310" priority="399" operator="containsText" text="물">
      <formula>NOT(ISERROR(SEARCH("물",E50)))</formula>
    </cfRule>
    <cfRule type="containsText" dxfId="309" priority="400" operator="containsText" text="영어">
      <formula>NOT(ISERROR(SEARCH("영어",E50)))</formula>
    </cfRule>
    <cfRule type="containsText" dxfId="308" priority="401" operator="containsText" text="영독">
      <formula>NOT(ISERROR(SEARCH("영독",E50)))</formula>
    </cfRule>
    <cfRule type="containsText" dxfId="307" priority="402" operator="containsText" text="수2">
      <formula>NOT(ISERROR(SEARCH("수2",E50)))</formula>
    </cfRule>
    <cfRule type="containsText" dxfId="306" priority="403" operator="containsText" text="수1">
      <formula>NOT(ISERROR(SEARCH("수1",E50)))</formula>
    </cfRule>
    <cfRule type="containsText" dxfId="305" priority="404" operator="containsText" text="문학">
      <formula>NOT(ISERROR(SEARCH("문학",E50)))</formula>
    </cfRule>
    <cfRule type="containsText" dxfId="304" priority="405" operator="containsText" text="독서">
      <formula>NOT(ISERROR(SEARCH("독서",E50)))</formula>
    </cfRule>
  </conditionalFormatting>
  <conditionalFormatting sqref="E52:L52">
    <cfRule type="cellIs" dxfId="303" priority="392" operator="equal">
      <formula>$A$2</formula>
    </cfRule>
  </conditionalFormatting>
  <conditionalFormatting sqref="E52:L52">
    <cfRule type="containsText" dxfId="302" priority="379" operator="containsText" text="한지">
      <formula>NOT(ISERROR(SEARCH("한지",E52)))</formula>
    </cfRule>
    <cfRule type="containsText" dxfId="301" priority="380" operator="containsText" text="생윤">
      <formula>NOT(ISERROR(SEARCH("생윤",E52)))</formula>
    </cfRule>
    <cfRule type="containsText" dxfId="300" priority="381" operator="containsText" text="사문">
      <formula>NOT(ISERROR(SEARCH("사문",E52)))</formula>
    </cfRule>
    <cfRule type="containsText" dxfId="299" priority="382" operator="containsText" text="지">
      <formula>NOT(ISERROR(SEARCH("지",E52)))</formula>
    </cfRule>
    <cfRule type="containsText" dxfId="298" priority="383" operator="containsText" text="생">
      <formula>NOT(ISERROR(SEARCH("생",E52)))</formula>
    </cfRule>
    <cfRule type="containsText" dxfId="297" priority="384" operator="containsText" text="화">
      <formula>NOT(ISERROR(SEARCH("화",E52)))</formula>
    </cfRule>
    <cfRule type="containsText" dxfId="296" priority="385" operator="containsText" text="물">
      <formula>NOT(ISERROR(SEARCH("물",E52)))</formula>
    </cfRule>
    <cfRule type="containsText" dxfId="295" priority="386" operator="containsText" text="영어">
      <formula>NOT(ISERROR(SEARCH("영어",E52)))</formula>
    </cfRule>
    <cfRule type="containsText" dxfId="294" priority="387" operator="containsText" text="영독">
      <formula>NOT(ISERROR(SEARCH("영독",E52)))</formula>
    </cfRule>
    <cfRule type="containsText" dxfId="293" priority="388" operator="containsText" text="수2">
      <formula>NOT(ISERROR(SEARCH("수2",E52)))</formula>
    </cfRule>
    <cfRule type="containsText" dxfId="292" priority="389" operator="containsText" text="수1">
      <formula>NOT(ISERROR(SEARCH("수1",E52)))</formula>
    </cfRule>
    <cfRule type="containsText" dxfId="291" priority="390" operator="containsText" text="문학">
      <formula>NOT(ISERROR(SEARCH("문학",E52)))</formula>
    </cfRule>
    <cfRule type="containsText" dxfId="290" priority="391" operator="containsText" text="독서">
      <formula>NOT(ISERROR(SEARCH("독서",E52)))</formula>
    </cfRule>
  </conditionalFormatting>
  <conditionalFormatting sqref="E114:L114">
    <cfRule type="cellIs" dxfId="289" priority="378" operator="equal">
      <formula>$A$2</formula>
    </cfRule>
  </conditionalFormatting>
  <conditionalFormatting sqref="E114:L114">
    <cfRule type="containsText" dxfId="288" priority="365" operator="containsText" text="한지">
      <formula>NOT(ISERROR(SEARCH("한지",E114)))</formula>
    </cfRule>
    <cfRule type="containsText" dxfId="287" priority="366" operator="containsText" text="생윤">
      <formula>NOT(ISERROR(SEARCH("생윤",E114)))</formula>
    </cfRule>
    <cfRule type="containsText" dxfId="286" priority="367" operator="containsText" text="사문">
      <formula>NOT(ISERROR(SEARCH("사문",E114)))</formula>
    </cfRule>
    <cfRule type="containsText" dxfId="285" priority="368" operator="containsText" text="지">
      <formula>NOT(ISERROR(SEARCH("지",E114)))</formula>
    </cfRule>
    <cfRule type="containsText" dxfId="284" priority="369" operator="containsText" text="생">
      <formula>NOT(ISERROR(SEARCH("생",E114)))</formula>
    </cfRule>
    <cfRule type="containsText" dxfId="283" priority="370" operator="containsText" text="화">
      <formula>NOT(ISERROR(SEARCH("화",E114)))</formula>
    </cfRule>
    <cfRule type="containsText" dxfId="282" priority="371" operator="containsText" text="물">
      <formula>NOT(ISERROR(SEARCH("물",E114)))</formula>
    </cfRule>
    <cfRule type="containsText" dxfId="281" priority="372" operator="containsText" text="영어">
      <formula>NOT(ISERROR(SEARCH("영어",E114)))</formula>
    </cfRule>
    <cfRule type="containsText" dxfId="280" priority="373" operator="containsText" text="영독">
      <formula>NOT(ISERROR(SEARCH("영독",E114)))</formula>
    </cfRule>
    <cfRule type="containsText" dxfId="279" priority="374" operator="containsText" text="수2">
      <formula>NOT(ISERROR(SEARCH("수2",E114)))</formula>
    </cfRule>
    <cfRule type="containsText" dxfId="278" priority="375" operator="containsText" text="수1">
      <formula>NOT(ISERROR(SEARCH("수1",E114)))</formula>
    </cfRule>
    <cfRule type="containsText" dxfId="277" priority="376" operator="containsText" text="문학">
      <formula>NOT(ISERROR(SEARCH("문학",E114)))</formula>
    </cfRule>
    <cfRule type="containsText" dxfId="276" priority="377" operator="containsText" text="독서">
      <formula>NOT(ISERROR(SEARCH("독서",E114)))</formula>
    </cfRule>
  </conditionalFormatting>
  <conditionalFormatting sqref="E116:L116">
    <cfRule type="cellIs" dxfId="275" priority="364" operator="equal">
      <formula>$A$2</formula>
    </cfRule>
  </conditionalFormatting>
  <conditionalFormatting sqref="E116:L116">
    <cfRule type="containsText" dxfId="274" priority="351" operator="containsText" text="한지">
      <formula>NOT(ISERROR(SEARCH("한지",E116)))</formula>
    </cfRule>
    <cfRule type="containsText" dxfId="273" priority="352" operator="containsText" text="생윤">
      <formula>NOT(ISERROR(SEARCH("생윤",E116)))</formula>
    </cfRule>
    <cfRule type="containsText" dxfId="272" priority="353" operator="containsText" text="사문">
      <formula>NOT(ISERROR(SEARCH("사문",E116)))</formula>
    </cfRule>
    <cfRule type="containsText" dxfId="271" priority="354" operator="containsText" text="지">
      <formula>NOT(ISERROR(SEARCH("지",E116)))</formula>
    </cfRule>
    <cfRule type="containsText" dxfId="270" priority="355" operator="containsText" text="생">
      <formula>NOT(ISERROR(SEARCH("생",E116)))</formula>
    </cfRule>
    <cfRule type="containsText" dxfId="269" priority="356" operator="containsText" text="화">
      <formula>NOT(ISERROR(SEARCH("화",E116)))</formula>
    </cfRule>
    <cfRule type="containsText" dxfId="268" priority="357" operator="containsText" text="물">
      <formula>NOT(ISERROR(SEARCH("물",E116)))</formula>
    </cfRule>
    <cfRule type="containsText" dxfId="267" priority="358" operator="containsText" text="영어">
      <formula>NOT(ISERROR(SEARCH("영어",E116)))</formula>
    </cfRule>
    <cfRule type="containsText" dxfId="266" priority="359" operator="containsText" text="영독">
      <formula>NOT(ISERROR(SEARCH("영독",E116)))</formula>
    </cfRule>
    <cfRule type="containsText" dxfId="265" priority="360" operator="containsText" text="수2">
      <formula>NOT(ISERROR(SEARCH("수2",E116)))</formula>
    </cfRule>
    <cfRule type="containsText" dxfId="264" priority="361" operator="containsText" text="수1">
      <formula>NOT(ISERROR(SEARCH("수1",E116)))</formula>
    </cfRule>
    <cfRule type="containsText" dxfId="263" priority="362" operator="containsText" text="문학">
      <formula>NOT(ISERROR(SEARCH("문학",E116)))</formula>
    </cfRule>
    <cfRule type="containsText" dxfId="262" priority="363" operator="containsText" text="독서">
      <formula>NOT(ISERROR(SEARCH("독서",E116)))</formula>
    </cfRule>
  </conditionalFormatting>
  <conditionalFormatting sqref="E119:L119">
    <cfRule type="cellIs" dxfId="261" priority="350" operator="equal">
      <formula>$A$2</formula>
    </cfRule>
  </conditionalFormatting>
  <conditionalFormatting sqref="E119:L119">
    <cfRule type="containsText" dxfId="260" priority="337" operator="containsText" text="한지">
      <formula>NOT(ISERROR(SEARCH("한지",E119)))</formula>
    </cfRule>
    <cfRule type="containsText" dxfId="259" priority="338" operator="containsText" text="생윤">
      <formula>NOT(ISERROR(SEARCH("생윤",E119)))</formula>
    </cfRule>
    <cfRule type="containsText" dxfId="258" priority="339" operator="containsText" text="사문">
      <formula>NOT(ISERROR(SEARCH("사문",E119)))</formula>
    </cfRule>
    <cfRule type="containsText" dxfId="257" priority="340" operator="containsText" text="지">
      <formula>NOT(ISERROR(SEARCH("지",E119)))</formula>
    </cfRule>
    <cfRule type="containsText" dxfId="256" priority="341" operator="containsText" text="생">
      <formula>NOT(ISERROR(SEARCH("생",E119)))</formula>
    </cfRule>
    <cfRule type="containsText" dxfId="255" priority="342" operator="containsText" text="화">
      <formula>NOT(ISERROR(SEARCH("화",E119)))</formula>
    </cfRule>
    <cfRule type="containsText" dxfId="254" priority="343" operator="containsText" text="물">
      <formula>NOT(ISERROR(SEARCH("물",E119)))</formula>
    </cfRule>
    <cfRule type="containsText" dxfId="253" priority="344" operator="containsText" text="영어">
      <formula>NOT(ISERROR(SEARCH("영어",E119)))</formula>
    </cfRule>
    <cfRule type="containsText" dxfId="252" priority="345" operator="containsText" text="영독">
      <formula>NOT(ISERROR(SEARCH("영독",E119)))</formula>
    </cfRule>
    <cfRule type="containsText" dxfId="251" priority="346" operator="containsText" text="수2">
      <formula>NOT(ISERROR(SEARCH("수2",E119)))</formula>
    </cfRule>
    <cfRule type="containsText" dxfId="250" priority="347" operator="containsText" text="수1">
      <formula>NOT(ISERROR(SEARCH("수1",E119)))</formula>
    </cfRule>
    <cfRule type="containsText" dxfId="249" priority="348" operator="containsText" text="문학">
      <formula>NOT(ISERROR(SEARCH("문학",E119)))</formula>
    </cfRule>
    <cfRule type="containsText" dxfId="248" priority="349" operator="containsText" text="독서">
      <formula>NOT(ISERROR(SEARCH("독서",E119)))</formula>
    </cfRule>
  </conditionalFormatting>
  <conditionalFormatting sqref="E121:L121">
    <cfRule type="cellIs" dxfId="247" priority="336" operator="equal">
      <formula>$A$2</formula>
    </cfRule>
  </conditionalFormatting>
  <conditionalFormatting sqref="E121:L121">
    <cfRule type="containsText" dxfId="246" priority="323" operator="containsText" text="한지">
      <formula>NOT(ISERROR(SEARCH("한지",E121)))</formula>
    </cfRule>
    <cfRule type="containsText" dxfId="245" priority="324" operator="containsText" text="생윤">
      <formula>NOT(ISERROR(SEARCH("생윤",E121)))</formula>
    </cfRule>
    <cfRule type="containsText" dxfId="244" priority="325" operator="containsText" text="사문">
      <formula>NOT(ISERROR(SEARCH("사문",E121)))</formula>
    </cfRule>
    <cfRule type="containsText" dxfId="243" priority="326" operator="containsText" text="지">
      <formula>NOT(ISERROR(SEARCH("지",E121)))</formula>
    </cfRule>
    <cfRule type="containsText" dxfId="242" priority="327" operator="containsText" text="생">
      <formula>NOT(ISERROR(SEARCH("생",E121)))</formula>
    </cfRule>
    <cfRule type="containsText" dxfId="241" priority="328" operator="containsText" text="화">
      <formula>NOT(ISERROR(SEARCH("화",E121)))</formula>
    </cfRule>
    <cfRule type="containsText" dxfId="240" priority="329" operator="containsText" text="물">
      <formula>NOT(ISERROR(SEARCH("물",E121)))</formula>
    </cfRule>
    <cfRule type="containsText" dxfId="239" priority="330" operator="containsText" text="영어">
      <formula>NOT(ISERROR(SEARCH("영어",E121)))</formula>
    </cfRule>
    <cfRule type="containsText" dxfId="238" priority="331" operator="containsText" text="영독">
      <formula>NOT(ISERROR(SEARCH("영독",E121)))</formula>
    </cfRule>
    <cfRule type="containsText" dxfId="237" priority="332" operator="containsText" text="수2">
      <formula>NOT(ISERROR(SEARCH("수2",E121)))</formula>
    </cfRule>
    <cfRule type="containsText" dxfId="236" priority="333" operator="containsText" text="수1">
      <formula>NOT(ISERROR(SEARCH("수1",E121)))</formula>
    </cfRule>
    <cfRule type="containsText" dxfId="235" priority="334" operator="containsText" text="문학">
      <formula>NOT(ISERROR(SEARCH("문학",E121)))</formula>
    </cfRule>
    <cfRule type="containsText" dxfId="234" priority="335" operator="containsText" text="독서">
      <formula>NOT(ISERROR(SEARCH("독서",E121)))</formula>
    </cfRule>
  </conditionalFormatting>
  <conditionalFormatting sqref="E81:L81">
    <cfRule type="containsText" dxfId="233" priority="57" operator="containsText" text="한지">
      <formula>NOT(ISERROR(SEARCH("한지",E81)))</formula>
    </cfRule>
    <cfRule type="containsText" dxfId="232" priority="58" operator="containsText" text="생윤">
      <formula>NOT(ISERROR(SEARCH("생윤",E81)))</formula>
    </cfRule>
    <cfRule type="containsText" dxfId="231" priority="59" operator="containsText" text="사문">
      <formula>NOT(ISERROR(SEARCH("사문",E81)))</formula>
    </cfRule>
    <cfRule type="containsText" dxfId="230" priority="60" operator="containsText" text="지">
      <formula>NOT(ISERROR(SEARCH("지",E81)))</formula>
    </cfRule>
    <cfRule type="containsText" dxfId="229" priority="61" operator="containsText" text="생">
      <formula>NOT(ISERROR(SEARCH("생",E81)))</formula>
    </cfRule>
    <cfRule type="containsText" dxfId="228" priority="62" operator="containsText" text="화">
      <formula>NOT(ISERROR(SEARCH("화",E81)))</formula>
    </cfRule>
    <cfRule type="containsText" dxfId="227" priority="63" operator="containsText" text="물">
      <formula>NOT(ISERROR(SEARCH("물",E81)))</formula>
    </cfRule>
    <cfRule type="containsText" dxfId="226" priority="64" operator="containsText" text="영어">
      <formula>NOT(ISERROR(SEARCH("영어",E81)))</formula>
    </cfRule>
    <cfRule type="containsText" dxfId="225" priority="65" operator="containsText" text="영독">
      <formula>NOT(ISERROR(SEARCH("영독",E81)))</formula>
    </cfRule>
    <cfRule type="containsText" dxfId="224" priority="66" operator="containsText" text="수2">
      <formula>NOT(ISERROR(SEARCH("수2",E81)))</formula>
    </cfRule>
    <cfRule type="containsText" dxfId="223" priority="67" operator="containsText" text="수1">
      <formula>NOT(ISERROR(SEARCH("수1",E81)))</formula>
    </cfRule>
    <cfRule type="containsText" dxfId="222" priority="68" operator="containsText" text="문학">
      <formula>NOT(ISERROR(SEARCH("문학",E81)))</formula>
    </cfRule>
    <cfRule type="containsText" dxfId="221" priority="69" operator="containsText" text="독서">
      <formula>NOT(ISERROR(SEARCH("독서",E81)))</formula>
    </cfRule>
  </conditionalFormatting>
  <conditionalFormatting sqref="E30:L30">
    <cfRule type="cellIs" dxfId="220" priority="308" operator="equal">
      <formula>$A$2</formula>
    </cfRule>
  </conditionalFormatting>
  <conditionalFormatting sqref="E30:L30">
    <cfRule type="containsText" dxfId="219" priority="295" operator="containsText" text="한지">
      <formula>NOT(ISERROR(SEARCH("한지",E30)))</formula>
    </cfRule>
    <cfRule type="containsText" dxfId="218" priority="296" operator="containsText" text="생윤">
      <formula>NOT(ISERROR(SEARCH("생윤",E30)))</formula>
    </cfRule>
    <cfRule type="containsText" dxfId="217" priority="297" operator="containsText" text="사문">
      <formula>NOT(ISERROR(SEARCH("사문",E30)))</formula>
    </cfRule>
    <cfRule type="containsText" dxfId="216" priority="298" operator="containsText" text="지">
      <formula>NOT(ISERROR(SEARCH("지",E30)))</formula>
    </cfRule>
    <cfRule type="containsText" dxfId="215" priority="299" operator="containsText" text="생">
      <formula>NOT(ISERROR(SEARCH("생",E30)))</formula>
    </cfRule>
    <cfRule type="containsText" dxfId="214" priority="300" operator="containsText" text="화">
      <formula>NOT(ISERROR(SEARCH("화",E30)))</formula>
    </cfRule>
    <cfRule type="containsText" dxfId="213" priority="301" operator="containsText" text="물">
      <formula>NOT(ISERROR(SEARCH("물",E30)))</formula>
    </cfRule>
    <cfRule type="containsText" dxfId="212" priority="302" operator="containsText" text="영어">
      <formula>NOT(ISERROR(SEARCH("영어",E30)))</formula>
    </cfRule>
    <cfRule type="containsText" dxfId="211" priority="303" operator="containsText" text="영독">
      <formula>NOT(ISERROR(SEARCH("영독",E30)))</formula>
    </cfRule>
    <cfRule type="containsText" dxfId="210" priority="304" operator="containsText" text="수2">
      <formula>NOT(ISERROR(SEARCH("수2",E30)))</formula>
    </cfRule>
    <cfRule type="containsText" dxfId="209" priority="305" operator="containsText" text="수1">
      <formula>NOT(ISERROR(SEARCH("수1",E30)))</formula>
    </cfRule>
    <cfRule type="containsText" dxfId="208" priority="306" operator="containsText" text="문학">
      <formula>NOT(ISERROR(SEARCH("문학",E30)))</formula>
    </cfRule>
    <cfRule type="containsText" dxfId="207" priority="307" operator="containsText" text="독서">
      <formula>NOT(ISERROR(SEARCH("독서",E30)))</formula>
    </cfRule>
  </conditionalFormatting>
  <conditionalFormatting sqref="E25:L25">
    <cfRule type="cellIs" dxfId="206" priority="294" operator="equal">
      <formula>$A$2</formula>
    </cfRule>
  </conditionalFormatting>
  <conditionalFormatting sqref="E25:L25">
    <cfRule type="containsText" dxfId="205" priority="281" operator="containsText" text="한지">
      <formula>NOT(ISERROR(SEARCH("한지",E25)))</formula>
    </cfRule>
    <cfRule type="containsText" dxfId="204" priority="282" operator="containsText" text="생윤">
      <formula>NOT(ISERROR(SEARCH("생윤",E25)))</formula>
    </cfRule>
    <cfRule type="containsText" dxfId="203" priority="283" operator="containsText" text="사문">
      <formula>NOT(ISERROR(SEARCH("사문",E25)))</formula>
    </cfRule>
    <cfRule type="containsText" dxfId="202" priority="284" operator="containsText" text="지">
      <formula>NOT(ISERROR(SEARCH("지",E25)))</formula>
    </cfRule>
    <cfRule type="containsText" dxfId="201" priority="285" operator="containsText" text="생">
      <formula>NOT(ISERROR(SEARCH("생",E25)))</formula>
    </cfRule>
    <cfRule type="containsText" dxfId="200" priority="286" operator="containsText" text="화">
      <formula>NOT(ISERROR(SEARCH("화",E25)))</formula>
    </cfRule>
    <cfRule type="containsText" dxfId="199" priority="287" operator="containsText" text="물">
      <formula>NOT(ISERROR(SEARCH("물",E25)))</formula>
    </cfRule>
    <cfRule type="containsText" dxfId="198" priority="288" operator="containsText" text="영어">
      <formula>NOT(ISERROR(SEARCH("영어",E25)))</formula>
    </cfRule>
    <cfRule type="containsText" dxfId="197" priority="289" operator="containsText" text="영독">
      <formula>NOT(ISERROR(SEARCH("영독",E25)))</formula>
    </cfRule>
    <cfRule type="containsText" dxfId="196" priority="290" operator="containsText" text="수2">
      <formula>NOT(ISERROR(SEARCH("수2",E25)))</formula>
    </cfRule>
    <cfRule type="containsText" dxfId="195" priority="291" operator="containsText" text="수1">
      <formula>NOT(ISERROR(SEARCH("수1",E25)))</formula>
    </cfRule>
    <cfRule type="containsText" dxfId="194" priority="292" operator="containsText" text="문학">
      <formula>NOT(ISERROR(SEARCH("문학",E25)))</formula>
    </cfRule>
    <cfRule type="containsText" dxfId="193" priority="293" operator="containsText" text="독서">
      <formula>NOT(ISERROR(SEARCH("독서",E25)))</formula>
    </cfRule>
  </conditionalFormatting>
  <conditionalFormatting sqref="E53:L53">
    <cfRule type="cellIs" dxfId="192" priority="266" operator="equal">
      <formula>$A$2</formula>
    </cfRule>
  </conditionalFormatting>
  <conditionalFormatting sqref="E53:L53">
    <cfRule type="containsText" dxfId="191" priority="253" operator="containsText" text="한지">
      <formula>NOT(ISERROR(SEARCH("한지",E53)))</formula>
    </cfRule>
    <cfRule type="containsText" dxfId="190" priority="254" operator="containsText" text="생윤">
      <formula>NOT(ISERROR(SEARCH("생윤",E53)))</formula>
    </cfRule>
    <cfRule type="containsText" dxfId="189" priority="255" operator="containsText" text="사문">
      <formula>NOT(ISERROR(SEARCH("사문",E53)))</formula>
    </cfRule>
    <cfRule type="containsText" dxfId="188" priority="256" operator="containsText" text="지">
      <formula>NOT(ISERROR(SEARCH("지",E53)))</formula>
    </cfRule>
    <cfRule type="containsText" dxfId="187" priority="257" operator="containsText" text="생">
      <formula>NOT(ISERROR(SEARCH("생",E53)))</formula>
    </cfRule>
    <cfRule type="containsText" dxfId="186" priority="258" operator="containsText" text="화">
      <formula>NOT(ISERROR(SEARCH("화",E53)))</formula>
    </cfRule>
    <cfRule type="containsText" dxfId="185" priority="259" operator="containsText" text="물">
      <formula>NOT(ISERROR(SEARCH("물",E53)))</formula>
    </cfRule>
    <cfRule type="containsText" dxfId="184" priority="260" operator="containsText" text="영어">
      <formula>NOT(ISERROR(SEARCH("영어",E53)))</formula>
    </cfRule>
    <cfRule type="containsText" dxfId="183" priority="261" operator="containsText" text="영독">
      <formula>NOT(ISERROR(SEARCH("영독",E53)))</formula>
    </cfRule>
    <cfRule type="containsText" dxfId="182" priority="262" operator="containsText" text="수2">
      <formula>NOT(ISERROR(SEARCH("수2",E53)))</formula>
    </cfRule>
    <cfRule type="containsText" dxfId="181" priority="263" operator="containsText" text="수1">
      <formula>NOT(ISERROR(SEARCH("수1",E53)))</formula>
    </cfRule>
    <cfRule type="containsText" dxfId="180" priority="264" operator="containsText" text="문학">
      <formula>NOT(ISERROR(SEARCH("문학",E53)))</formula>
    </cfRule>
    <cfRule type="containsText" dxfId="179" priority="265" operator="containsText" text="독서">
      <formula>NOT(ISERROR(SEARCH("독서",E53)))</formula>
    </cfRule>
  </conditionalFormatting>
  <conditionalFormatting sqref="E56:L56">
    <cfRule type="cellIs" dxfId="178" priority="252" operator="equal">
      <formula>$A$2</formula>
    </cfRule>
  </conditionalFormatting>
  <conditionalFormatting sqref="E56:L56">
    <cfRule type="containsText" dxfId="177" priority="239" operator="containsText" text="한지">
      <formula>NOT(ISERROR(SEARCH("한지",E56)))</formula>
    </cfRule>
    <cfRule type="containsText" dxfId="176" priority="240" operator="containsText" text="생윤">
      <formula>NOT(ISERROR(SEARCH("생윤",E56)))</formula>
    </cfRule>
    <cfRule type="containsText" dxfId="175" priority="241" operator="containsText" text="사문">
      <formula>NOT(ISERROR(SEARCH("사문",E56)))</formula>
    </cfRule>
    <cfRule type="containsText" dxfId="174" priority="242" operator="containsText" text="지">
      <formula>NOT(ISERROR(SEARCH("지",E56)))</formula>
    </cfRule>
    <cfRule type="containsText" dxfId="173" priority="243" operator="containsText" text="생">
      <formula>NOT(ISERROR(SEARCH("생",E56)))</formula>
    </cfRule>
    <cfRule type="containsText" dxfId="172" priority="244" operator="containsText" text="화">
      <formula>NOT(ISERROR(SEARCH("화",E56)))</formula>
    </cfRule>
    <cfRule type="containsText" dxfId="171" priority="245" operator="containsText" text="물">
      <formula>NOT(ISERROR(SEARCH("물",E56)))</formula>
    </cfRule>
    <cfRule type="containsText" dxfId="170" priority="246" operator="containsText" text="영어">
      <formula>NOT(ISERROR(SEARCH("영어",E56)))</formula>
    </cfRule>
    <cfRule type="containsText" dxfId="169" priority="247" operator="containsText" text="영독">
      <formula>NOT(ISERROR(SEARCH("영독",E56)))</formula>
    </cfRule>
    <cfRule type="containsText" dxfId="168" priority="248" operator="containsText" text="수2">
      <formula>NOT(ISERROR(SEARCH("수2",E56)))</formula>
    </cfRule>
    <cfRule type="containsText" dxfId="167" priority="249" operator="containsText" text="수1">
      <formula>NOT(ISERROR(SEARCH("수1",E56)))</formula>
    </cfRule>
    <cfRule type="containsText" dxfId="166" priority="250" operator="containsText" text="문학">
      <formula>NOT(ISERROR(SEARCH("문학",E56)))</formula>
    </cfRule>
    <cfRule type="containsText" dxfId="165" priority="251" operator="containsText" text="독서">
      <formula>NOT(ISERROR(SEARCH("독서",E56)))</formula>
    </cfRule>
  </conditionalFormatting>
  <conditionalFormatting sqref="E24:L24">
    <cfRule type="cellIs" dxfId="164" priority="112" operator="equal">
      <formula>$A$2</formula>
    </cfRule>
  </conditionalFormatting>
  <conditionalFormatting sqref="E24:L24">
    <cfRule type="containsText" dxfId="163" priority="99" operator="containsText" text="한지">
      <formula>NOT(ISERROR(SEARCH("한지",E24)))</formula>
    </cfRule>
    <cfRule type="containsText" dxfId="162" priority="100" operator="containsText" text="생윤">
      <formula>NOT(ISERROR(SEARCH("생윤",E24)))</formula>
    </cfRule>
    <cfRule type="containsText" dxfId="161" priority="101" operator="containsText" text="사문">
      <formula>NOT(ISERROR(SEARCH("사문",E24)))</formula>
    </cfRule>
    <cfRule type="containsText" dxfId="160" priority="102" operator="containsText" text="지">
      <formula>NOT(ISERROR(SEARCH("지",E24)))</formula>
    </cfRule>
    <cfRule type="containsText" dxfId="159" priority="103" operator="containsText" text="생">
      <formula>NOT(ISERROR(SEARCH("생",E24)))</formula>
    </cfRule>
    <cfRule type="containsText" dxfId="158" priority="104" operator="containsText" text="화">
      <formula>NOT(ISERROR(SEARCH("화",E24)))</formula>
    </cfRule>
    <cfRule type="containsText" dxfId="157" priority="105" operator="containsText" text="물">
      <formula>NOT(ISERROR(SEARCH("물",E24)))</formula>
    </cfRule>
    <cfRule type="containsText" dxfId="156" priority="106" operator="containsText" text="영어">
      <formula>NOT(ISERROR(SEARCH("영어",E24)))</formula>
    </cfRule>
    <cfRule type="containsText" dxfId="155" priority="107" operator="containsText" text="영독">
      <formula>NOT(ISERROR(SEARCH("영독",E24)))</formula>
    </cfRule>
    <cfRule type="containsText" dxfId="154" priority="108" operator="containsText" text="수2">
      <formula>NOT(ISERROR(SEARCH("수2",E24)))</formula>
    </cfRule>
    <cfRule type="containsText" dxfId="153" priority="109" operator="containsText" text="수1">
      <formula>NOT(ISERROR(SEARCH("수1",E24)))</formula>
    </cfRule>
    <cfRule type="containsText" dxfId="152" priority="110" operator="containsText" text="문학">
      <formula>NOT(ISERROR(SEARCH("문학",E24)))</formula>
    </cfRule>
    <cfRule type="containsText" dxfId="151" priority="111" operator="containsText" text="독서">
      <formula>NOT(ISERROR(SEARCH("독서",E24)))</formula>
    </cfRule>
  </conditionalFormatting>
  <conditionalFormatting sqref="E14:L14">
    <cfRule type="cellIs" dxfId="150" priority="210" operator="equal">
      <formula>$A$2</formula>
    </cfRule>
  </conditionalFormatting>
  <conditionalFormatting sqref="E14:L14">
    <cfRule type="containsText" dxfId="149" priority="197" operator="containsText" text="한지">
      <formula>NOT(ISERROR(SEARCH("한지",E14)))</formula>
    </cfRule>
    <cfRule type="containsText" dxfId="148" priority="198" operator="containsText" text="생윤">
      <formula>NOT(ISERROR(SEARCH("생윤",E14)))</formula>
    </cfRule>
    <cfRule type="containsText" dxfId="147" priority="199" operator="containsText" text="사문">
      <formula>NOT(ISERROR(SEARCH("사문",E14)))</formula>
    </cfRule>
    <cfRule type="containsText" dxfId="146" priority="200" operator="containsText" text="지">
      <formula>NOT(ISERROR(SEARCH("지",E14)))</formula>
    </cfRule>
    <cfRule type="containsText" dxfId="145" priority="201" operator="containsText" text="생">
      <formula>NOT(ISERROR(SEARCH("생",E14)))</formula>
    </cfRule>
    <cfRule type="containsText" dxfId="144" priority="202" operator="containsText" text="화">
      <formula>NOT(ISERROR(SEARCH("화",E14)))</formula>
    </cfRule>
    <cfRule type="containsText" dxfId="143" priority="203" operator="containsText" text="물">
      <formula>NOT(ISERROR(SEARCH("물",E14)))</formula>
    </cfRule>
    <cfRule type="containsText" dxfId="142" priority="204" operator="containsText" text="영어">
      <formula>NOT(ISERROR(SEARCH("영어",E14)))</formula>
    </cfRule>
    <cfRule type="containsText" dxfId="141" priority="205" operator="containsText" text="영독">
      <formula>NOT(ISERROR(SEARCH("영독",E14)))</formula>
    </cfRule>
    <cfRule type="containsText" dxfId="140" priority="206" operator="containsText" text="수2">
      <formula>NOT(ISERROR(SEARCH("수2",E14)))</formula>
    </cfRule>
    <cfRule type="containsText" dxfId="139" priority="207" operator="containsText" text="수1">
      <formula>NOT(ISERROR(SEARCH("수1",E14)))</formula>
    </cfRule>
    <cfRule type="containsText" dxfId="138" priority="208" operator="containsText" text="문학">
      <formula>NOT(ISERROR(SEARCH("문학",E14)))</formula>
    </cfRule>
    <cfRule type="containsText" dxfId="137" priority="209" operator="containsText" text="독서">
      <formula>NOT(ISERROR(SEARCH("독서",E14)))</formula>
    </cfRule>
  </conditionalFormatting>
  <conditionalFormatting sqref="E81:L81">
    <cfRule type="cellIs" dxfId="136" priority="70" operator="equal">
      <formula>$A$2</formula>
    </cfRule>
  </conditionalFormatting>
  <conditionalFormatting sqref="E17:L17">
    <cfRule type="cellIs" dxfId="135" priority="168" operator="equal">
      <formula>$A$2</formula>
    </cfRule>
  </conditionalFormatting>
  <conditionalFormatting sqref="E17:L17">
    <cfRule type="containsText" dxfId="134" priority="155" operator="containsText" text="한지">
      <formula>NOT(ISERROR(SEARCH("한지",E17)))</formula>
    </cfRule>
    <cfRule type="containsText" dxfId="133" priority="156" operator="containsText" text="생윤">
      <formula>NOT(ISERROR(SEARCH("생윤",E17)))</formula>
    </cfRule>
    <cfRule type="containsText" dxfId="132" priority="157" operator="containsText" text="사문">
      <formula>NOT(ISERROR(SEARCH("사문",E17)))</formula>
    </cfRule>
    <cfRule type="containsText" dxfId="131" priority="158" operator="containsText" text="지">
      <formula>NOT(ISERROR(SEARCH("지",E17)))</formula>
    </cfRule>
    <cfRule type="containsText" dxfId="130" priority="159" operator="containsText" text="생">
      <formula>NOT(ISERROR(SEARCH("생",E17)))</formula>
    </cfRule>
    <cfRule type="containsText" dxfId="129" priority="160" operator="containsText" text="화">
      <formula>NOT(ISERROR(SEARCH("화",E17)))</formula>
    </cfRule>
    <cfRule type="containsText" dxfId="128" priority="161" operator="containsText" text="물">
      <formula>NOT(ISERROR(SEARCH("물",E17)))</formula>
    </cfRule>
    <cfRule type="containsText" dxfId="127" priority="162" operator="containsText" text="영어">
      <formula>NOT(ISERROR(SEARCH("영어",E17)))</formula>
    </cfRule>
    <cfRule type="containsText" dxfId="126" priority="163" operator="containsText" text="영독">
      <formula>NOT(ISERROR(SEARCH("영독",E17)))</formula>
    </cfRule>
    <cfRule type="containsText" dxfId="125" priority="164" operator="containsText" text="수2">
      <formula>NOT(ISERROR(SEARCH("수2",E17)))</formula>
    </cfRule>
    <cfRule type="containsText" dxfId="124" priority="165" operator="containsText" text="수1">
      <formula>NOT(ISERROR(SEARCH("수1",E17)))</formula>
    </cfRule>
    <cfRule type="containsText" dxfId="123" priority="166" operator="containsText" text="문학">
      <formula>NOT(ISERROR(SEARCH("문학",E17)))</formula>
    </cfRule>
    <cfRule type="containsText" dxfId="122" priority="167" operator="containsText" text="독서">
      <formula>NOT(ISERROR(SEARCH("독서",E17)))</formula>
    </cfRule>
  </conditionalFormatting>
  <conditionalFormatting sqref="E15:L15">
    <cfRule type="cellIs" dxfId="121" priority="154" operator="equal">
      <formula>$A$2</formula>
    </cfRule>
  </conditionalFormatting>
  <conditionalFormatting sqref="E15:L15">
    <cfRule type="containsText" dxfId="120" priority="141" operator="containsText" text="한지">
      <formula>NOT(ISERROR(SEARCH("한지",E15)))</formula>
    </cfRule>
    <cfRule type="containsText" dxfId="119" priority="142" operator="containsText" text="생윤">
      <formula>NOT(ISERROR(SEARCH("생윤",E15)))</formula>
    </cfRule>
    <cfRule type="containsText" dxfId="118" priority="143" operator="containsText" text="사문">
      <formula>NOT(ISERROR(SEARCH("사문",E15)))</formula>
    </cfRule>
    <cfRule type="containsText" dxfId="117" priority="144" operator="containsText" text="지">
      <formula>NOT(ISERROR(SEARCH("지",E15)))</formula>
    </cfRule>
    <cfRule type="containsText" dxfId="116" priority="145" operator="containsText" text="생">
      <formula>NOT(ISERROR(SEARCH("생",E15)))</formula>
    </cfRule>
    <cfRule type="containsText" dxfId="115" priority="146" operator="containsText" text="화">
      <formula>NOT(ISERROR(SEARCH("화",E15)))</formula>
    </cfRule>
    <cfRule type="containsText" dxfId="114" priority="147" operator="containsText" text="물">
      <formula>NOT(ISERROR(SEARCH("물",E15)))</formula>
    </cfRule>
    <cfRule type="containsText" dxfId="113" priority="148" operator="containsText" text="영어">
      <formula>NOT(ISERROR(SEARCH("영어",E15)))</formula>
    </cfRule>
    <cfRule type="containsText" dxfId="112" priority="149" operator="containsText" text="영독">
      <formula>NOT(ISERROR(SEARCH("영독",E15)))</formula>
    </cfRule>
    <cfRule type="containsText" dxfId="111" priority="150" operator="containsText" text="수2">
      <formula>NOT(ISERROR(SEARCH("수2",E15)))</formula>
    </cfRule>
    <cfRule type="containsText" dxfId="110" priority="151" operator="containsText" text="수1">
      <formula>NOT(ISERROR(SEARCH("수1",E15)))</formula>
    </cfRule>
    <cfRule type="containsText" dxfId="109" priority="152" operator="containsText" text="문학">
      <formula>NOT(ISERROR(SEARCH("문학",E15)))</formula>
    </cfRule>
    <cfRule type="containsText" dxfId="108" priority="153" operator="containsText" text="독서">
      <formula>NOT(ISERROR(SEARCH("독서",E15)))</formula>
    </cfRule>
  </conditionalFormatting>
  <conditionalFormatting sqref="E27:L27">
    <cfRule type="cellIs" dxfId="107" priority="126" operator="equal">
      <formula>$A$2</formula>
    </cfRule>
  </conditionalFormatting>
  <conditionalFormatting sqref="E27:L27">
    <cfRule type="containsText" dxfId="106" priority="113" operator="containsText" text="한지">
      <formula>NOT(ISERROR(SEARCH("한지",E27)))</formula>
    </cfRule>
    <cfRule type="containsText" dxfId="105" priority="114" operator="containsText" text="생윤">
      <formula>NOT(ISERROR(SEARCH("생윤",E27)))</formula>
    </cfRule>
    <cfRule type="containsText" dxfId="104" priority="115" operator="containsText" text="사문">
      <formula>NOT(ISERROR(SEARCH("사문",E27)))</formula>
    </cfRule>
    <cfRule type="containsText" dxfId="103" priority="116" operator="containsText" text="지">
      <formula>NOT(ISERROR(SEARCH("지",E27)))</formula>
    </cfRule>
    <cfRule type="containsText" dxfId="102" priority="117" operator="containsText" text="생">
      <formula>NOT(ISERROR(SEARCH("생",E27)))</formula>
    </cfRule>
    <cfRule type="containsText" dxfId="101" priority="118" operator="containsText" text="화">
      <formula>NOT(ISERROR(SEARCH("화",E27)))</formula>
    </cfRule>
    <cfRule type="containsText" dxfId="100" priority="119" operator="containsText" text="물">
      <formula>NOT(ISERROR(SEARCH("물",E27)))</formula>
    </cfRule>
    <cfRule type="containsText" dxfId="99" priority="120" operator="containsText" text="영어">
      <formula>NOT(ISERROR(SEARCH("영어",E27)))</formula>
    </cfRule>
    <cfRule type="containsText" dxfId="98" priority="121" operator="containsText" text="영독">
      <formula>NOT(ISERROR(SEARCH("영독",E27)))</formula>
    </cfRule>
    <cfRule type="containsText" dxfId="97" priority="122" operator="containsText" text="수2">
      <formula>NOT(ISERROR(SEARCH("수2",E27)))</formula>
    </cfRule>
    <cfRule type="containsText" dxfId="96" priority="123" operator="containsText" text="수1">
      <formula>NOT(ISERROR(SEARCH("수1",E27)))</formula>
    </cfRule>
    <cfRule type="containsText" dxfId="95" priority="124" operator="containsText" text="문학">
      <formula>NOT(ISERROR(SEARCH("문학",E27)))</formula>
    </cfRule>
    <cfRule type="containsText" dxfId="94" priority="125" operator="containsText" text="독서">
      <formula>NOT(ISERROR(SEARCH("독서",E27)))</formula>
    </cfRule>
  </conditionalFormatting>
  <conditionalFormatting sqref="E84:L84">
    <cfRule type="cellIs" dxfId="93" priority="84" operator="equal">
      <formula>$A$2</formula>
    </cfRule>
  </conditionalFormatting>
  <conditionalFormatting sqref="E84:L84">
    <cfRule type="containsText" dxfId="92" priority="71" operator="containsText" text="한지">
      <formula>NOT(ISERROR(SEARCH("한지",E84)))</formula>
    </cfRule>
    <cfRule type="containsText" dxfId="91" priority="72" operator="containsText" text="생윤">
      <formula>NOT(ISERROR(SEARCH("생윤",E84)))</formula>
    </cfRule>
    <cfRule type="containsText" dxfId="90" priority="73" operator="containsText" text="사문">
      <formula>NOT(ISERROR(SEARCH("사문",E84)))</formula>
    </cfRule>
    <cfRule type="containsText" dxfId="89" priority="74" operator="containsText" text="지">
      <formula>NOT(ISERROR(SEARCH("지",E84)))</formula>
    </cfRule>
    <cfRule type="containsText" dxfId="88" priority="75" operator="containsText" text="생">
      <formula>NOT(ISERROR(SEARCH("생",E84)))</formula>
    </cfRule>
    <cfRule type="containsText" dxfId="87" priority="76" operator="containsText" text="화">
      <formula>NOT(ISERROR(SEARCH("화",E84)))</formula>
    </cfRule>
    <cfRule type="containsText" dxfId="86" priority="77" operator="containsText" text="물">
      <formula>NOT(ISERROR(SEARCH("물",E84)))</formula>
    </cfRule>
    <cfRule type="containsText" dxfId="85" priority="78" operator="containsText" text="영어">
      <formula>NOT(ISERROR(SEARCH("영어",E84)))</formula>
    </cfRule>
    <cfRule type="containsText" dxfId="84" priority="79" operator="containsText" text="영독">
      <formula>NOT(ISERROR(SEARCH("영독",E84)))</formula>
    </cfRule>
    <cfRule type="containsText" dxfId="83" priority="80" operator="containsText" text="수2">
      <formula>NOT(ISERROR(SEARCH("수2",E84)))</formula>
    </cfRule>
    <cfRule type="containsText" dxfId="82" priority="81" operator="containsText" text="수1">
      <formula>NOT(ISERROR(SEARCH("수1",E84)))</formula>
    </cfRule>
    <cfRule type="containsText" dxfId="81" priority="82" operator="containsText" text="문학">
      <formula>NOT(ISERROR(SEARCH("문학",E84)))</formula>
    </cfRule>
    <cfRule type="containsText" dxfId="80" priority="83" operator="containsText" text="독서">
      <formula>NOT(ISERROR(SEARCH("독서",E84)))</formula>
    </cfRule>
  </conditionalFormatting>
  <pageMargins left="0.7" right="0.7" top="0.75" bottom="0.75" header="0.3" footer="0.3"/>
  <pageSetup paperSize="9" scale="66" orientation="portrait" verticalDpi="0" r:id="rId1"/>
  <rowBreaks count="2" manualBreakCount="2">
    <brk id="59" max="16383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F9EC-DF43-48F3-8F73-92D46E8CE86A}">
  <dimension ref="A1:AA147"/>
  <sheetViews>
    <sheetView zoomScale="85" zoomScaleNormal="85" workbookViewId="0">
      <pane ySplit="29" topLeftCell="A30" activePane="bottomLeft" state="frozen"/>
      <selection pane="bottomLeft" activeCell="AH13" sqref="AH13"/>
    </sheetView>
  </sheetViews>
  <sheetFormatPr defaultColWidth="9" defaultRowHeight="17.399999999999999" x14ac:dyDescent="0.4"/>
  <cols>
    <col min="1" max="1" width="22.8984375" style="3" bestFit="1" customWidth="1"/>
    <col min="2" max="2" width="10" style="2" hidden="1" customWidth="1"/>
    <col min="3" max="3" width="10" style="2" bestFit="1" customWidth="1"/>
    <col min="4" max="4" width="11.09765625" style="2" hidden="1" customWidth="1"/>
    <col min="5" max="5" width="11.09765625" style="2" customWidth="1"/>
    <col min="6" max="6" width="10.69921875" style="4" bestFit="1" customWidth="1"/>
    <col min="7" max="12" width="9" style="4"/>
    <col min="13" max="13" width="15.09765625" style="1" bestFit="1" customWidth="1"/>
    <col min="14" max="15" width="16.5" style="1" hidden="1" customWidth="1"/>
    <col min="16" max="16" width="9" style="1" hidden="1" customWidth="1"/>
    <col min="17" max="23" width="9.19921875" style="1" hidden="1" customWidth="1"/>
    <col min="24" max="27" width="8.19921875" style="1" hidden="1" customWidth="1"/>
    <col min="28" max="16384" width="9" style="1"/>
  </cols>
  <sheetData>
    <row r="1" spans="1:15" ht="25.8" thickBot="1" x14ac:dyDescent="0.45">
      <c r="A1" s="18" t="s">
        <v>87</v>
      </c>
      <c r="E1" s="4"/>
      <c r="L1" s="1"/>
    </row>
    <row r="2" spans="1:15" ht="27" customHeight="1" thickBot="1" x14ac:dyDescent="0.45">
      <c r="A2" s="8" t="s">
        <v>105</v>
      </c>
      <c r="B2" s="80" t="s">
        <v>50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23"/>
      <c r="N2" s="23"/>
      <c r="O2" s="23"/>
    </row>
    <row r="3" spans="1:15" ht="25.8" thickBot="1" x14ac:dyDescent="0.45">
      <c r="A3" s="7" t="s">
        <v>88</v>
      </c>
      <c r="E3" s="4"/>
      <c r="L3" s="1"/>
    </row>
    <row r="4" spans="1:15" ht="27" customHeight="1" thickBot="1" x14ac:dyDescent="0.45">
      <c r="A4" s="8" t="s">
        <v>81</v>
      </c>
      <c r="B4" s="80" t="s">
        <v>50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23"/>
      <c r="N4" s="23"/>
      <c r="O4" s="23"/>
    </row>
    <row r="5" spans="1:15" ht="27" customHeight="1" thickBot="1" x14ac:dyDescent="0.45">
      <c r="A5" s="9"/>
      <c r="B5" s="29"/>
      <c r="C5" s="89" t="s">
        <v>101</v>
      </c>
      <c r="D5" s="89"/>
      <c r="E5" s="89"/>
      <c r="F5" s="89"/>
      <c r="G5" s="89"/>
      <c r="H5" s="89"/>
      <c r="I5" s="89"/>
      <c r="J5" s="89"/>
      <c r="K5" s="89"/>
      <c r="L5" s="89"/>
      <c r="M5" s="23"/>
      <c r="N5" s="23"/>
      <c r="O5" s="23"/>
    </row>
    <row r="6" spans="1:15" ht="17.25" customHeight="1" x14ac:dyDescent="0.4">
      <c r="C6" s="87"/>
      <c r="D6" s="88"/>
      <c r="E6" s="88"/>
      <c r="F6" s="33" t="s">
        <v>51</v>
      </c>
      <c r="G6" s="33" t="s">
        <v>52</v>
      </c>
      <c r="H6" s="33" t="s">
        <v>53</v>
      </c>
      <c r="I6" s="33" t="s">
        <v>54</v>
      </c>
      <c r="J6" s="33" t="s">
        <v>55</v>
      </c>
      <c r="K6" s="33" t="s">
        <v>56</v>
      </c>
      <c r="L6" s="34" t="s">
        <v>57</v>
      </c>
    </row>
    <row r="7" spans="1:15" ht="17.25" customHeight="1" x14ac:dyDescent="0.4">
      <c r="C7" s="86" t="s">
        <v>66</v>
      </c>
      <c r="D7" s="30"/>
      <c r="E7" s="30" t="s">
        <v>5</v>
      </c>
      <c r="F7" s="31">
        <f t="shared" ref="F7:L13" si="0">COUNTIF(F$30:F$302,$E7)</f>
        <v>9</v>
      </c>
      <c r="G7" s="31">
        <f t="shared" si="0"/>
        <v>9</v>
      </c>
      <c r="H7" s="31">
        <f t="shared" si="0"/>
        <v>9</v>
      </c>
      <c r="I7" s="31">
        <f t="shared" si="0"/>
        <v>8</v>
      </c>
      <c r="J7" s="31">
        <f t="shared" si="0"/>
        <v>8</v>
      </c>
      <c r="K7" s="31">
        <f t="shared" si="0"/>
        <v>8</v>
      </c>
      <c r="L7" s="35">
        <f t="shared" si="0"/>
        <v>8</v>
      </c>
      <c r="M7" s="1">
        <f>SUM(F7:L7)</f>
        <v>59</v>
      </c>
    </row>
    <row r="8" spans="1:15" ht="17.25" customHeight="1" x14ac:dyDescent="0.4">
      <c r="C8" s="86"/>
      <c r="D8" s="30"/>
      <c r="E8" s="30" t="s">
        <v>6</v>
      </c>
      <c r="F8" s="31">
        <f t="shared" si="0"/>
        <v>8</v>
      </c>
      <c r="G8" s="31">
        <f t="shared" si="0"/>
        <v>8</v>
      </c>
      <c r="H8" s="31">
        <f t="shared" si="0"/>
        <v>8</v>
      </c>
      <c r="I8" s="31">
        <f t="shared" si="0"/>
        <v>8</v>
      </c>
      <c r="J8" s="31">
        <f t="shared" si="0"/>
        <v>9</v>
      </c>
      <c r="K8" s="31">
        <f t="shared" si="0"/>
        <v>9</v>
      </c>
      <c r="L8" s="35">
        <f t="shared" si="0"/>
        <v>9</v>
      </c>
      <c r="M8" s="1">
        <f t="shared" ref="M8:M13" si="1">SUM(F8:L8)</f>
        <v>59</v>
      </c>
    </row>
    <row r="9" spans="1:15" ht="17.25" customHeight="1" x14ac:dyDescent="0.4">
      <c r="C9" s="86" t="s">
        <v>67</v>
      </c>
      <c r="D9" s="30"/>
      <c r="E9" s="30" t="s">
        <v>0</v>
      </c>
      <c r="F9" s="31">
        <f t="shared" si="0"/>
        <v>9</v>
      </c>
      <c r="G9" s="31">
        <f t="shared" si="0"/>
        <v>9</v>
      </c>
      <c r="H9" s="31">
        <f t="shared" si="0"/>
        <v>8</v>
      </c>
      <c r="I9" s="31">
        <f t="shared" si="0"/>
        <v>8</v>
      </c>
      <c r="J9" s="31">
        <f t="shared" si="0"/>
        <v>8</v>
      </c>
      <c r="K9" s="31">
        <f t="shared" si="0"/>
        <v>8</v>
      </c>
      <c r="L9" s="35">
        <f t="shared" si="0"/>
        <v>9</v>
      </c>
      <c r="M9" s="1">
        <f t="shared" si="1"/>
        <v>59</v>
      </c>
    </row>
    <row r="10" spans="1:15" ht="17.25" customHeight="1" x14ac:dyDescent="0.4">
      <c r="C10" s="86"/>
      <c r="D10" s="30"/>
      <c r="E10" s="30" t="s">
        <v>1</v>
      </c>
      <c r="F10" s="31">
        <f t="shared" si="0"/>
        <v>8</v>
      </c>
      <c r="G10" s="31">
        <f t="shared" si="0"/>
        <v>8</v>
      </c>
      <c r="H10" s="31">
        <f t="shared" si="0"/>
        <v>8</v>
      </c>
      <c r="I10" s="31">
        <f t="shared" si="0"/>
        <v>9</v>
      </c>
      <c r="J10" s="31">
        <f t="shared" si="0"/>
        <v>9</v>
      </c>
      <c r="K10" s="31">
        <f t="shared" si="0"/>
        <v>9</v>
      </c>
      <c r="L10" s="35">
        <f t="shared" si="0"/>
        <v>8</v>
      </c>
      <c r="M10" s="1">
        <f t="shared" si="1"/>
        <v>59</v>
      </c>
    </row>
    <row r="11" spans="1:15" ht="17.25" customHeight="1" x14ac:dyDescent="0.4">
      <c r="C11" s="86"/>
      <c r="D11" s="30"/>
      <c r="E11" s="30" t="s">
        <v>89</v>
      </c>
      <c r="F11" s="31">
        <f t="shared" si="0"/>
        <v>8</v>
      </c>
      <c r="G11" s="31">
        <f t="shared" si="0"/>
        <v>9</v>
      </c>
      <c r="H11" s="31">
        <f t="shared" si="0"/>
        <v>9</v>
      </c>
      <c r="I11" s="31">
        <f t="shared" si="0"/>
        <v>9</v>
      </c>
      <c r="J11" s="31">
        <f t="shared" si="0"/>
        <v>8</v>
      </c>
      <c r="K11" s="31">
        <f t="shared" si="0"/>
        <v>8</v>
      </c>
      <c r="L11" s="35">
        <f t="shared" si="0"/>
        <v>8</v>
      </c>
      <c r="M11" s="1">
        <f t="shared" si="1"/>
        <v>59</v>
      </c>
    </row>
    <row r="12" spans="1:15" ht="17.25" customHeight="1" x14ac:dyDescent="0.4">
      <c r="C12" s="86" t="s">
        <v>68</v>
      </c>
      <c r="D12" s="30"/>
      <c r="E12" s="30" t="s">
        <v>7</v>
      </c>
      <c r="F12" s="31">
        <f t="shared" si="0"/>
        <v>9</v>
      </c>
      <c r="G12" s="31">
        <f t="shared" si="0"/>
        <v>8</v>
      </c>
      <c r="H12" s="31">
        <f t="shared" si="0"/>
        <v>8</v>
      </c>
      <c r="I12" s="31">
        <f t="shared" si="0"/>
        <v>8</v>
      </c>
      <c r="J12" s="31">
        <f t="shared" si="0"/>
        <v>8</v>
      </c>
      <c r="K12" s="31">
        <f t="shared" si="0"/>
        <v>9</v>
      </c>
      <c r="L12" s="35">
        <f t="shared" si="0"/>
        <v>9</v>
      </c>
      <c r="M12" s="1">
        <f t="shared" si="1"/>
        <v>59</v>
      </c>
    </row>
    <row r="13" spans="1:15" ht="17.25" customHeight="1" x14ac:dyDescent="0.4">
      <c r="C13" s="86"/>
      <c r="D13" s="30"/>
      <c r="E13" s="30" t="s">
        <v>8</v>
      </c>
      <c r="F13" s="31">
        <f t="shared" si="0"/>
        <v>8</v>
      </c>
      <c r="G13" s="31">
        <f t="shared" si="0"/>
        <v>8</v>
      </c>
      <c r="H13" s="31">
        <f t="shared" si="0"/>
        <v>9</v>
      </c>
      <c r="I13" s="31">
        <f t="shared" si="0"/>
        <v>9</v>
      </c>
      <c r="J13" s="31">
        <f t="shared" si="0"/>
        <v>9</v>
      </c>
      <c r="K13" s="31">
        <f t="shared" si="0"/>
        <v>8</v>
      </c>
      <c r="L13" s="35">
        <f t="shared" si="0"/>
        <v>8</v>
      </c>
      <c r="M13" s="1">
        <f t="shared" si="1"/>
        <v>59</v>
      </c>
    </row>
    <row r="14" spans="1:15" ht="17.25" customHeight="1" x14ac:dyDescent="0.4">
      <c r="C14" s="36" t="s">
        <v>64</v>
      </c>
      <c r="D14" s="30"/>
      <c r="E14" s="31" t="s">
        <v>104</v>
      </c>
      <c r="F14" s="31">
        <v>22</v>
      </c>
      <c r="G14" s="31">
        <v>22</v>
      </c>
      <c r="H14" s="31">
        <v>22</v>
      </c>
      <c r="I14" s="19"/>
      <c r="J14" s="19"/>
      <c r="K14" s="19"/>
      <c r="L14" s="37"/>
    </row>
    <row r="15" spans="1:15" ht="18" thickBot="1" x14ac:dyDescent="0.45">
      <c r="C15" s="48" t="s">
        <v>65</v>
      </c>
      <c r="D15" s="54"/>
      <c r="E15" s="55" t="s">
        <v>104</v>
      </c>
      <c r="F15" s="56"/>
      <c r="G15" s="56"/>
      <c r="H15" s="56"/>
      <c r="I15" s="55">
        <v>22</v>
      </c>
      <c r="J15" s="55">
        <v>22</v>
      </c>
      <c r="K15" s="55">
        <v>22</v>
      </c>
      <c r="L15" s="57">
        <v>22</v>
      </c>
    </row>
    <row r="16" spans="1:15" ht="18" thickBot="1" x14ac:dyDescent="0.45">
      <c r="C16" s="90" t="s">
        <v>114</v>
      </c>
      <c r="D16" s="91"/>
      <c r="E16" s="91"/>
      <c r="F16" s="58">
        <f>SUM(F7:F15)</f>
        <v>81</v>
      </c>
      <c r="G16" s="58">
        <f t="shared" ref="G16:L16" si="2">SUM(G7:G15)</f>
        <v>81</v>
      </c>
      <c r="H16" s="58">
        <f t="shared" si="2"/>
        <v>81</v>
      </c>
      <c r="I16" s="58">
        <f t="shared" si="2"/>
        <v>81</v>
      </c>
      <c r="J16" s="58">
        <f t="shared" si="2"/>
        <v>81</v>
      </c>
      <c r="K16" s="58">
        <f t="shared" si="2"/>
        <v>81</v>
      </c>
      <c r="L16" s="59">
        <f t="shared" si="2"/>
        <v>81</v>
      </c>
    </row>
    <row r="17" spans="1:27" ht="18" thickBot="1" x14ac:dyDescent="0.45">
      <c r="C17" s="61"/>
      <c r="D17" s="61"/>
      <c r="E17" s="61"/>
      <c r="F17" s="60"/>
      <c r="G17" s="60"/>
      <c r="H17" s="60"/>
      <c r="I17" s="60"/>
      <c r="J17" s="60"/>
      <c r="K17" s="60"/>
      <c r="L17" s="60"/>
    </row>
    <row r="18" spans="1:27" ht="25.8" thickBot="1" x14ac:dyDescent="0.45">
      <c r="C18" s="84" t="s">
        <v>102</v>
      </c>
      <c r="D18" s="84"/>
      <c r="E18" s="84"/>
      <c r="F18" s="84"/>
      <c r="G18" s="84"/>
      <c r="H18" s="84"/>
      <c r="I18" s="84"/>
      <c r="J18" s="84"/>
      <c r="K18" s="84"/>
      <c r="L18" s="84"/>
    </row>
    <row r="19" spans="1:27" ht="25.2" x14ac:dyDescent="0.4">
      <c r="A19" s="9"/>
      <c r="B19" s="16"/>
      <c r="C19" s="42" t="s">
        <v>90</v>
      </c>
      <c r="D19" s="43"/>
      <c r="E19" s="43" t="s">
        <v>91</v>
      </c>
      <c r="F19" s="43" t="s">
        <v>92</v>
      </c>
      <c r="G19" s="43" t="s">
        <v>90</v>
      </c>
      <c r="H19" s="43" t="s">
        <v>91</v>
      </c>
      <c r="I19" s="43" t="s">
        <v>92</v>
      </c>
      <c r="J19" s="43" t="s">
        <v>90</v>
      </c>
      <c r="K19" s="43" t="s">
        <v>91</v>
      </c>
      <c r="L19" s="44" t="s">
        <v>92</v>
      </c>
      <c r="M19" s="17"/>
      <c r="N19" s="17"/>
      <c r="O19" s="17"/>
    </row>
    <row r="20" spans="1:27" x14ac:dyDescent="0.4">
      <c r="A20" s="2">
        <v>1</v>
      </c>
      <c r="B20" s="2">
        <f t="shared" ref="B20:B26" si="3">COUNTIF($D$30:$D$300, A20)</f>
        <v>9</v>
      </c>
      <c r="C20" s="36" t="s">
        <v>5</v>
      </c>
      <c r="D20" s="30"/>
      <c r="E20" s="30" t="s">
        <v>107</v>
      </c>
      <c r="F20" s="31">
        <f t="shared" ref="F20:F25" si="4">COUNTIF($E$30:$L$387,C20)</f>
        <v>59</v>
      </c>
      <c r="G20" s="31" t="s">
        <v>97</v>
      </c>
      <c r="H20" s="31" t="s">
        <v>9</v>
      </c>
      <c r="I20" s="31">
        <f>COUNTIF($E$30:$L$387,"물*")</f>
        <v>22</v>
      </c>
      <c r="J20" s="15" t="s">
        <v>103</v>
      </c>
      <c r="K20" s="15" t="s">
        <v>85</v>
      </c>
      <c r="L20" s="45">
        <f>COUNTIF($E$30:$L$387,"동사*")</f>
        <v>22</v>
      </c>
    </row>
    <row r="21" spans="1:27" x14ac:dyDescent="0.4">
      <c r="A21" s="2">
        <v>2</v>
      </c>
      <c r="B21" s="2">
        <f t="shared" si="3"/>
        <v>9</v>
      </c>
      <c r="C21" s="36" t="s">
        <v>6</v>
      </c>
      <c r="D21" s="30"/>
      <c r="E21" s="30" t="s">
        <v>108</v>
      </c>
      <c r="F21" s="31">
        <f t="shared" si="4"/>
        <v>59</v>
      </c>
      <c r="G21" s="31" t="s">
        <v>98</v>
      </c>
      <c r="H21" s="31" t="s">
        <v>10</v>
      </c>
      <c r="I21" s="31">
        <f>COUNTIF($E$30:$L$387,"화*")</f>
        <v>22</v>
      </c>
      <c r="J21" s="15" t="s">
        <v>14</v>
      </c>
      <c r="K21" s="15" t="s">
        <v>86</v>
      </c>
      <c r="L21" s="45">
        <f>COUNTIF($E$30:$L$387,"정법*")</f>
        <v>22</v>
      </c>
    </row>
    <row r="22" spans="1:27" x14ac:dyDescent="0.4">
      <c r="A22" s="2">
        <v>3</v>
      </c>
      <c r="B22" s="2">
        <f t="shared" si="3"/>
        <v>9</v>
      </c>
      <c r="C22" s="36" t="s">
        <v>0</v>
      </c>
      <c r="D22" s="30"/>
      <c r="E22" s="30" t="s">
        <v>109</v>
      </c>
      <c r="F22" s="31">
        <f t="shared" si="4"/>
        <v>59</v>
      </c>
      <c r="G22" s="31" t="s">
        <v>99</v>
      </c>
      <c r="H22" s="31" t="s">
        <v>11</v>
      </c>
      <c r="I22" s="31">
        <f>COUNTIF($E$30:$L$387,"생1")+COUNTIF($E$30:$L$387,"생2")</f>
        <v>22</v>
      </c>
      <c r="J22" s="15" t="s">
        <v>13</v>
      </c>
      <c r="K22" s="15" t="s">
        <v>60</v>
      </c>
      <c r="L22" s="45">
        <f>COUNTIF($E$30:$L$387,"한지*")</f>
        <v>22</v>
      </c>
    </row>
    <row r="23" spans="1:27" x14ac:dyDescent="0.4">
      <c r="A23" s="2">
        <v>4</v>
      </c>
      <c r="B23" s="2">
        <f t="shared" si="3"/>
        <v>8</v>
      </c>
      <c r="C23" s="36" t="s">
        <v>1</v>
      </c>
      <c r="D23" s="30"/>
      <c r="E23" s="30" t="s">
        <v>110</v>
      </c>
      <c r="F23" s="31">
        <f t="shared" si="4"/>
        <v>59</v>
      </c>
      <c r="G23" s="31" t="s">
        <v>100</v>
      </c>
      <c r="H23" s="31" t="s">
        <v>12</v>
      </c>
      <c r="I23" s="31">
        <f>COUNTIF($E$30:$L$387,"지*")</f>
        <v>22</v>
      </c>
      <c r="J23" s="15" t="s">
        <v>15</v>
      </c>
      <c r="K23" s="15" t="s">
        <v>59</v>
      </c>
      <c r="L23" s="45">
        <f>COUNTIF($E$30:$L$387,"생윤1")+COUNTIF($E$30:$L$387,"생윤2")</f>
        <v>22</v>
      </c>
    </row>
    <row r="24" spans="1:27" x14ac:dyDescent="0.4">
      <c r="A24" s="2">
        <v>5</v>
      </c>
      <c r="B24" s="2">
        <f t="shared" si="3"/>
        <v>8</v>
      </c>
      <c r="C24" s="36" t="s">
        <v>48</v>
      </c>
      <c r="D24" s="30"/>
      <c r="E24" s="30" t="s">
        <v>111</v>
      </c>
      <c r="F24" s="31">
        <f t="shared" si="4"/>
        <v>59</v>
      </c>
      <c r="G24" s="31"/>
      <c r="H24" s="31"/>
      <c r="I24" s="31"/>
      <c r="J24" s="15"/>
      <c r="K24" s="15"/>
      <c r="L24" s="45"/>
    </row>
    <row r="25" spans="1:27" x14ac:dyDescent="0.4">
      <c r="A25" s="2">
        <v>6</v>
      </c>
      <c r="B25" s="2">
        <f t="shared" si="3"/>
        <v>8</v>
      </c>
      <c r="C25" s="36" t="s">
        <v>7</v>
      </c>
      <c r="D25" s="30"/>
      <c r="E25" s="30" t="s">
        <v>112</v>
      </c>
      <c r="F25" s="31">
        <f t="shared" si="4"/>
        <v>59</v>
      </c>
      <c r="G25" s="31"/>
      <c r="H25" s="31"/>
      <c r="I25" s="31"/>
      <c r="J25" s="15"/>
      <c r="K25" s="15"/>
      <c r="L25" s="45"/>
    </row>
    <row r="26" spans="1:27" ht="18" thickBot="1" x14ac:dyDescent="0.45">
      <c r="A26" s="2">
        <v>7</v>
      </c>
      <c r="B26" s="2">
        <f t="shared" si="3"/>
        <v>8</v>
      </c>
      <c r="C26" s="38" t="s">
        <v>8</v>
      </c>
      <c r="D26" s="39"/>
      <c r="E26" s="39" t="s">
        <v>113</v>
      </c>
      <c r="F26" s="40">
        <f>COUNTIF($F$30:$L$387,C26)</f>
        <v>59</v>
      </c>
      <c r="G26" s="40"/>
      <c r="H26" s="40"/>
      <c r="I26" s="40"/>
      <c r="J26" s="46"/>
      <c r="K26" s="46"/>
      <c r="L26" s="47"/>
    </row>
    <row r="27" spans="1:27" x14ac:dyDescent="0.4">
      <c r="D27" s="1"/>
      <c r="F27" s="2"/>
    </row>
    <row r="28" spans="1:27" x14ac:dyDescent="0.4">
      <c r="D28" s="2">
        <f>SUBTOTAL(3,D30:D300)</f>
        <v>70</v>
      </c>
      <c r="I28" s="4">
        <f>SUBTOTAL(3,I30:I321)</f>
        <v>81</v>
      </c>
    </row>
    <row r="29" spans="1:27" x14ac:dyDescent="0.4">
      <c r="A29" s="10" t="s">
        <v>3</v>
      </c>
      <c r="B29" s="20" t="s">
        <v>4</v>
      </c>
      <c r="C29" s="20" t="s">
        <v>16</v>
      </c>
      <c r="D29" s="20" t="s">
        <v>26</v>
      </c>
      <c r="E29" s="20"/>
      <c r="F29" s="21">
        <v>2</v>
      </c>
      <c r="G29" s="21">
        <v>3</v>
      </c>
      <c r="H29" s="21">
        <v>4</v>
      </c>
      <c r="I29" s="21">
        <v>5</v>
      </c>
      <c r="J29" s="21">
        <v>6</v>
      </c>
      <c r="K29" s="21">
        <v>7</v>
      </c>
      <c r="L29" s="21">
        <v>8</v>
      </c>
      <c r="M29" s="15" t="s">
        <v>28</v>
      </c>
      <c r="N29" s="1" t="s">
        <v>27</v>
      </c>
      <c r="Q29" s="1" t="s">
        <v>32</v>
      </c>
      <c r="R29" s="1" t="s">
        <v>33</v>
      </c>
      <c r="S29" s="1" t="s">
        <v>34</v>
      </c>
      <c r="T29" s="1" t="s">
        <v>35</v>
      </c>
      <c r="U29" s="1" t="s">
        <v>48</v>
      </c>
      <c r="V29" s="1" t="s">
        <v>36</v>
      </c>
      <c r="W29" s="1" t="s">
        <v>37</v>
      </c>
      <c r="X29" s="1" t="s">
        <v>38</v>
      </c>
      <c r="Y29" s="1" t="s">
        <v>39</v>
      </c>
      <c r="Z29" s="1" t="s">
        <v>40</v>
      </c>
      <c r="AA29" s="1" t="s">
        <v>41</v>
      </c>
    </row>
    <row r="30" spans="1:27" x14ac:dyDescent="0.4">
      <c r="A30" s="12">
        <v>45369</v>
      </c>
      <c r="B30" s="13">
        <f t="shared" ref="B30:B61" si="5">WEEKDAY(A30,2)</f>
        <v>1</v>
      </c>
      <c r="C30" s="13">
        <v>8</v>
      </c>
      <c r="D30" s="13" t="s">
        <v>47</v>
      </c>
      <c r="E30" s="26"/>
      <c r="F30" s="27"/>
      <c r="G30" s="27"/>
      <c r="H30" s="27"/>
      <c r="I30" s="27"/>
      <c r="J30" s="27"/>
      <c r="K30" s="27"/>
      <c r="L30" s="27"/>
      <c r="M30" s="27" t="s">
        <v>95</v>
      </c>
      <c r="Q30" s="1">
        <f t="shared" ref="Q30:AA30" si="6">COUNTIF($F30:$L30,Q$29)</f>
        <v>0</v>
      </c>
      <c r="R30" s="1">
        <f t="shared" si="6"/>
        <v>0</v>
      </c>
      <c r="S30" s="1">
        <f t="shared" si="6"/>
        <v>0</v>
      </c>
      <c r="T30" s="1">
        <f t="shared" si="6"/>
        <v>0</v>
      </c>
      <c r="U30" s="1">
        <f t="shared" si="6"/>
        <v>0</v>
      </c>
      <c r="V30" s="1">
        <f t="shared" si="6"/>
        <v>0</v>
      </c>
      <c r="W30" s="1">
        <f t="shared" si="6"/>
        <v>0</v>
      </c>
      <c r="X30" s="1">
        <f t="shared" si="6"/>
        <v>0</v>
      </c>
      <c r="Y30" s="1">
        <f t="shared" si="6"/>
        <v>0</v>
      </c>
      <c r="Z30" s="1">
        <f t="shared" si="6"/>
        <v>0</v>
      </c>
      <c r="AA30" s="1">
        <f t="shared" si="6"/>
        <v>0</v>
      </c>
    </row>
    <row r="31" spans="1:27" x14ac:dyDescent="0.4">
      <c r="A31" s="12">
        <v>45369</v>
      </c>
      <c r="B31" s="13">
        <f t="shared" si="5"/>
        <v>1</v>
      </c>
      <c r="C31" s="13">
        <v>9</v>
      </c>
      <c r="D31" s="13">
        <v>1</v>
      </c>
      <c r="E31" s="13"/>
      <c r="F31" s="15" t="s">
        <v>32</v>
      </c>
      <c r="G31" s="15" t="s">
        <v>45</v>
      </c>
      <c r="H31" s="15" t="s">
        <v>37</v>
      </c>
      <c r="I31" s="15" t="s">
        <v>35</v>
      </c>
      <c r="J31" s="15" t="s">
        <v>33</v>
      </c>
      <c r="K31" s="15" t="s">
        <v>36</v>
      </c>
      <c r="L31" s="15" t="s">
        <v>34</v>
      </c>
      <c r="M31" s="15"/>
      <c r="Q31" s="1">
        <f t="shared" ref="Q31:T50" si="7">COUNTIF($F31:$L31,Q$29)</f>
        <v>1</v>
      </c>
      <c r="R31" s="1">
        <f t="shared" si="7"/>
        <v>1</v>
      </c>
      <c r="S31" s="1">
        <f t="shared" si="7"/>
        <v>1</v>
      </c>
      <c r="T31" s="1">
        <f t="shared" si="7"/>
        <v>1</v>
      </c>
      <c r="U31" s="1">
        <f t="shared" ref="U31:U94" si="8">COUNTIF($F31:$L31,U$29)</f>
        <v>1</v>
      </c>
      <c r="V31" s="1">
        <f t="shared" ref="V31:AA40" si="9">COUNTIF($F31:$L31,V$29)</f>
        <v>1</v>
      </c>
      <c r="W31" s="1">
        <f t="shared" si="9"/>
        <v>1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</row>
    <row r="32" spans="1:27" x14ac:dyDescent="0.4">
      <c r="A32" s="12">
        <v>45370</v>
      </c>
      <c r="B32" s="13">
        <f t="shared" si="5"/>
        <v>2</v>
      </c>
      <c r="C32" s="13">
        <v>8</v>
      </c>
      <c r="D32" s="13">
        <v>2</v>
      </c>
      <c r="E32" s="13"/>
      <c r="F32" s="15" t="s">
        <v>34</v>
      </c>
      <c r="G32" s="15" t="s">
        <v>32</v>
      </c>
      <c r="H32" s="15" t="s">
        <v>45</v>
      </c>
      <c r="I32" s="15" t="s">
        <v>37</v>
      </c>
      <c r="J32" s="15" t="s">
        <v>35</v>
      </c>
      <c r="K32" s="15" t="s">
        <v>33</v>
      </c>
      <c r="L32" s="15" t="s">
        <v>36</v>
      </c>
      <c r="M32" s="15"/>
      <c r="Q32" s="1">
        <f t="shared" si="7"/>
        <v>1</v>
      </c>
      <c r="R32" s="1">
        <f t="shared" si="7"/>
        <v>1</v>
      </c>
      <c r="S32" s="1">
        <f t="shared" si="7"/>
        <v>1</v>
      </c>
      <c r="T32" s="1">
        <f t="shared" si="7"/>
        <v>1</v>
      </c>
      <c r="U32" s="1">
        <f t="shared" si="8"/>
        <v>1</v>
      </c>
      <c r="V32" s="1">
        <f t="shared" si="9"/>
        <v>1</v>
      </c>
      <c r="W32" s="1">
        <f t="shared" si="9"/>
        <v>1</v>
      </c>
      <c r="X32" s="1">
        <f t="shared" si="9"/>
        <v>0</v>
      </c>
      <c r="Y32" s="1">
        <f t="shared" si="9"/>
        <v>0</v>
      </c>
      <c r="Z32" s="1">
        <f t="shared" si="9"/>
        <v>0</v>
      </c>
      <c r="AA32" s="1">
        <f t="shared" si="9"/>
        <v>0</v>
      </c>
    </row>
    <row r="33" spans="1:27" x14ac:dyDescent="0.4">
      <c r="A33" s="12">
        <v>45370</v>
      </c>
      <c r="B33" s="13">
        <f t="shared" si="5"/>
        <v>2</v>
      </c>
      <c r="C33" s="13">
        <v>9</v>
      </c>
      <c r="D33" s="13">
        <v>3</v>
      </c>
      <c r="E33" s="13"/>
      <c r="F33" s="15" t="s">
        <v>36</v>
      </c>
      <c r="G33" s="15" t="s">
        <v>34</v>
      </c>
      <c r="H33" s="15" t="s">
        <v>32</v>
      </c>
      <c r="I33" s="15" t="s">
        <v>45</v>
      </c>
      <c r="J33" s="15" t="s">
        <v>37</v>
      </c>
      <c r="K33" s="15" t="s">
        <v>35</v>
      </c>
      <c r="L33" s="15" t="s">
        <v>33</v>
      </c>
      <c r="M33" s="15"/>
      <c r="Q33" s="1">
        <f t="shared" si="7"/>
        <v>1</v>
      </c>
      <c r="R33" s="1">
        <f t="shared" si="7"/>
        <v>1</v>
      </c>
      <c r="S33" s="1">
        <f t="shared" si="7"/>
        <v>1</v>
      </c>
      <c r="T33" s="1">
        <f t="shared" si="7"/>
        <v>1</v>
      </c>
      <c r="U33" s="1">
        <f t="shared" si="8"/>
        <v>1</v>
      </c>
      <c r="V33" s="1">
        <f t="shared" si="9"/>
        <v>1</v>
      </c>
      <c r="W33" s="1">
        <f t="shared" si="9"/>
        <v>1</v>
      </c>
      <c r="X33" s="1">
        <f t="shared" si="9"/>
        <v>0</v>
      </c>
      <c r="Y33" s="1">
        <f t="shared" si="9"/>
        <v>0</v>
      </c>
      <c r="Z33" s="1">
        <f t="shared" si="9"/>
        <v>0</v>
      </c>
      <c r="AA33" s="1">
        <f t="shared" si="9"/>
        <v>0</v>
      </c>
    </row>
    <row r="34" spans="1:27" x14ac:dyDescent="0.4">
      <c r="A34" s="24">
        <v>45371</v>
      </c>
      <c r="B34" s="25">
        <f t="shared" si="5"/>
        <v>3</v>
      </c>
      <c r="C34" s="25">
        <v>8</v>
      </c>
      <c r="D34" s="25"/>
      <c r="E34" s="25"/>
      <c r="F34" s="14"/>
      <c r="G34" s="14"/>
      <c r="H34" s="14"/>
      <c r="I34" s="14"/>
      <c r="J34" s="14"/>
      <c r="K34" s="14"/>
      <c r="L34" s="14"/>
      <c r="M34" s="14" t="s">
        <v>17</v>
      </c>
      <c r="N34" s="1" t="s">
        <v>17</v>
      </c>
      <c r="Q34" s="1">
        <f t="shared" si="7"/>
        <v>0</v>
      </c>
      <c r="R34" s="1">
        <f t="shared" si="7"/>
        <v>0</v>
      </c>
      <c r="S34" s="1">
        <f t="shared" si="7"/>
        <v>0</v>
      </c>
      <c r="T34" s="1">
        <f t="shared" si="7"/>
        <v>0</v>
      </c>
      <c r="U34" s="1">
        <f t="shared" si="8"/>
        <v>0</v>
      </c>
      <c r="V34" s="1">
        <f t="shared" si="9"/>
        <v>0</v>
      </c>
      <c r="W34" s="1">
        <f t="shared" si="9"/>
        <v>0</v>
      </c>
      <c r="X34" s="1">
        <f t="shared" si="9"/>
        <v>0</v>
      </c>
      <c r="Y34" s="1">
        <f t="shared" si="9"/>
        <v>0</v>
      </c>
      <c r="Z34" s="1">
        <f t="shared" si="9"/>
        <v>0</v>
      </c>
      <c r="AA34" s="1">
        <f t="shared" si="9"/>
        <v>0</v>
      </c>
    </row>
    <row r="35" spans="1:27" x14ac:dyDescent="0.4">
      <c r="A35" s="24">
        <v>45371</v>
      </c>
      <c r="B35" s="25">
        <f t="shared" si="5"/>
        <v>3</v>
      </c>
      <c r="C35" s="25">
        <v>9</v>
      </c>
      <c r="D35" s="25"/>
      <c r="E35" s="25"/>
      <c r="F35" s="14"/>
      <c r="G35" s="14"/>
      <c r="H35" s="14"/>
      <c r="I35" s="14"/>
      <c r="J35" s="14"/>
      <c r="K35" s="14"/>
      <c r="L35" s="14"/>
      <c r="M35" s="14" t="s">
        <v>17</v>
      </c>
      <c r="N35" s="1" t="s">
        <v>17</v>
      </c>
      <c r="Q35" s="1">
        <f t="shared" si="7"/>
        <v>0</v>
      </c>
      <c r="R35" s="1">
        <f t="shared" si="7"/>
        <v>0</v>
      </c>
      <c r="S35" s="1">
        <f t="shared" si="7"/>
        <v>0</v>
      </c>
      <c r="T35" s="1">
        <f t="shared" si="7"/>
        <v>0</v>
      </c>
      <c r="U35" s="1">
        <f t="shared" si="8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</row>
    <row r="36" spans="1:27" x14ac:dyDescent="0.4">
      <c r="A36" s="12">
        <v>45372</v>
      </c>
      <c r="B36" s="13">
        <f t="shared" si="5"/>
        <v>4</v>
      </c>
      <c r="C36" s="13">
        <v>8</v>
      </c>
      <c r="D36" s="13">
        <v>4</v>
      </c>
      <c r="E36" s="13"/>
      <c r="F36" s="15" t="s">
        <v>33</v>
      </c>
      <c r="G36" s="15" t="s">
        <v>36</v>
      </c>
      <c r="H36" s="15" t="s">
        <v>34</v>
      </c>
      <c r="I36" s="15" t="s">
        <v>32</v>
      </c>
      <c r="J36" s="15" t="s">
        <v>45</v>
      </c>
      <c r="K36" s="15" t="s">
        <v>37</v>
      </c>
      <c r="L36" s="15" t="s">
        <v>35</v>
      </c>
      <c r="M36" s="15"/>
      <c r="Q36" s="1">
        <f t="shared" si="7"/>
        <v>1</v>
      </c>
      <c r="R36" s="1">
        <f t="shared" si="7"/>
        <v>1</v>
      </c>
      <c r="S36" s="1">
        <f t="shared" si="7"/>
        <v>1</v>
      </c>
      <c r="T36" s="1">
        <f t="shared" si="7"/>
        <v>1</v>
      </c>
      <c r="U36" s="1">
        <f t="shared" si="8"/>
        <v>1</v>
      </c>
      <c r="V36" s="1">
        <f t="shared" si="9"/>
        <v>1</v>
      </c>
      <c r="W36" s="1">
        <f t="shared" si="9"/>
        <v>1</v>
      </c>
      <c r="X36" s="1">
        <f t="shared" si="9"/>
        <v>0</v>
      </c>
      <c r="Y36" s="1">
        <f t="shared" si="9"/>
        <v>0</v>
      </c>
      <c r="Z36" s="1">
        <f t="shared" si="9"/>
        <v>0</v>
      </c>
      <c r="AA36" s="1">
        <f t="shared" si="9"/>
        <v>0</v>
      </c>
    </row>
    <row r="37" spans="1:27" x14ac:dyDescent="0.4">
      <c r="A37" s="12">
        <v>45372</v>
      </c>
      <c r="B37" s="13">
        <f t="shared" si="5"/>
        <v>4</v>
      </c>
      <c r="C37" s="13">
        <v>9</v>
      </c>
      <c r="D37" s="13">
        <v>5</v>
      </c>
      <c r="E37" s="13"/>
      <c r="F37" s="15" t="s">
        <v>35</v>
      </c>
      <c r="G37" s="15" t="s">
        <v>33</v>
      </c>
      <c r="H37" s="15" t="s">
        <v>36</v>
      </c>
      <c r="I37" s="15" t="s">
        <v>34</v>
      </c>
      <c r="J37" s="15" t="s">
        <v>32</v>
      </c>
      <c r="K37" s="15" t="s">
        <v>45</v>
      </c>
      <c r="L37" s="15" t="s">
        <v>37</v>
      </c>
      <c r="M37" s="15"/>
      <c r="Q37" s="1">
        <f t="shared" si="7"/>
        <v>1</v>
      </c>
      <c r="R37" s="1">
        <f t="shared" si="7"/>
        <v>1</v>
      </c>
      <c r="S37" s="1">
        <f t="shared" si="7"/>
        <v>1</v>
      </c>
      <c r="T37" s="1">
        <f t="shared" si="7"/>
        <v>1</v>
      </c>
      <c r="U37" s="1">
        <f t="shared" si="8"/>
        <v>1</v>
      </c>
      <c r="V37" s="1">
        <f t="shared" si="9"/>
        <v>1</v>
      </c>
      <c r="W37" s="1">
        <f t="shared" si="9"/>
        <v>1</v>
      </c>
      <c r="X37" s="1">
        <f t="shared" si="9"/>
        <v>0</v>
      </c>
      <c r="Y37" s="1">
        <f t="shared" si="9"/>
        <v>0</v>
      </c>
      <c r="Z37" s="1">
        <f t="shared" si="9"/>
        <v>0</v>
      </c>
      <c r="AA37" s="1">
        <f t="shared" si="9"/>
        <v>0</v>
      </c>
    </row>
    <row r="38" spans="1:27" x14ac:dyDescent="0.4">
      <c r="A38" s="12">
        <v>45373</v>
      </c>
      <c r="B38" s="13">
        <f t="shared" si="5"/>
        <v>5</v>
      </c>
      <c r="C38" s="13">
        <v>8</v>
      </c>
      <c r="D38" s="13">
        <v>6</v>
      </c>
      <c r="E38" s="13"/>
      <c r="F38" s="15" t="s">
        <v>37</v>
      </c>
      <c r="G38" s="15" t="s">
        <v>35</v>
      </c>
      <c r="H38" s="15" t="s">
        <v>33</v>
      </c>
      <c r="I38" s="15" t="s">
        <v>36</v>
      </c>
      <c r="J38" s="15" t="s">
        <v>34</v>
      </c>
      <c r="K38" s="15" t="s">
        <v>32</v>
      </c>
      <c r="L38" s="15" t="s">
        <v>45</v>
      </c>
      <c r="M38" s="15"/>
      <c r="Q38" s="1">
        <f t="shared" si="7"/>
        <v>1</v>
      </c>
      <c r="R38" s="1">
        <f t="shared" si="7"/>
        <v>1</v>
      </c>
      <c r="S38" s="1">
        <f t="shared" si="7"/>
        <v>1</v>
      </c>
      <c r="T38" s="1">
        <f t="shared" si="7"/>
        <v>1</v>
      </c>
      <c r="U38" s="1">
        <f t="shared" si="8"/>
        <v>1</v>
      </c>
      <c r="V38" s="1">
        <f t="shared" si="9"/>
        <v>1</v>
      </c>
      <c r="W38" s="1">
        <f t="shared" si="9"/>
        <v>1</v>
      </c>
      <c r="X38" s="1">
        <f t="shared" si="9"/>
        <v>0</v>
      </c>
      <c r="Y38" s="1">
        <f t="shared" si="9"/>
        <v>0</v>
      </c>
      <c r="Z38" s="1">
        <f t="shared" si="9"/>
        <v>0</v>
      </c>
      <c r="AA38" s="1">
        <f t="shared" si="9"/>
        <v>0</v>
      </c>
    </row>
    <row r="39" spans="1:27" x14ac:dyDescent="0.4">
      <c r="A39" s="12">
        <v>45373</v>
      </c>
      <c r="B39" s="13">
        <f t="shared" si="5"/>
        <v>5</v>
      </c>
      <c r="C39" s="13">
        <v>9</v>
      </c>
      <c r="D39" s="13">
        <v>7</v>
      </c>
      <c r="E39" s="13"/>
      <c r="F39" s="15" t="s">
        <v>45</v>
      </c>
      <c r="G39" s="15" t="s">
        <v>37</v>
      </c>
      <c r="H39" s="15" t="s">
        <v>35</v>
      </c>
      <c r="I39" s="15" t="s">
        <v>33</v>
      </c>
      <c r="J39" s="15" t="s">
        <v>36</v>
      </c>
      <c r="K39" s="15" t="s">
        <v>34</v>
      </c>
      <c r="L39" s="15" t="s">
        <v>32</v>
      </c>
      <c r="M39" s="15"/>
      <c r="Q39" s="1">
        <f t="shared" si="7"/>
        <v>1</v>
      </c>
      <c r="R39" s="1">
        <f t="shared" si="7"/>
        <v>1</v>
      </c>
      <c r="S39" s="1">
        <f t="shared" si="7"/>
        <v>1</v>
      </c>
      <c r="T39" s="1">
        <f t="shared" si="7"/>
        <v>1</v>
      </c>
      <c r="U39" s="1">
        <f t="shared" si="8"/>
        <v>1</v>
      </c>
      <c r="V39" s="1">
        <f t="shared" si="9"/>
        <v>1</v>
      </c>
      <c r="W39" s="1">
        <f t="shared" si="9"/>
        <v>1</v>
      </c>
      <c r="X39" s="1">
        <f t="shared" si="9"/>
        <v>0</v>
      </c>
      <c r="Y39" s="1">
        <f t="shared" si="9"/>
        <v>0</v>
      </c>
      <c r="Z39" s="1">
        <f t="shared" si="9"/>
        <v>0</v>
      </c>
      <c r="AA39" s="1">
        <f t="shared" si="9"/>
        <v>0</v>
      </c>
    </row>
    <row r="40" spans="1:27" x14ac:dyDescent="0.4">
      <c r="A40" s="12">
        <v>45376</v>
      </c>
      <c r="B40" s="13">
        <f t="shared" si="5"/>
        <v>1</v>
      </c>
      <c r="C40" s="13">
        <v>8</v>
      </c>
      <c r="D40" s="13" t="s">
        <v>47</v>
      </c>
      <c r="E40" s="26"/>
      <c r="F40" s="27"/>
      <c r="G40" s="27"/>
      <c r="H40" s="27"/>
      <c r="I40" s="27"/>
      <c r="J40" s="27"/>
      <c r="K40" s="27"/>
      <c r="L40" s="27"/>
      <c r="M40" s="27" t="s">
        <v>95</v>
      </c>
      <c r="Q40" s="1">
        <f t="shared" si="7"/>
        <v>0</v>
      </c>
      <c r="R40" s="1">
        <f t="shared" si="7"/>
        <v>0</v>
      </c>
      <c r="S40" s="1">
        <f t="shared" si="7"/>
        <v>0</v>
      </c>
      <c r="T40" s="1">
        <f t="shared" si="7"/>
        <v>0</v>
      </c>
      <c r="U40" s="1">
        <f t="shared" si="8"/>
        <v>0</v>
      </c>
      <c r="V40" s="1">
        <f t="shared" si="9"/>
        <v>0</v>
      </c>
      <c r="W40" s="1">
        <f t="shared" si="9"/>
        <v>0</v>
      </c>
      <c r="X40" s="1">
        <f t="shared" si="9"/>
        <v>0</v>
      </c>
      <c r="Y40" s="1">
        <f t="shared" si="9"/>
        <v>0</v>
      </c>
      <c r="Z40" s="1">
        <f t="shared" si="9"/>
        <v>0</v>
      </c>
      <c r="AA40" s="1">
        <f t="shared" si="9"/>
        <v>0</v>
      </c>
    </row>
    <row r="41" spans="1:27" x14ac:dyDescent="0.4">
      <c r="A41" s="12">
        <v>45376</v>
      </c>
      <c r="B41" s="13">
        <f t="shared" si="5"/>
        <v>1</v>
      </c>
      <c r="C41" s="13">
        <v>9</v>
      </c>
      <c r="D41" s="13">
        <v>1</v>
      </c>
      <c r="E41" s="13"/>
      <c r="F41" s="15" t="s">
        <v>32</v>
      </c>
      <c r="G41" s="15" t="s">
        <v>45</v>
      </c>
      <c r="H41" s="15" t="s">
        <v>37</v>
      </c>
      <c r="I41" s="15" t="s">
        <v>35</v>
      </c>
      <c r="J41" s="15" t="s">
        <v>33</v>
      </c>
      <c r="K41" s="15" t="s">
        <v>36</v>
      </c>
      <c r="L41" s="15" t="s">
        <v>34</v>
      </c>
      <c r="M41" s="15"/>
      <c r="Q41" s="1">
        <f t="shared" si="7"/>
        <v>1</v>
      </c>
      <c r="R41" s="1">
        <f t="shared" si="7"/>
        <v>1</v>
      </c>
      <c r="S41" s="1">
        <f t="shared" si="7"/>
        <v>1</v>
      </c>
      <c r="T41" s="1">
        <f t="shared" si="7"/>
        <v>1</v>
      </c>
      <c r="U41" s="1">
        <f t="shared" si="8"/>
        <v>1</v>
      </c>
      <c r="V41" s="1">
        <f t="shared" ref="V41:AA50" si="10">COUNTIF($F41:$L41,V$29)</f>
        <v>1</v>
      </c>
      <c r="W41" s="1">
        <f t="shared" si="10"/>
        <v>1</v>
      </c>
      <c r="X41" s="1">
        <f t="shared" si="10"/>
        <v>0</v>
      </c>
      <c r="Y41" s="1">
        <f t="shared" si="10"/>
        <v>0</v>
      </c>
      <c r="Z41" s="1">
        <f t="shared" si="10"/>
        <v>0</v>
      </c>
      <c r="AA41" s="1">
        <f t="shared" si="10"/>
        <v>0</v>
      </c>
    </row>
    <row r="42" spans="1:27" x14ac:dyDescent="0.4">
      <c r="A42" s="12">
        <v>45377</v>
      </c>
      <c r="B42" s="13">
        <f t="shared" si="5"/>
        <v>2</v>
      </c>
      <c r="C42" s="13">
        <v>8</v>
      </c>
      <c r="D42" s="13">
        <v>2</v>
      </c>
      <c r="E42" s="13"/>
      <c r="F42" s="15" t="s">
        <v>34</v>
      </c>
      <c r="G42" s="15" t="s">
        <v>32</v>
      </c>
      <c r="H42" s="15" t="s">
        <v>45</v>
      </c>
      <c r="I42" s="15" t="s">
        <v>37</v>
      </c>
      <c r="J42" s="15" t="s">
        <v>35</v>
      </c>
      <c r="K42" s="15" t="s">
        <v>33</v>
      </c>
      <c r="L42" s="15" t="s">
        <v>36</v>
      </c>
      <c r="M42" s="15"/>
      <c r="Q42" s="1">
        <f t="shared" si="7"/>
        <v>1</v>
      </c>
      <c r="R42" s="1">
        <f t="shared" si="7"/>
        <v>1</v>
      </c>
      <c r="S42" s="1">
        <f t="shared" si="7"/>
        <v>1</v>
      </c>
      <c r="T42" s="1">
        <f t="shared" si="7"/>
        <v>1</v>
      </c>
      <c r="U42" s="1">
        <f t="shared" si="8"/>
        <v>1</v>
      </c>
      <c r="V42" s="1">
        <f t="shared" si="10"/>
        <v>1</v>
      </c>
      <c r="W42" s="1">
        <f t="shared" si="10"/>
        <v>1</v>
      </c>
      <c r="X42" s="1">
        <f t="shared" si="10"/>
        <v>0</v>
      </c>
      <c r="Y42" s="1">
        <f t="shared" si="10"/>
        <v>0</v>
      </c>
      <c r="Z42" s="1">
        <f t="shared" si="10"/>
        <v>0</v>
      </c>
      <c r="AA42" s="1">
        <f t="shared" si="10"/>
        <v>0</v>
      </c>
    </row>
    <row r="43" spans="1:27" x14ac:dyDescent="0.4">
      <c r="A43" s="12">
        <v>45377</v>
      </c>
      <c r="B43" s="13">
        <f t="shared" si="5"/>
        <v>2</v>
      </c>
      <c r="C43" s="13">
        <v>9</v>
      </c>
      <c r="D43" s="13">
        <v>3</v>
      </c>
      <c r="E43" s="13"/>
      <c r="F43" s="15" t="s">
        <v>36</v>
      </c>
      <c r="G43" s="15" t="s">
        <v>34</v>
      </c>
      <c r="H43" s="15" t="s">
        <v>32</v>
      </c>
      <c r="I43" s="15" t="s">
        <v>45</v>
      </c>
      <c r="J43" s="15" t="s">
        <v>37</v>
      </c>
      <c r="K43" s="15" t="s">
        <v>35</v>
      </c>
      <c r="L43" s="15" t="s">
        <v>33</v>
      </c>
      <c r="M43" s="15"/>
      <c r="Q43" s="1">
        <f t="shared" si="7"/>
        <v>1</v>
      </c>
      <c r="R43" s="1">
        <f t="shared" si="7"/>
        <v>1</v>
      </c>
      <c r="S43" s="1">
        <f t="shared" si="7"/>
        <v>1</v>
      </c>
      <c r="T43" s="1">
        <f t="shared" si="7"/>
        <v>1</v>
      </c>
      <c r="U43" s="1">
        <f t="shared" si="8"/>
        <v>1</v>
      </c>
      <c r="V43" s="1">
        <f t="shared" si="10"/>
        <v>1</v>
      </c>
      <c r="W43" s="1">
        <f t="shared" si="10"/>
        <v>1</v>
      </c>
      <c r="X43" s="1">
        <f t="shared" si="10"/>
        <v>0</v>
      </c>
      <c r="Y43" s="1">
        <f t="shared" si="10"/>
        <v>0</v>
      </c>
      <c r="Z43" s="1">
        <f t="shared" si="10"/>
        <v>0</v>
      </c>
      <c r="AA43" s="1">
        <f t="shared" si="10"/>
        <v>0</v>
      </c>
    </row>
    <row r="44" spans="1:27" x14ac:dyDescent="0.4">
      <c r="A44" s="12">
        <v>45378</v>
      </c>
      <c r="B44" s="13">
        <f t="shared" si="5"/>
        <v>3</v>
      </c>
      <c r="C44" s="13">
        <v>8</v>
      </c>
      <c r="D44" s="13"/>
      <c r="E44" s="13" t="s">
        <v>69</v>
      </c>
      <c r="F44" s="21" t="s">
        <v>70</v>
      </c>
      <c r="G44" s="21" t="s">
        <v>71</v>
      </c>
      <c r="H44" s="21" t="s">
        <v>72</v>
      </c>
      <c r="I44" s="21" t="s">
        <v>77</v>
      </c>
      <c r="J44" s="21" t="s">
        <v>78</v>
      </c>
      <c r="K44" s="21" t="s">
        <v>79</v>
      </c>
      <c r="L44" s="21" t="s">
        <v>80</v>
      </c>
      <c r="M44" s="15"/>
      <c r="Q44" s="1">
        <f t="shared" si="7"/>
        <v>0</v>
      </c>
      <c r="R44" s="1">
        <f t="shared" si="7"/>
        <v>0</v>
      </c>
      <c r="S44" s="1">
        <f t="shared" si="7"/>
        <v>0</v>
      </c>
      <c r="T44" s="1">
        <f t="shared" si="7"/>
        <v>0</v>
      </c>
      <c r="U44" s="1">
        <f t="shared" si="8"/>
        <v>0</v>
      </c>
      <c r="V44" s="1">
        <f t="shared" si="10"/>
        <v>0</v>
      </c>
      <c r="W44" s="1">
        <f t="shared" si="10"/>
        <v>0</v>
      </c>
      <c r="X44" s="1">
        <f t="shared" si="10"/>
        <v>0</v>
      </c>
      <c r="Y44" s="1">
        <f t="shared" si="10"/>
        <v>0</v>
      </c>
      <c r="Z44" s="1">
        <f t="shared" si="10"/>
        <v>0</v>
      </c>
      <c r="AA44" s="1">
        <f t="shared" si="10"/>
        <v>0</v>
      </c>
    </row>
    <row r="45" spans="1:27" x14ac:dyDescent="0.4">
      <c r="A45" s="12">
        <v>45378</v>
      </c>
      <c r="B45" s="13">
        <f t="shared" si="5"/>
        <v>3</v>
      </c>
      <c r="C45" s="13">
        <v>9</v>
      </c>
      <c r="D45" s="13"/>
      <c r="E45" s="13" t="s">
        <v>73</v>
      </c>
      <c r="F45" s="21" t="s">
        <v>74</v>
      </c>
      <c r="G45" s="21" t="s">
        <v>75</v>
      </c>
      <c r="H45" s="21" t="s">
        <v>76</v>
      </c>
      <c r="I45" s="21" t="s">
        <v>81</v>
      </c>
      <c r="J45" s="21" t="s">
        <v>82</v>
      </c>
      <c r="K45" s="21" t="s">
        <v>83</v>
      </c>
      <c r="L45" s="21" t="s">
        <v>84</v>
      </c>
      <c r="M45" s="15"/>
      <c r="Q45" s="1">
        <f t="shared" si="7"/>
        <v>0</v>
      </c>
      <c r="R45" s="1">
        <f t="shared" si="7"/>
        <v>0</v>
      </c>
      <c r="S45" s="1">
        <f t="shared" si="7"/>
        <v>0</v>
      </c>
      <c r="T45" s="1">
        <f t="shared" si="7"/>
        <v>0</v>
      </c>
      <c r="U45" s="1">
        <f t="shared" si="8"/>
        <v>0</v>
      </c>
      <c r="V45" s="1">
        <f t="shared" si="10"/>
        <v>0</v>
      </c>
      <c r="W45" s="1">
        <f t="shared" si="10"/>
        <v>0</v>
      </c>
      <c r="X45" s="1">
        <f t="shared" si="10"/>
        <v>0</v>
      </c>
      <c r="Y45" s="1">
        <f t="shared" si="10"/>
        <v>0</v>
      </c>
      <c r="Z45" s="1">
        <f t="shared" si="10"/>
        <v>0</v>
      </c>
      <c r="AA45" s="1">
        <f t="shared" si="10"/>
        <v>0</v>
      </c>
    </row>
    <row r="46" spans="1:27" x14ac:dyDescent="0.4">
      <c r="A46" s="24">
        <v>45379</v>
      </c>
      <c r="B46" s="25">
        <f t="shared" si="5"/>
        <v>4</v>
      </c>
      <c r="C46" s="25">
        <v>8</v>
      </c>
      <c r="D46" s="25"/>
      <c r="E46" s="25"/>
      <c r="F46" s="14"/>
      <c r="G46" s="14"/>
      <c r="H46" s="14"/>
      <c r="I46" s="14"/>
      <c r="J46" s="14"/>
      <c r="K46" s="14"/>
      <c r="L46" s="14"/>
      <c r="M46" s="14" t="s">
        <v>18</v>
      </c>
      <c r="N46" s="1" t="s">
        <v>18</v>
      </c>
      <c r="Q46" s="1">
        <f t="shared" si="7"/>
        <v>0</v>
      </c>
      <c r="R46" s="1">
        <f t="shared" si="7"/>
        <v>0</v>
      </c>
      <c r="S46" s="1">
        <f t="shared" si="7"/>
        <v>0</v>
      </c>
      <c r="T46" s="1">
        <f t="shared" si="7"/>
        <v>0</v>
      </c>
      <c r="U46" s="1">
        <f t="shared" si="8"/>
        <v>0</v>
      </c>
      <c r="V46" s="1">
        <f t="shared" si="10"/>
        <v>0</v>
      </c>
      <c r="W46" s="1">
        <f t="shared" si="10"/>
        <v>0</v>
      </c>
      <c r="X46" s="1">
        <f t="shared" si="10"/>
        <v>0</v>
      </c>
      <c r="Y46" s="1">
        <f t="shared" si="10"/>
        <v>0</v>
      </c>
      <c r="Z46" s="1">
        <f t="shared" si="10"/>
        <v>0</v>
      </c>
      <c r="AA46" s="1">
        <f t="shared" si="10"/>
        <v>0</v>
      </c>
    </row>
    <row r="47" spans="1:27" x14ac:dyDescent="0.4">
      <c r="A47" s="24">
        <v>45379</v>
      </c>
      <c r="B47" s="25">
        <f t="shared" si="5"/>
        <v>4</v>
      </c>
      <c r="C47" s="25">
        <v>9</v>
      </c>
      <c r="D47" s="25"/>
      <c r="E47" s="25"/>
      <c r="F47" s="14"/>
      <c r="G47" s="14"/>
      <c r="H47" s="14"/>
      <c r="I47" s="14"/>
      <c r="J47" s="14"/>
      <c r="K47" s="14"/>
      <c r="L47" s="14"/>
      <c r="M47" s="14" t="s">
        <v>18</v>
      </c>
      <c r="N47" s="1" t="s">
        <v>18</v>
      </c>
      <c r="Q47" s="1">
        <f t="shared" si="7"/>
        <v>0</v>
      </c>
      <c r="R47" s="1">
        <f t="shared" si="7"/>
        <v>0</v>
      </c>
      <c r="S47" s="1">
        <f t="shared" si="7"/>
        <v>0</v>
      </c>
      <c r="T47" s="1">
        <f t="shared" si="7"/>
        <v>0</v>
      </c>
      <c r="U47" s="1">
        <f t="shared" si="8"/>
        <v>0</v>
      </c>
      <c r="V47" s="1">
        <f t="shared" si="10"/>
        <v>0</v>
      </c>
      <c r="W47" s="1">
        <f t="shared" si="10"/>
        <v>0</v>
      </c>
      <c r="X47" s="1">
        <f t="shared" si="10"/>
        <v>0</v>
      </c>
      <c r="Y47" s="1">
        <f t="shared" si="10"/>
        <v>0</v>
      </c>
      <c r="Z47" s="1">
        <f t="shared" si="10"/>
        <v>0</v>
      </c>
      <c r="AA47" s="1">
        <f t="shared" si="10"/>
        <v>0</v>
      </c>
    </row>
    <row r="48" spans="1:27" x14ac:dyDescent="0.4">
      <c r="A48" s="12">
        <v>45380</v>
      </c>
      <c r="B48" s="13">
        <f t="shared" si="5"/>
        <v>5</v>
      </c>
      <c r="C48" s="13">
        <v>8</v>
      </c>
      <c r="D48" s="13">
        <v>4</v>
      </c>
      <c r="E48" s="13"/>
      <c r="F48" s="15" t="s">
        <v>33</v>
      </c>
      <c r="G48" s="15" t="s">
        <v>36</v>
      </c>
      <c r="H48" s="15" t="s">
        <v>34</v>
      </c>
      <c r="I48" s="15" t="s">
        <v>32</v>
      </c>
      <c r="J48" s="15" t="s">
        <v>45</v>
      </c>
      <c r="K48" s="15" t="s">
        <v>37</v>
      </c>
      <c r="L48" s="15" t="s">
        <v>35</v>
      </c>
      <c r="M48" s="15"/>
      <c r="Q48" s="1">
        <f t="shared" si="7"/>
        <v>1</v>
      </c>
      <c r="R48" s="1">
        <f t="shared" si="7"/>
        <v>1</v>
      </c>
      <c r="S48" s="1">
        <f t="shared" si="7"/>
        <v>1</v>
      </c>
      <c r="T48" s="1">
        <f t="shared" si="7"/>
        <v>1</v>
      </c>
      <c r="U48" s="1">
        <f t="shared" si="8"/>
        <v>1</v>
      </c>
      <c r="V48" s="1">
        <f t="shared" si="10"/>
        <v>1</v>
      </c>
      <c r="W48" s="1">
        <f t="shared" si="10"/>
        <v>1</v>
      </c>
      <c r="X48" s="1">
        <f t="shared" si="10"/>
        <v>0</v>
      </c>
      <c r="Y48" s="1">
        <f t="shared" si="10"/>
        <v>0</v>
      </c>
      <c r="Z48" s="1">
        <f t="shared" si="10"/>
        <v>0</v>
      </c>
      <c r="AA48" s="1">
        <f t="shared" si="10"/>
        <v>0</v>
      </c>
    </row>
    <row r="49" spans="1:27" x14ac:dyDescent="0.4">
      <c r="A49" s="12">
        <v>45380</v>
      </c>
      <c r="B49" s="13">
        <f t="shared" si="5"/>
        <v>5</v>
      </c>
      <c r="C49" s="13">
        <v>9</v>
      </c>
      <c r="D49" s="13">
        <v>5</v>
      </c>
      <c r="E49" s="13"/>
      <c r="F49" s="15" t="s">
        <v>35</v>
      </c>
      <c r="G49" s="15" t="s">
        <v>33</v>
      </c>
      <c r="H49" s="15" t="s">
        <v>36</v>
      </c>
      <c r="I49" s="15" t="s">
        <v>34</v>
      </c>
      <c r="J49" s="15" t="s">
        <v>32</v>
      </c>
      <c r="K49" s="15" t="s">
        <v>45</v>
      </c>
      <c r="L49" s="15" t="s">
        <v>37</v>
      </c>
      <c r="M49" s="15"/>
      <c r="Q49" s="1">
        <f t="shared" si="7"/>
        <v>1</v>
      </c>
      <c r="R49" s="1">
        <f t="shared" si="7"/>
        <v>1</v>
      </c>
      <c r="S49" s="1">
        <f t="shared" si="7"/>
        <v>1</v>
      </c>
      <c r="T49" s="1">
        <f t="shared" si="7"/>
        <v>1</v>
      </c>
      <c r="U49" s="1">
        <f t="shared" si="8"/>
        <v>1</v>
      </c>
      <c r="V49" s="1">
        <f t="shared" si="10"/>
        <v>1</v>
      </c>
      <c r="W49" s="1">
        <f t="shared" si="10"/>
        <v>1</v>
      </c>
      <c r="X49" s="1">
        <f t="shared" si="10"/>
        <v>0</v>
      </c>
      <c r="Y49" s="1">
        <f t="shared" si="10"/>
        <v>0</v>
      </c>
      <c r="Z49" s="1">
        <f t="shared" si="10"/>
        <v>0</v>
      </c>
      <c r="AA49" s="1">
        <f t="shared" si="10"/>
        <v>0</v>
      </c>
    </row>
    <row r="50" spans="1:27" x14ac:dyDescent="0.4">
      <c r="A50" s="12">
        <v>45383</v>
      </c>
      <c r="B50" s="13">
        <f t="shared" si="5"/>
        <v>1</v>
      </c>
      <c r="C50" s="13">
        <v>8</v>
      </c>
      <c r="D50" s="13" t="s">
        <v>47</v>
      </c>
      <c r="E50" s="26"/>
      <c r="F50" s="27"/>
      <c r="G50" s="27"/>
      <c r="H50" s="27"/>
      <c r="I50" s="27"/>
      <c r="J50" s="27"/>
      <c r="K50" s="27"/>
      <c r="L50" s="27"/>
      <c r="M50" s="27" t="s">
        <v>95</v>
      </c>
      <c r="Q50" s="1">
        <f t="shared" si="7"/>
        <v>0</v>
      </c>
      <c r="R50" s="1">
        <f t="shared" si="7"/>
        <v>0</v>
      </c>
      <c r="S50" s="1">
        <f t="shared" si="7"/>
        <v>0</v>
      </c>
      <c r="T50" s="1">
        <f t="shared" si="7"/>
        <v>0</v>
      </c>
      <c r="U50" s="1">
        <f t="shared" si="8"/>
        <v>0</v>
      </c>
      <c r="V50" s="1">
        <f t="shared" si="10"/>
        <v>0</v>
      </c>
      <c r="W50" s="1">
        <f t="shared" si="10"/>
        <v>0</v>
      </c>
      <c r="X50" s="1">
        <f t="shared" si="10"/>
        <v>0</v>
      </c>
      <c r="Y50" s="1">
        <f t="shared" si="10"/>
        <v>0</v>
      </c>
      <c r="Z50" s="1">
        <f t="shared" si="10"/>
        <v>0</v>
      </c>
      <c r="AA50" s="1">
        <f t="shared" si="10"/>
        <v>0</v>
      </c>
    </row>
    <row r="51" spans="1:27" x14ac:dyDescent="0.4">
      <c r="A51" s="12">
        <v>45383</v>
      </c>
      <c r="B51" s="13">
        <f t="shared" si="5"/>
        <v>1</v>
      </c>
      <c r="C51" s="13">
        <v>9</v>
      </c>
      <c r="D51" s="13">
        <v>6</v>
      </c>
      <c r="E51" s="13"/>
      <c r="F51" s="15" t="s">
        <v>37</v>
      </c>
      <c r="G51" s="15" t="s">
        <v>35</v>
      </c>
      <c r="H51" s="15" t="s">
        <v>33</v>
      </c>
      <c r="I51" s="15" t="s">
        <v>36</v>
      </c>
      <c r="J51" s="15" t="s">
        <v>34</v>
      </c>
      <c r="K51" s="15" t="s">
        <v>32</v>
      </c>
      <c r="L51" s="15" t="s">
        <v>45</v>
      </c>
      <c r="M51" s="15"/>
      <c r="Q51" s="1">
        <f t="shared" ref="Q51:T70" si="11">COUNTIF($F51:$L51,Q$29)</f>
        <v>1</v>
      </c>
      <c r="R51" s="1">
        <f t="shared" si="11"/>
        <v>1</v>
      </c>
      <c r="S51" s="1">
        <f t="shared" si="11"/>
        <v>1</v>
      </c>
      <c r="T51" s="1">
        <f t="shared" si="11"/>
        <v>1</v>
      </c>
      <c r="U51" s="1">
        <f t="shared" si="8"/>
        <v>1</v>
      </c>
      <c r="V51" s="1">
        <f t="shared" ref="V51:AA60" si="12">COUNTIF($F51:$L51,V$29)</f>
        <v>1</v>
      </c>
      <c r="W51" s="1">
        <f t="shared" si="12"/>
        <v>1</v>
      </c>
      <c r="X51" s="1">
        <f t="shared" si="12"/>
        <v>0</v>
      </c>
      <c r="Y51" s="1">
        <f t="shared" si="12"/>
        <v>0</v>
      </c>
      <c r="Z51" s="1">
        <f t="shared" si="12"/>
        <v>0</v>
      </c>
      <c r="AA51" s="1">
        <f t="shared" si="12"/>
        <v>0</v>
      </c>
    </row>
    <row r="52" spans="1:27" x14ac:dyDescent="0.4">
      <c r="A52" s="12">
        <v>45384</v>
      </c>
      <c r="B52" s="13">
        <f t="shared" si="5"/>
        <v>2</v>
      </c>
      <c r="C52" s="13">
        <v>8</v>
      </c>
      <c r="D52" s="13">
        <v>7</v>
      </c>
      <c r="E52" s="13"/>
      <c r="F52" s="15" t="s">
        <v>45</v>
      </c>
      <c r="G52" s="15" t="s">
        <v>37</v>
      </c>
      <c r="H52" s="15" t="s">
        <v>35</v>
      </c>
      <c r="I52" s="15" t="s">
        <v>33</v>
      </c>
      <c r="J52" s="15" t="s">
        <v>36</v>
      </c>
      <c r="K52" s="15" t="s">
        <v>34</v>
      </c>
      <c r="L52" s="15" t="s">
        <v>32</v>
      </c>
      <c r="M52" s="15"/>
      <c r="Q52" s="1">
        <f t="shared" si="11"/>
        <v>1</v>
      </c>
      <c r="R52" s="1">
        <f t="shared" si="11"/>
        <v>1</v>
      </c>
      <c r="S52" s="1">
        <f t="shared" si="11"/>
        <v>1</v>
      </c>
      <c r="T52" s="1">
        <f t="shared" si="11"/>
        <v>1</v>
      </c>
      <c r="U52" s="1">
        <f t="shared" si="8"/>
        <v>1</v>
      </c>
      <c r="V52" s="1">
        <f t="shared" si="12"/>
        <v>1</v>
      </c>
      <c r="W52" s="1">
        <f t="shared" si="12"/>
        <v>1</v>
      </c>
      <c r="X52" s="1">
        <f t="shared" si="12"/>
        <v>0</v>
      </c>
      <c r="Y52" s="1">
        <f t="shared" si="12"/>
        <v>0</v>
      </c>
      <c r="Z52" s="1">
        <f t="shared" si="12"/>
        <v>0</v>
      </c>
      <c r="AA52" s="1">
        <f t="shared" si="12"/>
        <v>0</v>
      </c>
    </row>
    <row r="53" spans="1:27" x14ac:dyDescent="0.4">
      <c r="A53" s="12">
        <v>45384</v>
      </c>
      <c r="B53" s="13">
        <f t="shared" si="5"/>
        <v>2</v>
      </c>
      <c r="C53" s="13">
        <v>9</v>
      </c>
      <c r="D53" s="13">
        <v>1</v>
      </c>
      <c r="E53" s="13"/>
      <c r="F53" s="15" t="s">
        <v>32</v>
      </c>
      <c r="G53" s="15" t="s">
        <v>45</v>
      </c>
      <c r="H53" s="15" t="s">
        <v>37</v>
      </c>
      <c r="I53" s="15" t="s">
        <v>35</v>
      </c>
      <c r="J53" s="15" t="s">
        <v>33</v>
      </c>
      <c r="K53" s="15" t="s">
        <v>36</v>
      </c>
      <c r="L53" s="15" t="s">
        <v>34</v>
      </c>
      <c r="M53" s="15"/>
      <c r="Q53" s="1">
        <f t="shared" si="11"/>
        <v>1</v>
      </c>
      <c r="R53" s="1">
        <f t="shared" si="11"/>
        <v>1</v>
      </c>
      <c r="S53" s="1">
        <f t="shared" si="11"/>
        <v>1</v>
      </c>
      <c r="T53" s="1">
        <f t="shared" si="11"/>
        <v>1</v>
      </c>
      <c r="U53" s="1">
        <f t="shared" si="8"/>
        <v>1</v>
      </c>
      <c r="V53" s="1">
        <f t="shared" si="12"/>
        <v>1</v>
      </c>
      <c r="W53" s="1">
        <f t="shared" si="12"/>
        <v>1</v>
      </c>
      <c r="X53" s="1">
        <f t="shared" si="12"/>
        <v>0</v>
      </c>
      <c r="Y53" s="1">
        <f t="shared" si="12"/>
        <v>0</v>
      </c>
      <c r="Z53" s="1">
        <f t="shared" si="12"/>
        <v>0</v>
      </c>
      <c r="AA53" s="1">
        <f t="shared" si="12"/>
        <v>0</v>
      </c>
    </row>
    <row r="54" spans="1:27" x14ac:dyDescent="0.4">
      <c r="A54" s="12">
        <v>45385</v>
      </c>
      <c r="B54" s="13">
        <f t="shared" si="5"/>
        <v>3</v>
      </c>
      <c r="C54" s="13">
        <v>8</v>
      </c>
      <c r="D54" s="13"/>
      <c r="E54" s="13" t="s">
        <v>69</v>
      </c>
      <c r="F54" s="21" t="s">
        <v>70</v>
      </c>
      <c r="G54" s="21" t="s">
        <v>71</v>
      </c>
      <c r="H54" s="21" t="s">
        <v>72</v>
      </c>
      <c r="I54" s="21" t="s">
        <v>77</v>
      </c>
      <c r="J54" s="21" t="s">
        <v>78</v>
      </c>
      <c r="K54" s="21" t="s">
        <v>79</v>
      </c>
      <c r="L54" s="21" t="s">
        <v>80</v>
      </c>
      <c r="M54" s="15"/>
      <c r="Q54" s="1">
        <f t="shared" si="11"/>
        <v>0</v>
      </c>
      <c r="R54" s="1">
        <f t="shared" si="11"/>
        <v>0</v>
      </c>
      <c r="S54" s="1">
        <f t="shared" si="11"/>
        <v>0</v>
      </c>
      <c r="T54" s="1">
        <f t="shared" si="11"/>
        <v>0</v>
      </c>
      <c r="U54" s="1">
        <f t="shared" si="8"/>
        <v>0</v>
      </c>
      <c r="V54" s="1">
        <f t="shared" si="12"/>
        <v>0</v>
      </c>
      <c r="W54" s="1">
        <f t="shared" si="12"/>
        <v>0</v>
      </c>
      <c r="X54" s="1">
        <f t="shared" si="12"/>
        <v>0</v>
      </c>
      <c r="Y54" s="1">
        <f t="shared" si="12"/>
        <v>0</v>
      </c>
      <c r="Z54" s="1">
        <f t="shared" si="12"/>
        <v>0</v>
      </c>
      <c r="AA54" s="1">
        <f t="shared" si="12"/>
        <v>0</v>
      </c>
    </row>
    <row r="55" spans="1:27" x14ac:dyDescent="0.4">
      <c r="A55" s="12">
        <v>45385</v>
      </c>
      <c r="B55" s="13">
        <f t="shared" si="5"/>
        <v>3</v>
      </c>
      <c r="C55" s="13">
        <v>9</v>
      </c>
      <c r="D55" s="13"/>
      <c r="E55" s="13" t="s">
        <v>73</v>
      </c>
      <c r="F55" s="21" t="s">
        <v>74</v>
      </c>
      <c r="G55" s="21" t="s">
        <v>75</v>
      </c>
      <c r="H55" s="21" t="s">
        <v>76</v>
      </c>
      <c r="I55" s="21" t="s">
        <v>81</v>
      </c>
      <c r="J55" s="21" t="s">
        <v>82</v>
      </c>
      <c r="K55" s="21" t="s">
        <v>83</v>
      </c>
      <c r="L55" s="21" t="s">
        <v>84</v>
      </c>
      <c r="M55" s="15"/>
      <c r="Q55" s="1">
        <f t="shared" si="11"/>
        <v>0</v>
      </c>
      <c r="R55" s="1">
        <f t="shared" si="11"/>
        <v>0</v>
      </c>
      <c r="S55" s="1">
        <f t="shared" si="11"/>
        <v>0</v>
      </c>
      <c r="T55" s="1">
        <f t="shared" si="11"/>
        <v>0</v>
      </c>
      <c r="U55" s="1">
        <f t="shared" si="8"/>
        <v>0</v>
      </c>
      <c r="V55" s="1">
        <f t="shared" si="12"/>
        <v>0</v>
      </c>
      <c r="W55" s="1">
        <f t="shared" si="12"/>
        <v>0</v>
      </c>
      <c r="X55" s="1">
        <f t="shared" si="12"/>
        <v>0</v>
      </c>
      <c r="Y55" s="1">
        <f t="shared" si="12"/>
        <v>0</v>
      </c>
      <c r="Z55" s="1">
        <f t="shared" si="12"/>
        <v>0</v>
      </c>
      <c r="AA55" s="1">
        <f t="shared" si="12"/>
        <v>0</v>
      </c>
    </row>
    <row r="56" spans="1:27" x14ac:dyDescent="0.4">
      <c r="A56" s="12">
        <v>45386</v>
      </c>
      <c r="B56" s="13">
        <f t="shared" si="5"/>
        <v>4</v>
      </c>
      <c r="C56" s="13">
        <v>8</v>
      </c>
      <c r="D56" s="13">
        <v>2</v>
      </c>
      <c r="E56" s="13"/>
      <c r="F56" s="15" t="s">
        <v>34</v>
      </c>
      <c r="G56" s="15" t="s">
        <v>32</v>
      </c>
      <c r="H56" s="15" t="s">
        <v>45</v>
      </c>
      <c r="I56" s="15" t="s">
        <v>37</v>
      </c>
      <c r="J56" s="15" t="s">
        <v>35</v>
      </c>
      <c r="K56" s="15" t="s">
        <v>33</v>
      </c>
      <c r="L56" s="15" t="s">
        <v>36</v>
      </c>
      <c r="M56" s="15"/>
      <c r="Q56" s="1">
        <f t="shared" si="11"/>
        <v>1</v>
      </c>
      <c r="R56" s="1">
        <f t="shared" si="11"/>
        <v>1</v>
      </c>
      <c r="S56" s="1">
        <f t="shared" si="11"/>
        <v>1</v>
      </c>
      <c r="T56" s="1">
        <f t="shared" si="11"/>
        <v>1</v>
      </c>
      <c r="U56" s="1">
        <f t="shared" si="8"/>
        <v>1</v>
      </c>
      <c r="V56" s="1">
        <f t="shared" si="12"/>
        <v>1</v>
      </c>
      <c r="W56" s="1">
        <f t="shared" si="12"/>
        <v>1</v>
      </c>
      <c r="X56" s="1">
        <f t="shared" si="12"/>
        <v>0</v>
      </c>
      <c r="Y56" s="1">
        <f t="shared" si="12"/>
        <v>0</v>
      </c>
      <c r="Z56" s="1">
        <f t="shared" si="12"/>
        <v>0</v>
      </c>
      <c r="AA56" s="1">
        <f t="shared" si="12"/>
        <v>0</v>
      </c>
    </row>
    <row r="57" spans="1:27" x14ac:dyDescent="0.4">
      <c r="A57" s="12">
        <v>45386</v>
      </c>
      <c r="B57" s="13">
        <f t="shared" si="5"/>
        <v>4</v>
      </c>
      <c r="C57" s="13">
        <v>9</v>
      </c>
      <c r="D57" s="13">
        <v>3</v>
      </c>
      <c r="E57" s="13"/>
      <c r="F57" s="15" t="s">
        <v>36</v>
      </c>
      <c r="G57" s="15" t="s">
        <v>34</v>
      </c>
      <c r="H57" s="15" t="s">
        <v>32</v>
      </c>
      <c r="I57" s="15" t="s">
        <v>45</v>
      </c>
      <c r="J57" s="15" t="s">
        <v>37</v>
      </c>
      <c r="K57" s="15" t="s">
        <v>35</v>
      </c>
      <c r="L57" s="15" t="s">
        <v>33</v>
      </c>
      <c r="M57" s="15"/>
      <c r="Q57" s="1">
        <f t="shared" si="11"/>
        <v>1</v>
      </c>
      <c r="R57" s="1">
        <f t="shared" si="11"/>
        <v>1</v>
      </c>
      <c r="S57" s="1">
        <f t="shared" si="11"/>
        <v>1</v>
      </c>
      <c r="T57" s="1">
        <f t="shared" si="11"/>
        <v>1</v>
      </c>
      <c r="U57" s="1">
        <f t="shared" si="8"/>
        <v>1</v>
      </c>
      <c r="V57" s="1">
        <f t="shared" si="12"/>
        <v>1</v>
      </c>
      <c r="W57" s="1">
        <f t="shared" si="12"/>
        <v>1</v>
      </c>
      <c r="X57" s="1">
        <f t="shared" si="12"/>
        <v>0</v>
      </c>
      <c r="Y57" s="1">
        <f t="shared" si="12"/>
        <v>0</v>
      </c>
      <c r="Z57" s="1">
        <f t="shared" si="12"/>
        <v>0</v>
      </c>
      <c r="AA57" s="1">
        <f t="shared" si="12"/>
        <v>0</v>
      </c>
    </row>
    <row r="58" spans="1:27" x14ac:dyDescent="0.4">
      <c r="A58" s="12">
        <v>45387</v>
      </c>
      <c r="B58" s="13">
        <f t="shared" si="5"/>
        <v>5</v>
      </c>
      <c r="C58" s="13">
        <v>8</v>
      </c>
      <c r="D58" s="13">
        <v>4</v>
      </c>
      <c r="E58" s="13"/>
      <c r="F58" s="15" t="s">
        <v>33</v>
      </c>
      <c r="G58" s="15" t="s">
        <v>36</v>
      </c>
      <c r="H58" s="15" t="s">
        <v>34</v>
      </c>
      <c r="I58" s="15" t="s">
        <v>32</v>
      </c>
      <c r="J58" s="15" t="s">
        <v>45</v>
      </c>
      <c r="K58" s="15" t="s">
        <v>37</v>
      </c>
      <c r="L58" s="15" t="s">
        <v>35</v>
      </c>
      <c r="M58" s="15"/>
      <c r="Q58" s="1">
        <f t="shared" si="11"/>
        <v>1</v>
      </c>
      <c r="R58" s="1">
        <f t="shared" si="11"/>
        <v>1</v>
      </c>
      <c r="S58" s="1">
        <f t="shared" si="11"/>
        <v>1</v>
      </c>
      <c r="T58" s="1">
        <f t="shared" si="11"/>
        <v>1</v>
      </c>
      <c r="U58" s="1">
        <f t="shared" si="8"/>
        <v>1</v>
      </c>
      <c r="V58" s="1">
        <f t="shared" si="12"/>
        <v>1</v>
      </c>
      <c r="W58" s="1">
        <f t="shared" si="12"/>
        <v>1</v>
      </c>
      <c r="X58" s="1">
        <f t="shared" si="12"/>
        <v>0</v>
      </c>
      <c r="Y58" s="1">
        <f t="shared" si="12"/>
        <v>0</v>
      </c>
      <c r="Z58" s="1">
        <f t="shared" si="12"/>
        <v>0</v>
      </c>
      <c r="AA58" s="1">
        <f t="shared" si="12"/>
        <v>0</v>
      </c>
    </row>
    <row r="59" spans="1:27" x14ac:dyDescent="0.4">
      <c r="A59" s="12">
        <v>45387</v>
      </c>
      <c r="B59" s="13">
        <f t="shared" si="5"/>
        <v>5</v>
      </c>
      <c r="C59" s="13">
        <v>9</v>
      </c>
      <c r="D59" s="13">
        <v>5</v>
      </c>
      <c r="E59" s="13"/>
      <c r="F59" s="15" t="s">
        <v>35</v>
      </c>
      <c r="G59" s="15" t="s">
        <v>33</v>
      </c>
      <c r="H59" s="15" t="s">
        <v>36</v>
      </c>
      <c r="I59" s="15" t="s">
        <v>34</v>
      </c>
      <c r="J59" s="15" t="s">
        <v>32</v>
      </c>
      <c r="K59" s="15" t="s">
        <v>45</v>
      </c>
      <c r="L59" s="15" t="s">
        <v>37</v>
      </c>
      <c r="M59" s="15"/>
      <c r="Q59" s="1">
        <f t="shared" si="11"/>
        <v>1</v>
      </c>
      <c r="R59" s="1">
        <f t="shared" si="11"/>
        <v>1</v>
      </c>
      <c r="S59" s="1">
        <f t="shared" si="11"/>
        <v>1</v>
      </c>
      <c r="T59" s="1">
        <f t="shared" si="11"/>
        <v>1</v>
      </c>
      <c r="U59" s="1">
        <f t="shared" si="8"/>
        <v>1</v>
      </c>
      <c r="V59" s="1">
        <f t="shared" si="12"/>
        <v>1</v>
      </c>
      <c r="W59" s="1">
        <f t="shared" si="12"/>
        <v>1</v>
      </c>
      <c r="X59" s="1">
        <f t="shared" si="12"/>
        <v>0</v>
      </c>
      <c r="Y59" s="1">
        <f t="shared" si="12"/>
        <v>0</v>
      </c>
      <c r="Z59" s="1">
        <f t="shared" si="12"/>
        <v>0</v>
      </c>
      <c r="AA59" s="1">
        <f t="shared" si="12"/>
        <v>0</v>
      </c>
    </row>
    <row r="60" spans="1:27" x14ac:dyDescent="0.4">
      <c r="A60" s="24">
        <v>45390</v>
      </c>
      <c r="B60" s="25">
        <f t="shared" si="5"/>
        <v>1</v>
      </c>
      <c r="C60" s="25">
        <v>8</v>
      </c>
      <c r="D60" s="25" t="s">
        <v>47</v>
      </c>
      <c r="E60" s="25"/>
      <c r="F60" s="14"/>
      <c r="G60" s="14"/>
      <c r="H60" s="14"/>
      <c r="I60" s="14"/>
      <c r="J60" s="14"/>
      <c r="K60" s="14"/>
      <c r="L60" s="14"/>
      <c r="M60" s="14" t="s">
        <v>19</v>
      </c>
      <c r="N60" s="1" t="s">
        <v>19</v>
      </c>
      <c r="Q60" s="1">
        <f t="shared" si="11"/>
        <v>0</v>
      </c>
      <c r="R60" s="1">
        <f t="shared" si="11"/>
        <v>0</v>
      </c>
      <c r="S60" s="1">
        <f t="shared" si="11"/>
        <v>0</v>
      </c>
      <c r="T60" s="1">
        <f t="shared" si="11"/>
        <v>0</v>
      </c>
      <c r="U60" s="1">
        <f t="shared" si="8"/>
        <v>0</v>
      </c>
      <c r="V60" s="1">
        <f t="shared" si="12"/>
        <v>0</v>
      </c>
      <c r="W60" s="1">
        <f t="shared" si="12"/>
        <v>0</v>
      </c>
      <c r="X60" s="1">
        <f t="shared" si="12"/>
        <v>0</v>
      </c>
      <c r="Y60" s="1">
        <f t="shared" si="12"/>
        <v>0</v>
      </c>
      <c r="Z60" s="1">
        <f t="shared" si="12"/>
        <v>0</v>
      </c>
      <c r="AA60" s="1">
        <f t="shared" si="12"/>
        <v>0</v>
      </c>
    </row>
    <row r="61" spans="1:27" x14ac:dyDescent="0.4">
      <c r="A61" s="24">
        <v>45390</v>
      </c>
      <c r="B61" s="25">
        <f t="shared" si="5"/>
        <v>1</v>
      </c>
      <c r="C61" s="25">
        <v>9</v>
      </c>
      <c r="D61" s="25"/>
      <c r="E61" s="25"/>
      <c r="F61" s="14"/>
      <c r="G61" s="14"/>
      <c r="H61" s="14"/>
      <c r="I61" s="14"/>
      <c r="J61" s="14"/>
      <c r="K61" s="14"/>
      <c r="L61" s="14"/>
      <c r="M61" s="14" t="s">
        <v>19</v>
      </c>
      <c r="N61" s="1" t="s">
        <v>19</v>
      </c>
      <c r="Q61" s="1">
        <f t="shared" si="11"/>
        <v>0</v>
      </c>
      <c r="R61" s="1">
        <f t="shared" si="11"/>
        <v>0</v>
      </c>
      <c r="S61" s="1">
        <f t="shared" si="11"/>
        <v>0</v>
      </c>
      <c r="T61" s="1">
        <f t="shared" si="11"/>
        <v>0</v>
      </c>
      <c r="U61" s="1">
        <f t="shared" si="8"/>
        <v>0</v>
      </c>
      <c r="V61" s="1">
        <f t="shared" ref="V61:AA70" si="13">COUNTIF($F61:$L61,V$29)</f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>
        <f t="shared" si="13"/>
        <v>0</v>
      </c>
      <c r="AA61" s="1">
        <f t="shared" si="13"/>
        <v>0</v>
      </c>
    </row>
    <row r="62" spans="1:27" x14ac:dyDescent="0.4">
      <c r="A62" s="12">
        <v>45391</v>
      </c>
      <c r="B62" s="13">
        <f t="shared" ref="B62:B93" si="14">WEEKDAY(A62,2)</f>
        <v>2</v>
      </c>
      <c r="C62" s="13">
        <v>8</v>
      </c>
      <c r="D62" s="13">
        <v>6</v>
      </c>
      <c r="E62" s="13"/>
      <c r="F62" s="15" t="s">
        <v>37</v>
      </c>
      <c r="G62" s="15" t="s">
        <v>35</v>
      </c>
      <c r="H62" s="15" t="s">
        <v>33</v>
      </c>
      <c r="I62" s="15" t="s">
        <v>36</v>
      </c>
      <c r="J62" s="15" t="s">
        <v>34</v>
      </c>
      <c r="K62" s="15" t="s">
        <v>32</v>
      </c>
      <c r="L62" s="15" t="s">
        <v>45</v>
      </c>
      <c r="M62" s="15"/>
      <c r="Q62" s="1">
        <f t="shared" si="11"/>
        <v>1</v>
      </c>
      <c r="R62" s="1">
        <f t="shared" si="11"/>
        <v>1</v>
      </c>
      <c r="S62" s="1">
        <f t="shared" si="11"/>
        <v>1</v>
      </c>
      <c r="T62" s="1">
        <f t="shared" si="11"/>
        <v>1</v>
      </c>
      <c r="U62" s="1">
        <f t="shared" si="8"/>
        <v>1</v>
      </c>
      <c r="V62" s="1">
        <f t="shared" si="13"/>
        <v>1</v>
      </c>
      <c r="W62" s="1">
        <f t="shared" si="13"/>
        <v>1</v>
      </c>
      <c r="X62" s="1">
        <f t="shared" si="13"/>
        <v>0</v>
      </c>
      <c r="Y62" s="1">
        <f t="shared" si="13"/>
        <v>0</v>
      </c>
      <c r="Z62" s="1">
        <f t="shared" si="13"/>
        <v>0</v>
      </c>
      <c r="AA62" s="1">
        <f t="shared" si="13"/>
        <v>0</v>
      </c>
    </row>
    <row r="63" spans="1:27" x14ac:dyDescent="0.4">
      <c r="A63" s="12">
        <v>45391</v>
      </c>
      <c r="B63" s="13">
        <f t="shared" si="14"/>
        <v>2</v>
      </c>
      <c r="C63" s="13">
        <v>9</v>
      </c>
      <c r="D63" s="13">
        <v>7</v>
      </c>
      <c r="E63" s="13"/>
      <c r="F63" s="15" t="s">
        <v>45</v>
      </c>
      <c r="G63" s="15" t="s">
        <v>37</v>
      </c>
      <c r="H63" s="15" t="s">
        <v>35</v>
      </c>
      <c r="I63" s="15" t="s">
        <v>33</v>
      </c>
      <c r="J63" s="15" t="s">
        <v>36</v>
      </c>
      <c r="K63" s="15" t="s">
        <v>34</v>
      </c>
      <c r="L63" s="15" t="s">
        <v>32</v>
      </c>
      <c r="M63" s="15"/>
      <c r="Q63" s="1">
        <f t="shared" si="11"/>
        <v>1</v>
      </c>
      <c r="R63" s="1">
        <f t="shared" si="11"/>
        <v>1</v>
      </c>
      <c r="S63" s="1">
        <f t="shared" si="11"/>
        <v>1</v>
      </c>
      <c r="T63" s="1">
        <f t="shared" si="11"/>
        <v>1</v>
      </c>
      <c r="U63" s="1">
        <f t="shared" si="8"/>
        <v>1</v>
      </c>
      <c r="V63" s="1">
        <f t="shared" si="13"/>
        <v>1</v>
      </c>
      <c r="W63" s="1">
        <f t="shared" si="13"/>
        <v>1</v>
      </c>
      <c r="X63" s="1">
        <f t="shared" si="13"/>
        <v>0</v>
      </c>
      <c r="Y63" s="1">
        <f t="shared" si="13"/>
        <v>0</v>
      </c>
      <c r="Z63" s="1">
        <f t="shared" si="13"/>
        <v>0</v>
      </c>
      <c r="AA63" s="1">
        <f t="shared" si="13"/>
        <v>0</v>
      </c>
    </row>
    <row r="64" spans="1:27" x14ac:dyDescent="0.4">
      <c r="A64" s="24">
        <v>45392</v>
      </c>
      <c r="B64" s="25">
        <f t="shared" si="14"/>
        <v>3</v>
      </c>
      <c r="C64" s="25">
        <v>8</v>
      </c>
      <c r="D64" s="25"/>
      <c r="E64" s="25"/>
      <c r="F64" s="14"/>
      <c r="G64" s="14"/>
      <c r="H64" s="14"/>
      <c r="I64" s="14"/>
      <c r="J64" s="14"/>
      <c r="K64" s="14"/>
      <c r="L64" s="14"/>
      <c r="M64" s="14" t="s">
        <v>20</v>
      </c>
      <c r="N64" s="1" t="s">
        <v>20</v>
      </c>
      <c r="Q64" s="1">
        <f t="shared" si="11"/>
        <v>0</v>
      </c>
      <c r="R64" s="1">
        <f t="shared" si="11"/>
        <v>0</v>
      </c>
      <c r="S64" s="1">
        <f t="shared" si="11"/>
        <v>0</v>
      </c>
      <c r="T64" s="1">
        <f t="shared" si="11"/>
        <v>0</v>
      </c>
      <c r="U64" s="1">
        <f t="shared" si="8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  <c r="Y64" s="1">
        <f t="shared" si="13"/>
        <v>0</v>
      </c>
      <c r="Z64" s="1">
        <f t="shared" si="13"/>
        <v>0</v>
      </c>
      <c r="AA64" s="1">
        <f t="shared" si="13"/>
        <v>0</v>
      </c>
    </row>
    <row r="65" spans="1:27" x14ac:dyDescent="0.4">
      <c r="A65" s="24">
        <v>45392</v>
      </c>
      <c r="B65" s="25">
        <f t="shared" si="14"/>
        <v>3</v>
      </c>
      <c r="C65" s="25">
        <v>9</v>
      </c>
      <c r="D65" s="25"/>
      <c r="E65" s="25"/>
      <c r="F65" s="14"/>
      <c r="G65" s="14"/>
      <c r="H65" s="14"/>
      <c r="I65" s="14"/>
      <c r="J65" s="14"/>
      <c r="K65" s="14"/>
      <c r="L65" s="14"/>
      <c r="M65" s="14" t="s">
        <v>20</v>
      </c>
      <c r="N65" s="1" t="s">
        <v>20</v>
      </c>
      <c r="Q65" s="1">
        <f t="shared" si="11"/>
        <v>0</v>
      </c>
      <c r="R65" s="1">
        <f t="shared" si="11"/>
        <v>0</v>
      </c>
      <c r="S65" s="1">
        <f t="shared" si="11"/>
        <v>0</v>
      </c>
      <c r="T65" s="1">
        <f t="shared" si="11"/>
        <v>0</v>
      </c>
      <c r="U65" s="1">
        <f t="shared" si="8"/>
        <v>0</v>
      </c>
      <c r="V65" s="1">
        <f t="shared" si="13"/>
        <v>0</v>
      </c>
      <c r="W65" s="1">
        <f t="shared" si="13"/>
        <v>0</v>
      </c>
      <c r="X65" s="1">
        <f t="shared" si="13"/>
        <v>0</v>
      </c>
      <c r="Y65" s="1">
        <f t="shared" si="13"/>
        <v>0</v>
      </c>
      <c r="Z65" s="1">
        <f t="shared" si="13"/>
        <v>0</v>
      </c>
      <c r="AA65" s="1">
        <f t="shared" si="13"/>
        <v>0</v>
      </c>
    </row>
    <row r="66" spans="1:27" x14ac:dyDescent="0.4">
      <c r="A66" s="12">
        <v>45393</v>
      </c>
      <c r="B66" s="13">
        <f t="shared" si="14"/>
        <v>4</v>
      </c>
      <c r="C66" s="13">
        <v>8</v>
      </c>
      <c r="D66" s="13">
        <v>1</v>
      </c>
      <c r="E66" s="13"/>
      <c r="F66" s="15" t="s">
        <v>32</v>
      </c>
      <c r="G66" s="15" t="s">
        <v>45</v>
      </c>
      <c r="H66" s="15" t="s">
        <v>37</v>
      </c>
      <c r="I66" s="15" t="s">
        <v>35</v>
      </c>
      <c r="J66" s="15" t="s">
        <v>33</v>
      </c>
      <c r="K66" s="15" t="s">
        <v>36</v>
      </c>
      <c r="L66" s="15" t="s">
        <v>34</v>
      </c>
      <c r="M66" s="15"/>
      <c r="Q66" s="1">
        <f t="shared" si="11"/>
        <v>1</v>
      </c>
      <c r="R66" s="1">
        <f t="shared" si="11"/>
        <v>1</v>
      </c>
      <c r="S66" s="1">
        <f t="shared" si="11"/>
        <v>1</v>
      </c>
      <c r="T66" s="1">
        <f t="shared" si="11"/>
        <v>1</v>
      </c>
      <c r="U66" s="1">
        <f t="shared" si="8"/>
        <v>1</v>
      </c>
      <c r="V66" s="1">
        <f t="shared" si="13"/>
        <v>1</v>
      </c>
      <c r="W66" s="1">
        <f t="shared" si="13"/>
        <v>1</v>
      </c>
      <c r="X66" s="1">
        <f t="shared" si="13"/>
        <v>0</v>
      </c>
      <c r="Y66" s="1">
        <f t="shared" si="13"/>
        <v>0</v>
      </c>
      <c r="Z66" s="1">
        <f t="shared" si="13"/>
        <v>0</v>
      </c>
      <c r="AA66" s="1">
        <f t="shared" si="13"/>
        <v>0</v>
      </c>
    </row>
    <row r="67" spans="1:27" x14ac:dyDescent="0.4">
      <c r="A67" s="12">
        <v>45393</v>
      </c>
      <c r="B67" s="13">
        <f t="shared" si="14"/>
        <v>4</v>
      </c>
      <c r="C67" s="13">
        <v>9</v>
      </c>
      <c r="D67" s="13">
        <v>2</v>
      </c>
      <c r="E67" s="13"/>
      <c r="F67" s="15" t="s">
        <v>34</v>
      </c>
      <c r="G67" s="15" t="s">
        <v>32</v>
      </c>
      <c r="H67" s="15" t="s">
        <v>45</v>
      </c>
      <c r="I67" s="15" t="s">
        <v>37</v>
      </c>
      <c r="J67" s="15" t="s">
        <v>35</v>
      </c>
      <c r="K67" s="15" t="s">
        <v>33</v>
      </c>
      <c r="L67" s="15" t="s">
        <v>36</v>
      </c>
      <c r="M67" s="15"/>
      <c r="Q67" s="1">
        <f t="shared" si="11"/>
        <v>1</v>
      </c>
      <c r="R67" s="1">
        <f t="shared" si="11"/>
        <v>1</v>
      </c>
      <c r="S67" s="1">
        <f t="shared" si="11"/>
        <v>1</v>
      </c>
      <c r="T67" s="1">
        <f t="shared" si="11"/>
        <v>1</v>
      </c>
      <c r="U67" s="1">
        <f t="shared" si="8"/>
        <v>1</v>
      </c>
      <c r="V67" s="1">
        <f t="shared" si="13"/>
        <v>1</v>
      </c>
      <c r="W67" s="1">
        <f t="shared" si="13"/>
        <v>1</v>
      </c>
      <c r="X67" s="1">
        <f t="shared" si="13"/>
        <v>0</v>
      </c>
      <c r="Y67" s="1">
        <f t="shared" si="13"/>
        <v>0</v>
      </c>
      <c r="Z67" s="1">
        <f t="shared" si="13"/>
        <v>0</v>
      </c>
      <c r="AA67" s="1">
        <f t="shared" si="13"/>
        <v>0</v>
      </c>
    </row>
    <row r="68" spans="1:27" x14ac:dyDescent="0.4">
      <c r="A68" s="12">
        <v>45394</v>
      </c>
      <c r="B68" s="13">
        <f t="shared" si="14"/>
        <v>5</v>
      </c>
      <c r="C68" s="13">
        <v>8</v>
      </c>
      <c r="D68" s="13"/>
      <c r="E68" s="13" t="s">
        <v>69</v>
      </c>
      <c r="F68" s="21" t="s">
        <v>70</v>
      </c>
      <c r="G68" s="21" t="s">
        <v>71</v>
      </c>
      <c r="H68" s="21" t="s">
        <v>72</v>
      </c>
      <c r="I68" s="21" t="s">
        <v>77</v>
      </c>
      <c r="J68" s="21" t="s">
        <v>78</v>
      </c>
      <c r="K68" s="21" t="s">
        <v>79</v>
      </c>
      <c r="L68" s="21" t="s">
        <v>80</v>
      </c>
      <c r="M68" s="15"/>
      <c r="N68" s="1" t="s">
        <v>43</v>
      </c>
      <c r="Q68" s="1">
        <f t="shared" si="11"/>
        <v>0</v>
      </c>
      <c r="R68" s="1">
        <f t="shared" si="11"/>
        <v>0</v>
      </c>
      <c r="S68" s="1">
        <f t="shared" si="11"/>
        <v>0</v>
      </c>
      <c r="T68" s="1">
        <f t="shared" si="11"/>
        <v>0</v>
      </c>
      <c r="U68" s="1">
        <f t="shared" si="8"/>
        <v>0</v>
      </c>
      <c r="V68" s="1">
        <f t="shared" si="13"/>
        <v>0</v>
      </c>
      <c r="W68" s="1">
        <f t="shared" si="13"/>
        <v>0</v>
      </c>
      <c r="X68" s="1">
        <f t="shared" si="13"/>
        <v>0</v>
      </c>
      <c r="Y68" s="1">
        <f t="shared" si="13"/>
        <v>0</v>
      </c>
      <c r="Z68" s="1">
        <f t="shared" si="13"/>
        <v>0</v>
      </c>
      <c r="AA68" s="1">
        <f t="shared" si="13"/>
        <v>0</v>
      </c>
    </row>
    <row r="69" spans="1:27" x14ac:dyDescent="0.4">
      <c r="A69" s="12">
        <v>45394</v>
      </c>
      <c r="B69" s="13">
        <f t="shared" si="14"/>
        <v>5</v>
      </c>
      <c r="C69" s="13">
        <v>9</v>
      </c>
      <c r="D69" s="13"/>
      <c r="E69" s="13" t="s">
        <v>73</v>
      </c>
      <c r="F69" s="21" t="s">
        <v>74</v>
      </c>
      <c r="G69" s="21" t="s">
        <v>75</v>
      </c>
      <c r="H69" s="21" t="s">
        <v>76</v>
      </c>
      <c r="I69" s="21" t="s">
        <v>81</v>
      </c>
      <c r="J69" s="21" t="s">
        <v>82</v>
      </c>
      <c r="K69" s="21" t="s">
        <v>83</v>
      </c>
      <c r="L69" s="21" t="s">
        <v>84</v>
      </c>
      <c r="M69" s="15"/>
      <c r="N69" s="1" t="s">
        <v>43</v>
      </c>
      <c r="Q69" s="1">
        <f t="shared" si="11"/>
        <v>0</v>
      </c>
      <c r="R69" s="1">
        <f t="shared" si="11"/>
        <v>0</v>
      </c>
      <c r="S69" s="1">
        <f t="shared" si="11"/>
        <v>0</v>
      </c>
      <c r="T69" s="1">
        <f t="shared" si="11"/>
        <v>0</v>
      </c>
      <c r="U69" s="1">
        <f t="shared" si="8"/>
        <v>0</v>
      </c>
      <c r="V69" s="1">
        <f t="shared" si="13"/>
        <v>0</v>
      </c>
      <c r="W69" s="1">
        <f t="shared" si="13"/>
        <v>0</v>
      </c>
      <c r="X69" s="1">
        <f t="shared" si="13"/>
        <v>0</v>
      </c>
      <c r="Y69" s="1">
        <f t="shared" si="13"/>
        <v>0</v>
      </c>
      <c r="Z69" s="1">
        <f t="shared" si="13"/>
        <v>0</v>
      </c>
      <c r="AA69" s="1">
        <f t="shared" si="13"/>
        <v>0</v>
      </c>
    </row>
    <row r="70" spans="1:27" x14ac:dyDescent="0.4">
      <c r="A70" s="12">
        <v>45397</v>
      </c>
      <c r="B70" s="13">
        <f t="shared" si="14"/>
        <v>1</v>
      </c>
      <c r="C70" s="13">
        <v>8</v>
      </c>
      <c r="D70" s="13" t="s">
        <v>47</v>
      </c>
      <c r="E70" s="26"/>
      <c r="F70" s="27"/>
      <c r="G70" s="27"/>
      <c r="H70" s="27"/>
      <c r="I70" s="27"/>
      <c r="J70" s="27"/>
      <c r="K70" s="27"/>
      <c r="L70" s="27"/>
      <c r="M70" s="27" t="s">
        <v>95</v>
      </c>
      <c r="Q70" s="1">
        <f t="shared" si="11"/>
        <v>0</v>
      </c>
      <c r="R70" s="1">
        <f t="shared" si="11"/>
        <v>0</v>
      </c>
      <c r="S70" s="1">
        <f t="shared" si="11"/>
        <v>0</v>
      </c>
      <c r="T70" s="1">
        <f t="shared" si="11"/>
        <v>0</v>
      </c>
      <c r="U70" s="1">
        <f t="shared" si="8"/>
        <v>0</v>
      </c>
      <c r="V70" s="1">
        <f t="shared" si="13"/>
        <v>0</v>
      </c>
      <c r="W70" s="1">
        <f t="shared" si="13"/>
        <v>0</v>
      </c>
      <c r="X70" s="1">
        <f t="shared" si="13"/>
        <v>0</v>
      </c>
      <c r="Y70" s="1">
        <f t="shared" si="13"/>
        <v>0</v>
      </c>
      <c r="Z70" s="1">
        <f t="shared" si="13"/>
        <v>0</v>
      </c>
      <c r="AA70" s="1">
        <f t="shared" si="13"/>
        <v>0</v>
      </c>
    </row>
    <row r="71" spans="1:27" x14ac:dyDescent="0.4">
      <c r="A71" s="12">
        <v>45397</v>
      </c>
      <c r="B71" s="13">
        <f t="shared" si="14"/>
        <v>1</v>
      </c>
      <c r="C71" s="13">
        <v>9</v>
      </c>
      <c r="D71" s="13">
        <v>3</v>
      </c>
      <c r="E71" s="13"/>
      <c r="F71" s="15" t="s">
        <v>36</v>
      </c>
      <c r="G71" s="15" t="s">
        <v>34</v>
      </c>
      <c r="H71" s="15" t="s">
        <v>32</v>
      </c>
      <c r="I71" s="15" t="s">
        <v>45</v>
      </c>
      <c r="J71" s="15" t="s">
        <v>37</v>
      </c>
      <c r="K71" s="15" t="s">
        <v>35</v>
      </c>
      <c r="L71" s="15" t="s">
        <v>33</v>
      </c>
      <c r="M71" s="15"/>
      <c r="Q71" s="1">
        <f t="shared" ref="Q71:T90" si="15">COUNTIF($F71:$L71,Q$29)</f>
        <v>1</v>
      </c>
      <c r="R71" s="1">
        <f t="shared" si="15"/>
        <v>1</v>
      </c>
      <c r="S71" s="1">
        <f t="shared" si="15"/>
        <v>1</v>
      </c>
      <c r="T71" s="1">
        <f t="shared" si="15"/>
        <v>1</v>
      </c>
      <c r="U71" s="1">
        <f t="shared" si="8"/>
        <v>1</v>
      </c>
      <c r="V71" s="1">
        <f t="shared" ref="V71:AA80" si="16">COUNTIF($F71:$L71,V$29)</f>
        <v>1</v>
      </c>
      <c r="W71" s="1">
        <f t="shared" si="16"/>
        <v>1</v>
      </c>
      <c r="X71" s="1">
        <f t="shared" si="16"/>
        <v>0</v>
      </c>
      <c r="Y71" s="1">
        <f t="shared" si="16"/>
        <v>0</v>
      </c>
      <c r="Z71" s="1">
        <f t="shared" si="16"/>
        <v>0</v>
      </c>
      <c r="AA71" s="1">
        <f t="shared" si="16"/>
        <v>0</v>
      </c>
    </row>
    <row r="72" spans="1:27" x14ac:dyDescent="0.4">
      <c r="A72" s="12">
        <v>45398</v>
      </c>
      <c r="B72" s="13">
        <f t="shared" si="14"/>
        <v>2</v>
      </c>
      <c r="C72" s="13">
        <v>8</v>
      </c>
      <c r="D72" s="13">
        <v>4</v>
      </c>
      <c r="E72" s="13"/>
      <c r="F72" s="15" t="s">
        <v>33</v>
      </c>
      <c r="G72" s="15" t="s">
        <v>36</v>
      </c>
      <c r="H72" s="15" t="s">
        <v>34</v>
      </c>
      <c r="I72" s="15" t="s">
        <v>32</v>
      </c>
      <c r="J72" s="15" t="s">
        <v>45</v>
      </c>
      <c r="K72" s="15" t="s">
        <v>37</v>
      </c>
      <c r="L72" s="15" t="s">
        <v>35</v>
      </c>
      <c r="M72" s="15"/>
      <c r="Q72" s="1">
        <f t="shared" si="15"/>
        <v>1</v>
      </c>
      <c r="R72" s="1">
        <f t="shared" si="15"/>
        <v>1</v>
      </c>
      <c r="S72" s="1">
        <f t="shared" si="15"/>
        <v>1</v>
      </c>
      <c r="T72" s="1">
        <f t="shared" si="15"/>
        <v>1</v>
      </c>
      <c r="U72" s="1">
        <f t="shared" si="8"/>
        <v>1</v>
      </c>
      <c r="V72" s="1">
        <f t="shared" si="16"/>
        <v>1</v>
      </c>
      <c r="W72" s="1">
        <f t="shared" si="16"/>
        <v>1</v>
      </c>
      <c r="X72" s="1">
        <f t="shared" si="16"/>
        <v>0</v>
      </c>
      <c r="Y72" s="1">
        <f t="shared" si="16"/>
        <v>0</v>
      </c>
      <c r="Z72" s="1">
        <f t="shared" si="16"/>
        <v>0</v>
      </c>
      <c r="AA72" s="1">
        <f t="shared" si="16"/>
        <v>0</v>
      </c>
    </row>
    <row r="73" spans="1:27" x14ac:dyDescent="0.4">
      <c r="A73" s="12">
        <v>45398</v>
      </c>
      <c r="B73" s="13">
        <f t="shared" si="14"/>
        <v>2</v>
      </c>
      <c r="C73" s="13">
        <v>9</v>
      </c>
      <c r="D73" s="13">
        <v>5</v>
      </c>
      <c r="E73" s="13"/>
      <c r="F73" s="15" t="s">
        <v>35</v>
      </c>
      <c r="G73" s="15" t="s">
        <v>33</v>
      </c>
      <c r="H73" s="15" t="s">
        <v>36</v>
      </c>
      <c r="I73" s="15" t="s">
        <v>34</v>
      </c>
      <c r="J73" s="15" t="s">
        <v>32</v>
      </c>
      <c r="K73" s="15" t="s">
        <v>45</v>
      </c>
      <c r="L73" s="15" t="s">
        <v>37</v>
      </c>
      <c r="M73" s="15"/>
      <c r="Q73" s="1">
        <f t="shared" si="15"/>
        <v>1</v>
      </c>
      <c r="R73" s="1">
        <f t="shared" si="15"/>
        <v>1</v>
      </c>
      <c r="S73" s="1">
        <f t="shared" si="15"/>
        <v>1</v>
      </c>
      <c r="T73" s="1">
        <f t="shared" si="15"/>
        <v>1</v>
      </c>
      <c r="U73" s="1">
        <f t="shared" si="8"/>
        <v>1</v>
      </c>
      <c r="V73" s="1">
        <f t="shared" si="16"/>
        <v>1</v>
      </c>
      <c r="W73" s="1">
        <f t="shared" si="16"/>
        <v>1</v>
      </c>
      <c r="X73" s="1">
        <f t="shared" si="16"/>
        <v>0</v>
      </c>
      <c r="Y73" s="1">
        <f t="shared" si="16"/>
        <v>0</v>
      </c>
      <c r="Z73" s="1">
        <f t="shared" si="16"/>
        <v>0</v>
      </c>
      <c r="AA73" s="1">
        <f t="shared" si="16"/>
        <v>0</v>
      </c>
    </row>
    <row r="74" spans="1:27" x14ac:dyDescent="0.4">
      <c r="A74" s="12">
        <v>45399</v>
      </c>
      <c r="B74" s="13">
        <f t="shared" si="14"/>
        <v>3</v>
      </c>
      <c r="C74" s="13">
        <v>8</v>
      </c>
      <c r="D74" s="13"/>
      <c r="E74" s="13" t="s">
        <v>69</v>
      </c>
      <c r="F74" s="21" t="s">
        <v>70</v>
      </c>
      <c r="G74" s="21" t="s">
        <v>71</v>
      </c>
      <c r="H74" s="21" t="s">
        <v>72</v>
      </c>
      <c r="I74" s="21" t="s">
        <v>77</v>
      </c>
      <c r="J74" s="21" t="s">
        <v>78</v>
      </c>
      <c r="K74" s="21" t="s">
        <v>79</v>
      </c>
      <c r="L74" s="21" t="s">
        <v>80</v>
      </c>
      <c r="M74" s="15"/>
      <c r="Q74" s="1">
        <f t="shared" si="15"/>
        <v>0</v>
      </c>
      <c r="R74" s="1">
        <f t="shared" si="15"/>
        <v>0</v>
      </c>
      <c r="S74" s="1">
        <f t="shared" si="15"/>
        <v>0</v>
      </c>
      <c r="T74" s="1">
        <f t="shared" si="15"/>
        <v>0</v>
      </c>
      <c r="U74" s="1">
        <f t="shared" si="8"/>
        <v>0</v>
      </c>
      <c r="V74" s="1">
        <f t="shared" si="16"/>
        <v>0</v>
      </c>
      <c r="W74" s="1">
        <f t="shared" si="16"/>
        <v>0</v>
      </c>
      <c r="X74" s="1">
        <f t="shared" si="16"/>
        <v>0</v>
      </c>
      <c r="Y74" s="1">
        <f t="shared" si="16"/>
        <v>0</v>
      </c>
      <c r="Z74" s="1">
        <f t="shared" si="16"/>
        <v>0</v>
      </c>
      <c r="AA74" s="1">
        <f t="shared" si="16"/>
        <v>0</v>
      </c>
    </row>
    <row r="75" spans="1:27" x14ac:dyDescent="0.4">
      <c r="A75" s="12">
        <v>45399</v>
      </c>
      <c r="B75" s="13">
        <f t="shared" si="14"/>
        <v>3</v>
      </c>
      <c r="C75" s="13">
        <v>9</v>
      </c>
      <c r="D75" s="13"/>
      <c r="E75" s="13" t="s">
        <v>73</v>
      </c>
      <c r="F75" s="21" t="s">
        <v>74</v>
      </c>
      <c r="G75" s="21" t="s">
        <v>75</v>
      </c>
      <c r="H75" s="21" t="s">
        <v>76</v>
      </c>
      <c r="I75" s="21" t="s">
        <v>81</v>
      </c>
      <c r="J75" s="21" t="s">
        <v>82</v>
      </c>
      <c r="K75" s="21" t="s">
        <v>83</v>
      </c>
      <c r="L75" s="21" t="s">
        <v>84</v>
      </c>
      <c r="M75" s="15"/>
      <c r="Q75" s="1">
        <f t="shared" si="15"/>
        <v>0</v>
      </c>
      <c r="R75" s="1">
        <f t="shared" si="15"/>
        <v>0</v>
      </c>
      <c r="S75" s="1">
        <f t="shared" si="15"/>
        <v>0</v>
      </c>
      <c r="T75" s="1">
        <f t="shared" si="15"/>
        <v>0</v>
      </c>
      <c r="U75" s="1">
        <f t="shared" si="8"/>
        <v>0</v>
      </c>
      <c r="V75" s="1">
        <f t="shared" si="16"/>
        <v>0</v>
      </c>
      <c r="W75" s="1">
        <f t="shared" si="16"/>
        <v>0</v>
      </c>
      <c r="X75" s="1">
        <f t="shared" si="16"/>
        <v>0</v>
      </c>
      <c r="Y75" s="1">
        <f t="shared" si="16"/>
        <v>0</v>
      </c>
      <c r="Z75" s="1">
        <f t="shared" si="16"/>
        <v>0</v>
      </c>
      <c r="AA75" s="1">
        <f t="shared" si="16"/>
        <v>0</v>
      </c>
    </row>
    <row r="76" spans="1:27" x14ac:dyDescent="0.4">
      <c r="A76" s="12">
        <v>45400</v>
      </c>
      <c r="B76" s="13">
        <f t="shared" si="14"/>
        <v>4</v>
      </c>
      <c r="C76" s="13">
        <v>8</v>
      </c>
      <c r="D76" s="13">
        <v>6</v>
      </c>
      <c r="E76" s="13"/>
      <c r="F76" s="15" t="s">
        <v>37</v>
      </c>
      <c r="G76" s="15" t="s">
        <v>35</v>
      </c>
      <c r="H76" s="15" t="s">
        <v>33</v>
      </c>
      <c r="I76" s="15" t="s">
        <v>36</v>
      </c>
      <c r="J76" s="15" t="s">
        <v>34</v>
      </c>
      <c r="K76" s="15" t="s">
        <v>32</v>
      </c>
      <c r="L76" s="15" t="s">
        <v>45</v>
      </c>
      <c r="M76" s="15"/>
      <c r="Q76" s="1">
        <f t="shared" si="15"/>
        <v>1</v>
      </c>
      <c r="R76" s="1">
        <f t="shared" si="15"/>
        <v>1</v>
      </c>
      <c r="S76" s="1">
        <f t="shared" si="15"/>
        <v>1</v>
      </c>
      <c r="T76" s="1">
        <f t="shared" si="15"/>
        <v>1</v>
      </c>
      <c r="U76" s="1">
        <f t="shared" si="8"/>
        <v>1</v>
      </c>
      <c r="V76" s="1">
        <f t="shared" si="16"/>
        <v>1</v>
      </c>
      <c r="W76" s="1">
        <f t="shared" si="16"/>
        <v>1</v>
      </c>
      <c r="X76" s="1">
        <f t="shared" si="16"/>
        <v>0</v>
      </c>
      <c r="Y76" s="1">
        <f t="shared" si="16"/>
        <v>0</v>
      </c>
      <c r="Z76" s="1">
        <f t="shared" si="16"/>
        <v>0</v>
      </c>
      <c r="AA76" s="1">
        <f t="shared" si="16"/>
        <v>0</v>
      </c>
    </row>
    <row r="77" spans="1:27" x14ac:dyDescent="0.4">
      <c r="A77" s="12">
        <v>45400</v>
      </c>
      <c r="B77" s="13">
        <f t="shared" si="14"/>
        <v>4</v>
      </c>
      <c r="C77" s="13">
        <v>9</v>
      </c>
      <c r="D77" s="13">
        <v>7</v>
      </c>
      <c r="E77" s="13"/>
      <c r="F77" s="15" t="s">
        <v>45</v>
      </c>
      <c r="G77" s="15" t="s">
        <v>37</v>
      </c>
      <c r="H77" s="15" t="s">
        <v>35</v>
      </c>
      <c r="I77" s="15" t="s">
        <v>33</v>
      </c>
      <c r="J77" s="15" t="s">
        <v>36</v>
      </c>
      <c r="K77" s="15" t="s">
        <v>34</v>
      </c>
      <c r="L77" s="15" t="s">
        <v>32</v>
      </c>
      <c r="M77" s="15"/>
      <c r="Q77" s="1">
        <f t="shared" si="15"/>
        <v>1</v>
      </c>
      <c r="R77" s="1">
        <f t="shared" si="15"/>
        <v>1</v>
      </c>
      <c r="S77" s="1">
        <f t="shared" si="15"/>
        <v>1</v>
      </c>
      <c r="T77" s="1">
        <f t="shared" si="15"/>
        <v>1</v>
      </c>
      <c r="U77" s="1">
        <f t="shared" si="8"/>
        <v>1</v>
      </c>
      <c r="V77" s="1">
        <f t="shared" si="16"/>
        <v>1</v>
      </c>
      <c r="W77" s="1">
        <f t="shared" si="16"/>
        <v>1</v>
      </c>
      <c r="X77" s="1">
        <f t="shared" si="16"/>
        <v>0</v>
      </c>
      <c r="Y77" s="1">
        <f t="shared" si="16"/>
        <v>0</v>
      </c>
      <c r="Z77" s="1">
        <f t="shared" si="16"/>
        <v>0</v>
      </c>
      <c r="AA77" s="1">
        <f t="shared" si="16"/>
        <v>0</v>
      </c>
    </row>
    <row r="78" spans="1:27" x14ac:dyDescent="0.4">
      <c r="A78" s="12">
        <v>45401</v>
      </c>
      <c r="B78" s="13">
        <f t="shared" si="14"/>
        <v>5</v>
      </c>
      <c r="C78" s="13">
        <v>8</v>
      </c>
      <c r="D78" s="13">
        <v>1</v>
      </c>
      <c r="E78" s="13"/>
      <c r="F78" s="15" t="s">
        <v>32</v>
      </c>
      <c r="G78" s="15" t="s">
        <v>45</v>
      </c>
      <c r="H78" s="15" t="s">
        <v>37</v>
      </c>
      <c r="I78" s="15" t="s">
        <v>35</v>
      </c>
      <c r="J78" s="15" t="s">
        <v>33</v>
      </c>
      <c r="K78" s="15" t="s">
        <v>36</v>
      </c>
      <c r="L78" s="15" t="s">
        <v>34</v>
      </c>
      <c r="M78" s="15"/>
      <c r="Q78" s="1">
        <f t="shared" si="15"/>
        <v>1</v>
      </c>
      <c r="R78" s="1">
        <f t="shared" si="15"/>
        <v>1</v>
      </c>
      <c r="S78" s="1">
        <f t="shared" si="15"/>
        <v>1</v>
      </c>
      <c r="T78" s="1">
        <f t="shared" si="15"/>
        <v>1</v>
      </c>
      <c r="U78" s="1">
        <f t="shared" si="8"/>
        <v>1</v>
      </c>
      <c r="V78" s="1">
        <f t="shared" si="16"/>
        <v>1</v>
      </c>
      <c r="W78" s="1">
        <f t="shared" si="16"/>
        <v>1</v>
      </c>
      <c r="X78" s="1">
        <f t="shared" si="16"/>
        <v>0</v>
      </c>
      <c r="Y78" s="1">
        <f t="shared" si="16"/>
        <v>0</v>
      </c>
      <c r="Z78" s="1">
        <f t="shared" si="16"/>
        <v>0</v>
      </c>
      <c r="AA78" s="1">
        <f t="shared" si="16"/>
        <v>0</v>
      </c>
    </row>
    <row r="79" spans="1:27" x14ac:dyDescent="0.4">
      <c r="A79" s="12">
        <v>45401</v>
      </c>
      <c r="B79" s="13">
        <f t="shared" si="14"/>
        <v>5</v>
      </c>
      <c r="C79" s="13">
        <v>9</v>
      </c>
      <c r="D79" s="13">
        <v>2</v>
      </c>
      <c r="E79" s="13"/>
      <c r="F79" s="15" t="s">
        <v>34</v>
      </c>
      <c r="G79" s="15" t="s">
        <v>32</v>
      </c>
      <c r="H79" s="15" t="s">
        <v>45</v>
      </c>
      <c r="I79" s="15" t="s">
        <v>37</v>
      </c>
      <c r="J79" s="15" t="s">
        <v>35</v>
      </c>
      <c r="K79" s="15" t="s">
        <v>33</v>
      </c>
      <c r="L79" s="15" t="s">
        <v>36</v>
      </c>
      <c r="M79" s="15"/>
      <c r="Q79" s="1">
        <f t="shared" si="15"/>
        <v>1</v>
      </c>
      <c r="R79" s="1">
        <f t="shared" si="15"/>
        <v>1</v>
      </c>
      <c r="S79" s="1">
        <f t="shared" si="15"/>
        <v>1</v>
      </c>
      <c r="T79" s="1">
        <f t="shared" si="15"/>
        <v>1</v>
      </c>
      <c r="U79" s="1">
        <f t="shared" si="8"/>
        <v>1</v>
      </c>
      <c r="V79" s="1">
        <f t="shared" si="16"/>
        <v>1</v>
      </c>
      <c r="W79" s="1">
        <f t="shared" si="16"/>
        <v>1</v>
      </c>
      <c r="X79" s="1">
        <f t="shared" si="16"/>
        <v>0</v>
      </c>
      <c r="Y79" s="1">
        <f t="shared" si="16"/>
        <v>0</v>
      </c>
      <c r="Z79" s="1">
        <f t="shared" si="16"/>
        <v>0</v>
      </c>
      <c r="AA79" s="1">
        <f t="shared" si="16"/>
        <v>0</v>
      </c>
    </row>
    <row r="80" spans="1:27" x14ac:dyDescent="0.4">
      <c r="A80" s="12">
        <v>45419</v>
      </c>
      <c r="B80" s="13">
        <f t="shared" si="14"/>
        <v>2</v>
      </c>
      <c r="C80" s="13">
        <v>8</v>
      </c>
      <c r="D80" s="13">
        <v>3</v>
      </c>
      <c r="E80" s="13"/>
      <c r="F80" s="15" t="s">
        <v>36</v>
      </c>
      <c r="G80" s="15" t="s">
        <v>34</v>
      </c>
      <c r="H80" s="15" t="s">
        <v>32</v>
      </c>
      <c r="I80" s="15" t="s">
        <v>45</v>
      </c>
      <c r="J80" s="15" t="s">
        <v>37</v>
      </c>
      <c r="K80" s="15" t="s">
        <v>35</v>
      </c>
      <c r="L80" s="15" t="s">
        <v>33</v>
      </c>
      <c r="M80" s="15"/>
      <c r="Q80" s="1">
        <f t="shared" si="15"/>
        <v>1</v>
      </c>
      <c r="R80" s="1">
        <f t="shared" si="15"/>
        <v>1</v>
      </c>
      <c r="S80" s="1">
        <f t="shared" si="15"/>
        <v>1</v>
      </c>
      <c r="T80" s="1">
        <f t="shared" si="15"/>
        <v>1</v>
      </c>
      <c r="U80" s="1">
        <f t="shared" si="8"/>
        <v>1</v>
      </c>
      <c r="V80" s="1">
        <f t="shared" si="16"/>
        <v>1</v>
      </c>
      <c r="W80" s="1">
        <f t="shared" si="16"/>
        <v>1</v>
      </c>
      <c r="X80" s="1">
        <f t="shared" si="16"/>
        <v>0</v>
      </c>
      <c r="Y80" s="1">
        <f t="shared" si="16"/>
        <v>0</v>
      </c>
      <c r="Z80" s="1">
        <f t="shared" si="16"/>
        <v>0</v>
      </c>
      <c r="AA80" s="1">
        <f t="shared" si="16"/>
        <v>0</v>
      </c>
    </row>
    <row r="81" spans="1:27" x14ac:dyDescent="0.4">
      <c r="A81" s="12">
        <v>45419</v>
      </c>
      <c r="B81" s="13">
        <f t="shared" si="14"/>
        <v>2</v>
      </c>
      <c r="C81" s="13">
        <v>9</v>
      </c>
      <c r="D81" s="13">
        <v>4</v>
      </c>
      <c r="E81" s="13"/>
      <c r="F81" s="15" t="s">
        <v>33</v>
      </c>
      <c r="G81" s="15" t="s">
        <v>36</v>
      </c>
      <c r="H81" s="15" t="s">
        <v>34</v>
      </c>
      <c r="I81" s="15" t="s">
        <v>32</v>
      </c>
      <c r="J81" s="15" t="s">
        <v>45</v>
      </c>
      <c r="K81" s="15" t="s">
        <v>37</v>
      </c>
      <c r="L81" s="15" t="s">
        <v>35</v>
      </c>
      <c r="M81" s="15"/>
      <c r="Q81" s="1">
        <f t="shared" si="15"/>
        <v>1</v>
      </c>
      <c r="R81" s="1">
        <f t="shared" si="15"/>
        <v>1</v>
      </c>
      <c r="S81" s="1">
        <f t="shared" si="15"/>
        <v>1</v>
      </c>
      <c r="T81" s="1">
        <f t="shared" si="15"/>
        <v>1</v>
      </c>
      <c r="U81" s="1">
        <f t="shared" si="8"/>
        <v>1</v>
      </c>
      <c r="V81" s="1">
        <f t="shared" ref="V81:AA90" si="17">COUNTIF($F81:$L81,V$29)</f>
        <v>1</v>
      </c>
      <c r="W81" s="1">
        <f t="shared" si="17"/>
        <v>1</v>
      </c>
      <c r="X81" s="1">
        <f t="shared" si="17"/>
        <v>0</v>
      </c>
      <c r="Y81" s="1">
        <f t="shared" si="17"/>
        <v>0</v>
      </c>
      <c r="Z81" s="1">
        <f t="shared" si="17"/>
        <v>0</v>
      </c>
      <c r="AA81" s="1">
        <f t="shared" si="17"/>
        <v>0</v>
      </c>
    </row>
    <row r="82" spans="1:27" x14ac:dyDescent="0.4">
      <c r="A82" s="12">
        <v>45420</v>
      </c>
      <c r="B82" s="13">
        <f t="shared" si="14"/>
        <v>3</v>
      </c>
      <c r="C82" s="13">
        <v>8</v>
      </c>
      <c r="D82" s="13">
        <v>5</v>
      </c>
      <c r="E82" s="13"/>
      <c r="F82" s="15" t="s">
        <v>35</v>
      </c>
      <c r="G82" s="15" t="s">
        <v>33</v>
      </c>
      <c r="H82" s="15" t="s">
        <v>36</v>
      </c>
      <c r="I82" s="15" t="s">
        <v>34</v>
      </c>
      <c r="J82" s="15" t="s">
        <v>32</v>
      </c>
      <c r="K82" s="15" t="s">
        <v>45</v>
      </c>
      <c r="L82" s="15" t="s">
        <v>37</v>
      </c>
      <c r="M82" s="15" t="s">
        <v>44</v>
      </c>
      <c r="N82" s="1" t="s">
        <v>21</v>
      </c>
      <c r="Q82" s="1">
        <f t="shared" si="15"/>
        <v>1</v>
      </c>
      <c r="R82" s="1">
        <f t="shared" si="15"/>
        <v>1</v>
      </c>
      <c r="S82" s="1">
        <f t="shared" si="15"/>
        <v>1</v>
      </c>
      <c r="T82" s="1">
        <f t="shared" si="15"/>
        <v>1</v>
      </c>
      <c r="U82" s="1">
        <f t="shared" si="8"/>
        <v>1</v>
      </c>
      <c r="V82" s="1">
        <f t="shared" si="17"/>
        <v>1</v>
      </c>
      <c r="W82" s="1">
        <f t="shared" si="17"/>
        <v>1</v>
      </c>
      <c r="X82" s="1">
        <f t="shared" si="17"/>
        <v>0</v>
      </c>
      <c r="Y82" s="1">
        <f t="shared" si="17"/>
        <v>0</v>
      </c>
      <c r="Z82" s="1">
        <f t="shared" si="17"/>
        <v>0</v>
      </c>
      <c r="AA82" s="1">
        <f t="shared" si="17"/>
        <v>0</v>
      </c>
    </row>
    <row r="83" spans="1:27" x14ac:dyDescent="0.4">
      <c r="A83" s="12">
        <v>45420</v>
      </c>
      <c r="B83" s="13">
        <f t="shared" si="14"/>
        <v>3</v>
      </c>
      <c r="C83" s="13">
        <v>9</v>
      </c>
      <c r="D83" s="13">
        <v>6</v>
      </c>
      <c r="E83" s="13"/>
      <c r="F83" s="15" t="s">
        <v>37</v>
      </c>
      <c r="G83" s="15" t="s">
        <v>35</v>
      </c>
      <c r="H83" s="15" t="s">
        <v>33</v>
      </c>
      <c r="I83" s="15" t="s">
        <v>36</v>
      </c>
      <c r="J83" s="15" t="s">
        <v>34</v>
      </c>
      <c r="K83" s="15" t="s">
        <v>32</v>
      </c>
      <c r="L83" s="15" t="s">
        <v>45</v>
      </c>
      <c r="M83" s="15" t="s">
        <v>44</v>
      </c>
      <c r="N83" s="1" t="s">
        <v>21</v>
      </c>
      <c r="Q83" s="1">
        <f t="shared" si="15"/>
        <v>1</v>
      </c>
      <c r="R83" s="1">
        <f t="shared" si="15"/>
        <v>1</v>
      </c>
      <c r="S83" s="1">
        <f t="shared" si="15"/>
        <v>1</v>
      </c>
      <c r="T83" s="1">
        <f t="shared" si="15"/>
        <v>1</v>
      </c>
      <c r="U83" s="1">
        <f t="shared" si="8"/>
        <v>1</v>
      </c>
      <c r="V83" s="1">
        <f t="shared" si="17"/>
        <v>1</v>
      </c>
      <c r="W83" s="1">
        <f t="shared" si="17"/>
        <v>1</v>
      </c>
      <c r="X83" s="1">
        <f t="shared" si="17"/>
        <v>0</v>
      </c>
      <c r="Y83" s="1">
        <f t="shared" si="17"/>
        <v>0</v>
      </c>
      <c r="Z83" s="1">
        <f t="shared" si="17"/>
        <v>0</v>
      </c>
      <c r="AA83" s="1">
        <f t="shared" si="17"/>
        <v>0</v>
      </c>
    </row>
    <row r="84" spans="1:27" x14ac:dyDescent="0.4">
      <c r="A84" s="12">
        <v>45421</v>
      </c>
      <c r="B84" s="13">
        <f t="shared" si="14"/>
        <v>4</v>
      </c>
      <c r="C84" s="13">
        <v>8</v>
      </c>
      <c r="D84" s="13">
        <v>7</v>
      </c>
      <c r="E84" s="13"/>
      <c r="F84" s="15" t="s">
        <v>45</v>
      </c>
      <c r="G84" s="15" t="s">
        <v>37</v>
      </c>
      <c r="H84" s="15" t="s">
        <v>35</v>
      </c>
      <c r="I84" s="15" t="s">
        <v>33</v>
      </c>
      <c r="J84" s="15" t="s">
        <v>36</v>
      </c>
      <c r="K84" s="15" t="s">
        <v>34</v>
      </c>
      <c r="L84" s="15" t="s">
        <v>32</v>
      </c>
      <c r="M84" s="15"/>
      <c r="Q84" s="1">
        <f t="shared" si="15"/>
        <v>1</v>
      </c>
      <c r="R84" s="1">
        <f t="shared" si="15"/>
        <v>1</v>
      </c>
      <c r="S84" s="1">
        <f t="shared" si="15"/>
        <v>1</v>
      </c>
      <c r="T84" s="1">
        <f t="shared" si="15"/>
        <v>1</v>
      </c>
      <c r="U84" s="1">
        <f t="shared" si="8"/>
        <v>1</v>
      </c>
      <c r="V84" s="1">
        <f t="shared" si="17"/>
        <v>1</v>
      </c>
      <c r="W84" s="1">
        <f t="shared" si="17"/>
        <v>1</v>
      </c>
      <c r="X84" s="1">
        <f t="shared" si="17"/>
        <v>0</v>
      </c>
      <c r="Y84" s="1">
        <f t="shared" si="17"/>
        <v>0</v>
      </c>
      <c r="Z84" s="1">
        <f t="shared" si="17"/>
        <v>0</v>
      </c>
      <c r="AA84" s="1">
        <f t="shared" si="17"/>
        <v>0</v>
      </c>
    </row>
    <row r="85" spans="1:27" x14ac:dyDescent="0.4">
      <c r="A85" s="12">
        <v>45421</v>
      </c>
      <c r="B85" s="13">
        <f t="shared" si="14"/>
        <v>4</v>
      </c>
      <c r="C85" s="13">
        <v>9</v>
      </c>
      <c r="D85" s="13">
        <v>1</v>
      </c>
      <c r="E85" s="13"/>
      <c r="F85" s="15" t="s">
        <v>32</v>
      </c>
      <c r="G85" s="15" t="s">
        <v>45</v>
      </c>
      <c r="H85" s="15" t="s">
        <v>37</v>
      </c>
      <c r="I85" s="15" t="s">
        <v>35</v>
      </c>
      <c r="J85" s="15" t="s">
        <v>33</v>
      </c>
      <c r="K85" s="15" t="s">
        <v>36</v>
      </c>
      <c r="L85" s="15" t="s">
        <v>34</v>
      </c>
      <c r="M85" s="15"/>
      <c r="Q85" s="1">
        <f t="shared" si="15"/>
        <v>1</v>
      </c>
      <c r="R85" s="1">
        <f t="shared" si="15"/>
        <v>1</v>
      </c>
      <c r="S85" s="1">
        <f t="shared" si="15"/>
        <v>1</v>
      </c>
      <c r="T85" s="1">
        <f t="shared" si="15"/>
        <v>1</v>
      </c>
      <c r="U85" s="1">
        <f t="shared" si="8"/>
        <v>1</v>
      </c>
      <c r="V85" s="1">
        <f t="shared" si="17"/>
        <v>1</v>
      </c>
      <c r="W85" s="1">
        <f t="shared" si="17"/>
        <v>1</v>
      </c>
      <c r="X85" s="1">
        <f t="shared" si="17"/>
        <v>0</v>
      </c>
      <c r="Y85" s="1">
        <f t="shared" si="17"/>
        <v>0</v>
      </c>
      <c r="Z85" s="1">
        <f t="shared" si="17"/>
        <v>0</v>
      </c>
      <c r="AA85" s="1">
        <f t="shared" si="17"/>
        <v>0</v>
      </c>
    </row>
    <row r="86" spans="1:27" x14ac:dyDescent="0.4">
      <c r="A86" s="12">
        <v>45422</v>
      </c>
      <c r="B86" s="13">
        <f t="shared" si="14"/>
        <v>5</v>
      </c>
      <c r="C86" s="13">
        <v>8</v>
      </c>
      <c r="D86" s="13">
        <v>2</v>
      </c>
      <c r="E86" s="13"/>
      <c r="F86" s="15" t="s">
        <v>34</v>
      </c>
      <c r="G86" s="15" t="s">
        <v>32</v>
      </c>
      <c r="H86" s="15" t="s">
        <v>45</v>
      </c>
      <c r="I86" s="15" t="s">
        <v>37</v>
      </c>
      <c r="J86" s="15" t="s">
        <v>35</v>
      </c>
      <c r="K86" s="15" t="s">
        <v>33</v>
      </c>
      <c r="L86" s="15" t="s">
        <v>36</v>
      </c>
      <c r="M86" s="15"/>
      <c r="Q86" s="1">
        <f t="shared" si="15"/>
        <v>1</v>
      </c>
      <c r="R86" s="1">
        <f t="shared" si="15"/>
        <v>1</v>
      </c>
      <c r="S86" s="1">
        <f t="shared" si="15"/>
        <v>1</v>
      </c>
      <c r="T86" s="1">
        <f t="shared" si="15"/>
        <v>1</v>
      </c>
      <c r="U86" s="1">
        <f t="shared" si="8"/>
        <v>1</v>
      </c>
      <c r="V86" s="1">
        <f t="shared" si="17"/>
        <v>1</v>
      </c>
      <c r="W86" s="1">
        <f t="shared" si="17"/>
        <v>1</v>
      </c>
      <c r="X86" s="1">
        <f t="shared" si="17"/>
        <v>0</v>
      </c>
      <c r="Y86" s="1">
        <f t="shared" si="17"/>
        <v>0</v>
      </c>
      <c r="Z86" s="1">
        <f t="shared" si="17"/>
        <v>0</v>
      </c>
      <c r="AA86" s="1">
        <f t="shared" si="17"/>
        <v>0</v>
      </c>
    </row>
    <row r="87" spans="1:27" x14ac:dyDescent="0.4">
      <c r="A87" s="12">
        <v>45422</v>
      </c>
      <c r="B87" s="13">
        <f t="shared" si="14"/>
        <v>5</v>
      </c>
      <c r="C87" s="13">
        <v>9</v>
      </c>
      <c r="D87" s="13">
        <v>3</v>
      </c>
      <c r="E87" s="13"/>
      <c r="F87" s="15" t="s">
        <v>36</v>
      </c>
      <c r="G87" s="15" t="s">
        <v>34</v>
      </c>
      <c r="H87" s="15" t="s">
        <v>32</v>
      </c>
      <c r="I87" s="15" t="s">
        <v>45</v>
      </c>
      <c r="J87" s="15" t="s">
        <v>37</v>
      </c>
      <c r="K87" s="15" t="s">
        <v>35</v>
      </c>
      <c r="L87" s="15" t="s">
        <v>33</v>
      </c>
      <c r="M87" s="15"/>
      <c r="Q87" s="1">
        <f t="shared" si="15"/>
        <v>1</v>
      </c>
      <c r="R87" s="1">
        <f t="shared" si="15"/>
        <v>1</v>
      </c>
      <c r="S87" s="1">
        <f t="shared" si="15"/>
        <v>1</v>
      </c>
      <c r="T87" s="1">
        <f t="shared" si="15"/>
        <v>1</v>
      </c>
      <c r="U87" s="1">
        <f t="shared" si="8"/>
        <v>1</v>
      </c>
      <c r="V87" s="1">
        <f t="shared" si="17"/>
        <v>1</v>
      </c>
      <c r="W87" s="1">
        <f t="shared" si="17"/>
        <v>1</v>
      </c>
      <c r="X87" s="1">
        <f t="shared" si="17"/>
        <v>0</v>
      </c>
      <c r="Y87" s="1">
        <f t="shared" si="17"/>
        <v>0</v>
      </c>
      <c r="Z87" s="1">
        <f t="shared" si="17"/>
        <v>0</v>
      </c>
      <c r="AA87" s="1">
        <f t="shared" si="17"/>
        <v>0</v>
      </c>
    </row>
    <row r="88" spans="1:27" x14ac:dyDescent="0.4">
      <c r="A88" s="12">
        <v>45425</v>
      </c>
      <c r="B88" s="13">
        <f t="shared" si="14"/>
        <v>1</v>
      </c>
      <c r="C88" s="13">
        <v>8</v>
      </c>
      <c r="D88" s="13" t="s">
        <v>47</v>
      </c>
      <c r="E88" s="26"/>
      <c r="F88" s="27"/>
      <c r="G88" s="27"/>
      <c r="H88" s="27"/>
      <c r="I88" s="27"/>
      <c r="J88" s="27"/>
      <c r="K88" s="27"/>
      <c r="L88" s="27"/>
      <c r="M88" s="27" t="s">
        <v>95</v>
      </c>
      <c r="Q88" s="1">
        <f t="shared" si="15"/>
        <v>0</v>
      </c>
      <c r="R88" s="1">
        <f t="shared" si="15"/>
        <v>0</v>
      </c>
      <c r="S88" s="1">
        <f t="shared" si="15"/>
        <v>0</v>
      </c>
      <c r="T88" s="1">
        <f t="shared" si="15"/>
        <v>0</v>
      </c>
      <c r="U88" s="1">
        <f t="shared" si="8"/>
        <v>0</v>
      </c>
      <c r="V88" s="1">
        <f t="shared" si="17"/>
        <v>0</v>
      </c>
      <c r="W88" s="1">
        <f t="shared" si="17"/>
        <v>0</v>
      </c>
      <c r="X88" s="1">
        <f t="shared" si="17"/>
        <v>0</v>
      </c>
      <c r="Y88" s="1">
        <f t="shared" si="17"/>
        <v>0</v>
      </c>
      <c r="Z88" s="1">
        <f t="shared" si="17"/>
        <v>0</v>
      </c>
      <c r="AA88" s="1">
        <f t="shared" si="17"/>
        <v>0</v>
      </c>
    </row>
    <row r="89" spans="1:27" x14ac:dyDescent="0.4">
      <c r="A89" s="12">
        <v>45425</v>
      </c>
      <c r="B89" s="13">
        <f t="shared" si="14"/>
        <v>1</v>
      </c>
      <c r="C89" s="13">
        <v>9</v>
      </c>
      <c r="D89" s="13">
        <v>4</v>
      </c>
      <c r="E89" s="13"/>
      <c r="F89" s="15" t="s">
        <v>33</v>
      </c>
      <c r="G89" s="15" t="s">
        <v>36</v>
      </c>
      <c r="H89" s="15" t="s">
        <v>34</v>
      </c>
      <c r="I89" s="15" t="s">
        <v>32</v>
      </c>
      <c r="J89" s="15" t="s">
        <v>45</v>
      </c>
      <c r="K89" s="15" t="s">
        <v>37</v>
      </c>
      <c r="L89" s="15" t="s">
        <v>35</v>
      </c>
      <c r="M89" s="15"/>
      <c r="Q89" s="1">
        <f t="shared" si="15"/>
        <v>1</v>
      </c>
      <c r="R89" s="1">
        <f t="shared" si="15"/>
        <v>1</v>
      </c>
      <c r="S89" s="1">
        <f t="shared" si="15"/>
        <v>1</v>
      </c>
      <c r="T89" s="1">
        <f t="shared" si="15"/>
        <v>1</v>
      </c>
      <c r="U89" s="1">
        <f t="shared" si="8"/>
        <v>1</v>
      </c>
      <c r="V89" s="1">
        <f t="shared" si="17"/>
        <v>1</v>
      </c>
      <c r="W89" s="1">
        <f t="shared" si="17"/>
        <v>1</v>
      </c>
      <c r="X89" s="1">
        <f t="shared" si="17"/>
        <v>0</v>
      </c>
      <c r="Y89" s="1">
        <f t="shared" si="17"/>
        <v>0</v>
      </c>
      <c r="Z89" s="1">
        <f t="shared" si="17"/>
        <v>0</v>
      </c>
      <c r="AA89" s="1">
        <f t="shared" si="17"/>
        <v>0</v>
      </c>
    </row>
    <row r="90" spans="1:27" x14ac:dyDescent="0.4">
      <c r="A90" s="24">
        <v>45426</v>
      </c>
      <c r="B90" s="25">
        <f t="shared" si="14"/>
        <v>2</v>
      </c>
      <c r="C90" s="25">
        <v>8</v>
      </c>
      <c r="D90" s="25"/>
      <c r="E90" s="25"/>
      <c r="F90" s="14"/>
      <c r="G90" s="14"/>
      <c r="H90" s="14"/>
      <c r="I90" s="14"/>
      <c r="J90" s="14"/>
      <c r="K90" s="14"/>
      <c r="L90" s="14"/>
      <c r="M90" s="14" t="s">
        <v>22</v>
      </c>
      <c r="N90" s="1" t="s">
        <v>22</v>
      </c>
      <c r="Q90" s="1">
        <f t="shared" si="15"/>
        <v>0</v>
      </c>
      <c r="R90" s="1">
        <f t="shared" si="15"/>
        <v>0</v>
      </c>
      <c r="S90" s="1">
        <f t="shared" si="15"/>
        <v>0</v>
      </c>
      <c r="T90" s="1">
        <f t="shared" si="15"/>
        <v>0</v>
      </c>
      <c r="U90" s="1">
        <f t="shared" si="8"/>
        <v>0</v>
      </c>
      <c r="V90" s="1">
        <f t="shared" si="17"/>
        <v>0</v>
      </c>
      <c r="W90" s="1">
        <f t="shared" si="17"/>
        <v>0</v>
      </c>
      <c r="X90" s="1">
        <f t="shared" si="17"/>
        <v>0</v>
      </c>
      <c r="Y90" s="1">
        <f t="shared" si="17"/>
        <v>0</v>
      </c>
      <c r="Z90" s="1">
        <f t="shared" si="17"/>
        <v>0</v>
      </c>
      <c r="AA90" s="1">
        <f t="shared" si="17"/>
        <v>0</v>
      </c>
    </row>
    <row r="91" spans="1:27" x14ac:dyDescent="0.4">
      <c r="A91" s="24">
        <v>45426</v>
      </c>
      <c r="B91" s="25">
        <f t="shared" si="14"/>
        <v>2</v>
      </c>
      <c r="C91" s="25">
        <v>9</v>
      </c>
      <c r="D91" s="25"/>
      <c r="E91" s="25"/>
      <c r="F91" s="14"/>
      <c r="G91" s="14"/>
      <c r="H91" s="14"/>
      <c r="I91" s="14"/>
      <c r="J91" s="14"/>
      <c r="K91" s="14"/>
      <c r="L91" s="14"/>
      <c r="M91" s="14" t="s">
        <v>22</v>
      </c>
      <c r="N91" s="1" t="s">
        <v>22</v>
      </c>
      <c r="Q91" s="1">
        <f t="shared" ref="Q91:T110" si="18">COUNTIF($F91:$L91,Q$29)</f>
        <v>0</v>
      </c>
      <c r="R91" s="1">
        <f t="shared" si="18"/>
        <v>0</v>
      </c>
      <c r="S91" s="1">
        <f t="shared" si="18"/>
        <v>0</v>
      </c>
      <c r="T91" s="1">
        <f t="shared" si="18"/>
        <v>0</v>
      </c>
      <c r="U91" s="1">
        <f t="shared" si="8"/>
        <v>0</v>
      </c>
      <c r="V91" s="1">
        <f t="shared" ref="V91:AA100" si="19">COUNTIF($F91:$L91,V$29)</f>
        <v>0</v>
      </c>
      <c r="W91" s="1">
        <f t="shared" si="19"/>
        <v>0</v>
      </c>
      <c r="X91" s="1">
        <f t="shared" si="19"/>
        <v>0</v>
      </c>
      <c r="Y91" s="1">
        <f t="shared" si="19"/>
        <v>0</v>
      </c>
      <c r="Z91" s="1">
        <f t="shared" si="19"/>
        <v>0</v>
      </c>
      <c r="AA91" s="1">
        <f t="shared" si="19"/>
        <v>0</v>
      </c>
    </row>
    <row r="92" spans="1:27" x14ac:dyDescent="0.4">
      <c r="A92" s="24">
        <v>45427</v>
      </c>
      <c r="B92" s="25">
        <f t="shared" si="14"/>
        <v>3</v>
      </c>
      <c r="C92" s="25">
        <v>8</v>
      </c>
      <c r="D92" s="25"/>
      <c r="E92" s="25"/>
      <c r="F92" s="14"/>
      <c r="G92" s="14"/>
      <c r="H92" s="14"/>
      <c r="I92" s="14"/>
      <c r="J92" s="14"/>
      <c r="K92" s="14"/>
      <c r="L92" s="14"/>
      <c r="M92" s="14" t="s">
        <v>23</v>
      </c>
      <c r="N92" s="1" t="s">
        <v>23</v>
      </c>
      <c r="Q92" s="1">
        <f t="shared" si="18"/>
        <v>0</v>
      </c>
      <c r="R92" s="1">
        <f t="shared" si="18"/>
        <v>0</v>
      </c>
      <c r="S92" s="1">
        <f t="shared" si="18"/>
        <v>0</v>
      </c>
      <c r="T92" s="1">
        <f t="shared" si="18"/>
        <v>0</v>
      </c>
      <c r="U92" s="1">
        <f t="shared" si="8"/>
        <v>0</v>
      </c>
      <c r="V92" s="1">
        <f t="shared" si="19"/>
        <v>0</v>
      </c>
      <c r="W92" s="1">
        <f t="shared" si="19"/>
        <v>0</v>
      </c>
      <c r="X92" s="1">
        <f t="shared" si="19"/>
        <v>0</v>
      </c>
      <c r="Y92" s="1">
        <f t="shared" si="19"/>
        <v>0</v>
      </c>
      <c r="Z92" s="1">
        <f t="shared" si="19"/>
        <v>0</v>
      </c>
      <c r="AA92" s="1">
        <f t="shared" si="19"/>
        <v>0</v>
      </c>
    </row>
    <row r="93" spans="1:27" x14ac:dyDescent="0.4">
      <c r="A93" s="24">
        <v>45427</v>
      </c>
      <c r="B93" s="25">
        <f t="shared" si="14"/>
        <v>3</v>
      </c>
      <c r="C93" s="25">
        <v>9</v>
      </c>
      <c r="D93" s="25"/>
      <c r="E93" s="25"/>
      <c r="F93" s="14"/>
      <c r="G93" s="14"/>
      <c r="H93" s="14"/>
      <c r="I93" s="14"/>
      <c r="J93" s="14"/>
      <c r="K93" s="14"/>
      <c r="L93" s="14"/>
      <c r="M93" s="14" t="s">
        <v>23</v>
      </c>
      <c r="N93" s="1" t="s">
        <v>23</v>
      </c>
      <c r="Q93" s="1">
        <f t="shared" si="18"/>
        <v>0</v>
      </c>
      <c r="R93" s="1">
        <f t="shared" si="18"/>
        <v>0</v>
      </c>
      <c r="S93" s="1">
        <f t="shared" si="18"/>
        <v>0</v>
      </c>
      <c r="T93" s="1">
        <f t="shared" si="18"/>
        <v>0</v>
      </c>
      <c r="U93" s="1">
        <f t="shared" si="8"/>
        <v>0</v>
      </c>
      <c r="V93" s="1">
        <f t="shared" si="19"/>
        <v>0</v>
      </c>
      <c r="W93" s="1">
        <f t="shared" si="19"/>
        <v>0</v>
      </c>
      <c r="X93" s="1">
        <f t="shared" si="19"/>
        <v>0</v>
      </c>
      <c r="Y93" s="1">
        <f t="shared" si="19"/>
        <v>0</v>
      </c>
      <c r="Z93" s="1">
        <f t="shared" si="19"/>
        <v>0</v>
      </c>
      <c r="AA93" s="1">
        <f t="shared" si="19"/>
        <v>0</v>
      </c>
    </row>
    <row r="94" spans="1:27" x14ac:dyDescent="0.4">
      <c r="A94" s="12">
        <v>45428</v>
      </c>
      <c r="B94" s="13">
        <f t="shared" ref="B94:B125" si="20">WEEKDAY(A94,2)</f>
        <v>4</v>
      </c>
      <c r="C94" s="13">
        <v>8</v>
      </c>
      <c r="D94" s="13">
        <v>5</v>
      </c>
      <c r="E94" s="13"/>
      <c r="F94" s="15" t="s">
        <v>35</v>
      </c>
      <c r="G94" s="15" t="s">
        <v>33</v>
      </c>
      <c r="H94" s="15" t="s">
        <v>36</v>
      </c>
      <c r="I94" s="15" t="s">
        <v>34</v>
      </c>
      <c r="J94" s="15" t="s">
        <v>32</v>
      </c>
      <c r="K94" s="15" t="s">
        <v>45</v>
      </c>
      <c r="L94" s="15" t="s">
        <v>37</v>
      </c>
      <c r="M94" s="15"/>
      <c r="Q94" s="1">
        <f t="shared" si="18"/>
        <v>1</v>
      </c>
      <c r="R94" s="1">
        <f t="shared" si="18"/>
        <v>1</v>
      </c>
      <c r="S94" s="1">
        <f t="shared" si="18"/>
        <v>1</v>
      </c>
      <c r="T94" s="1">
        <f t="shared" si="18"/>
        <v>1</v>
      </c>
      <c r="U94" s="1">
        <f t="shared" si="8"/>
        <v>1</v>
      </c>
      <c r="V94" s="1">
        <f t="shared" si="19"/>
        <v>1</v>
      </c>
      <c r="W94" s="1">
        <f t="shared" si="19"/>
        <v>1</v>
      </c>
      <c r="X94" s="1">
        <f t="shared" si="19"/>
        <v>0</v>
      </c>
      <c r="Y94" s="1">
        <f t="shared" si="19"/>
        <v>0</v>
      </c>
      <c r="Z94" s="1">
        <f t="shared" si="19"/>
        <v>0</v>
      </c>
      <c r="AA94" s="1">
        <f t="shared" si="19"/>
        <v>0</v>
      </c>
    </row>
    <row r="95" spans="1:27" x14ac:dyDescent="0.4">
      <c r="A95" s="12">
        <v>45428</v>
      </c>
      <c r="B95" s="13">
        <f t="shared" si="20"/>
        <v>4</v>
      </c>
      <c r="C95" s="13">
        <v>9</v>
      </c>
      <c r="D95" s="13">
        <v>6</v>
      </c>
      <c r="E95" s="13"/>
      <c r="F95" s="15" t="s">
        <v>37</v>
      </c>
      <c r="G95" s="15" t="s">
        <v>35</v>
      </c>
      <c r="H95" s="15" t="s">
        <v>33</v>
      </c>
      <c r="I95" s="15" t="s">
        <v>36</v>
      </c>
      <c r="J95" s="15" t="s">
        <v>34</v>
      </c>
      <c r="K95" s="15" t="s">
        <v>32</v>
      </c>
      <c r="L95" s="15" t="s">
        <v>45</v>
      </c>
      <c r="M95" s="15"/>
      <c r="Q95" s="1">
        <f t="shared" si="18"/>
        <v>1</v>
      </c>
      <c r="R95" s="1">
        <f t="shared" si="18"/>
        <v>1</v>
      </c>
      <c r="S95" s="1">
        <f t="shared" si="18"/>
        <v>1</v>
      </c>
      <c r="T95" s="1">
        <f t="shared" si="18"/>
        <v>1</v>
      </c>
      <c r="U95" s="1">
        <f t="shared" ref="U95:U147" si="21">COUNTIF($F95:$L95,U$29)</f>
        <v>1</v>
      </c>
      <c r="V95" s="1">
        <f t="shared" si="19"/>
        <v>1</v>
      </c>
      <c r="W95" s="1">
        <f t="shared" si="19"/>
        <v>1</v>
      </c>
      <c r="X95" s="1">
        <f t="shared" si="19"/>
        <v>0</v>
      </c>
      <c r="Y95" s="1">
        <f t="shared" si="19"/>
        <v>0</v>
      </c>
      <c r="Z95" s="1">
        <f t="shared" si="19"/>
        <v>0</v>
      </c>
      <c r="AA95" s="1">
        <f t="shared" si="19"/>
        <v>0</v>
      </c>
    </row>
    <row r="96" spans="1:27" x14ac:dyDescent="0.4">
      <c r="A96" s="12">
        <v>45429</v>
      </c>
      <c r="B96" s="13">
        <f t="shared" si="20"/>
        <v>5</v>
      </c>
      <c r="C96" s="13">
        <v>8</v>
      </c>
      <c r="D96" s="13"/>
      <c r="E96" s="13" t="s">
        <v>69</v>
      </c>
      <c r="F96" s="21" t="s">
        <v>70</v>
      </c>
      <c r="G96" s="21" t="s">
        <v>71</v>
      </c>
      <c r="H96" s="21" t="s">
        <v>72</v>
      </c>
      <c r="I96" s="21" t="s">
        <v>77</v>
      </c>
      <c r="J96" s="21" t="s">
        <v>78</v>
      </c>
      <c r="K96" s="21" t="s">
        <v>79</v>
      </c>
      <c r="L96" s="21" t="s">
        <v>80</v>
      </c>
      <c r="M96" s="15"/>
      <c r="N96" s="1" t="s">
        <v>43</v>
      </c>
      <c r="Q96" s="1">
        <f t="shared" si="18"/>
        <v>0</v>
      </c>
      <c r="R96" s="1">
        <f t="shared" si="18"/>
        <v>0</v>
      </c>
      <c r="S96" s="1">
        <f t="shared" si="18"/>
        <v>0</v>
      </c>
      <c r="T96" s="1">
        <f t="shared" si="18"/>
        <v>0</v>
      </c>
      <c r="U96" s="1">
        <f t="shared" si="21"/>
        <v>0</v>
      </c>
      <c r="V96" s="1">
        <f t="shared" si="19"/>
        <v>0</v>
      </c>
      <c r="W96" s="1">
        <f t="shared" si="19"/>
        <v>0</v>
      </c>
      <c r="X96" s="1">
        <f t="shared" si="19"/>
        <v>0</v>
      </c>
      <c r="Y96" s="1">
        <f t="shared" si="19"/>
        <v>0</v>
      </c>
      <c r="Z96" s="1">
        <f t="shared" si="19"/>
        <v>0</v>
      </c>
      <c r="AA96" s="1">
        <f t="shared" si="19"/>
        <v>0</v>
      </c>
    </row>
    <row r="97" spans="1:27" x14ac:dyDescent="0.4">
      <c r="A97" s="12">
        <v>45429</v>
      </c>
      <c r="B97" s="13">
        <f t="shared" si="20"/>
        <v>5</v>
      </c>
      <c r="C97" s="13">
        <v>9</v>
      </c>
      <c r="D97" s="13"/>
      <c r="E97" s="13" t="s">
        <v>73</v>
      </c>
      <c r="F97" s="21" t="s">
        <v>74</v>
      </c>
      <c r="G97" s="21" t="s">
        <v>75</v>
      </c>
      <c r="H97" s="21" t="s">
        <v>76</v>
      </c>
      <c r="I97" s="21" t="s">
        <v>81</v>
      </c>
      <c r="J97" s="21" t="s">
        <v>82</v>
      </c>
      <c r="K97" s="21" t="s">
        <v>83</v>
      </c>
      <c r="L97" s="21" t="s">
        <v>84</v>
      </c>
      <c r="M97" s="15"/>
      <c r="N97" s="1" t="s">
        <v>43</v>
      </c>
      <c r="Q97" s="1">
        <f t="shared" si="18"/>
        <v>0</v>
      </c>
      <c r="R97" s="1">
        <f t="shared" si="18"/>
        <v>0</v>
      </c>
      <c r="S97" s="1">
        <f t="shared" si="18"/>
        <v>0</v>
      </c>
      <c r="T97" s="1">
        <f t="shared" si="18"/>
        <v>0</v>
      </c>
      <c r="U97" s="1">
        <f t="shared" si="21"/>
        <v>0</v>
      </c>
      <c r="V97" s="1">
        <f t="shared" si="19"/>
        <v>0</v>
      </c>
      <c r="W97" s="1">
        <f t="shared" si="19"/>
        <v>0</v>
      </c>
      <c r="X97" s="1">
        <f t="shared" si="19"/>
        <v>0</v>
      </c>
      <c r="Y97" s="1">
        <f t="shared" si="19"/>
        <v>0</v>
      </c>
      <c r="Z97" s="1">
        <f t="shared" si="19"/>
        <v>0</v>
      </c>
      <c r="AA97" s="1">
        <f t="shared" si="19"/>
        <v>0</v>
      </c>
    </row>
    <row r="98" spans="1:27" x14ac:dyDescent="0.4">
      <c r="A98" s="12">
        <v>45432</v>
      </c>
      <c r="B98" s="13">
        <f t="shared" si="20"/>
        <v>1</v>
      </c>
      <c r="C98" s="13">
        <v>8</v>
      </c>
      <c r="D98" s="13" t="s">
        <v>47</v>
      </c>
      <c r="E98" s="26"/>
      <c r="F98" s="27"/>
      <c r="G98" s="27"/>
      <c r="H98" s="27"/>
      <c r="I98" s="27"/>
      <c r="J98" s="27"/>
      <c r="K98" s="27"/>
      <c r="L98" s="27"/>
      <c r="M98" s="27" t="s">
        <v>95</v>
      </c>
      <c r="Q98" s="1">
        <f t="shared" si="18"/>
        <v>0</v>
      </c>
      <c r="R98" s="1">
        <f t="shared" si="18"/>
        <v>0</v>
      </c>
      <c r="S98" s="1">
        <f t="shared" si="18"/>
        <v>0</v>
      </c>
      <c r="T98" s="1">
        <f t="shared" si="18"/>
        <v>0</v>
      </c>
      <c r="U98" s="1">
        <f t="shared" si="21"/>
        <v>0</v>
      </c>
      <c r="V98" s="1">
        <f t="shared" si="19"/>
        <v>0</v>
      </c>
      <c r="W98" s="1">
        <f t="shared" si="19"/>
        <v>0</v>
      </c>
      <c r="X98" s="1">
        <f t="shared" si="19"/>
        <v>0</v>
      </c>
      <c r="Y98" s="1">
        <f t="shared" si="19"/>
        <v>0</v>
      </c>
      <c r="Z98" s="1">
        <f t="shared" si="19"/>
        <v>0</v>
      </c>
      <c r="AA98" s="1">
        <f t="shared" si="19"/>
        <v>0</v>
      </c>
    </row>
    <row r="99" spans="1:27" x14ac:dyDescent="0.4">
      <c r="A99" s="12">
        <v>45432</v>
      </c>
      <c r="B99" s="13">
        <f t="shared" si="20"/>
        <v>1</v>
      </c>
      <c r="C99" s="13">
        <v>9</v>
      </c>
      <c r="D99" s="13">
        <v>7</v>
      </c>
      <c r="E99" s="13"/>
      <c r="F99" s="15" t="s">
        <v>45</v>
      </c>
      <c r="G99" s="15" t="s">
        <v>37</v>
      </c>
      <c r="H99" s="15" t="s">
        <v>35</v>
      </c>
      <c r="I99" s="15" t="s">
        <v>33</v>
      </c>
      <c r="J99" s="15" t="s">
        <v>36</v>
      </c>
      <c r="K99" s="15" t="s">
        <v>34</v>
      </c>
      <c r="L99" s="15" t="s">
        <v>32</v>
      </c>
      <c r="M99" s="15"/>
      <c r="Q99" s="1">
        <f t="shared" si="18"/>
        <v>1</v>
      </c>
      <c r="R99" s="1">
        <f t="shared" si="18"/>
        <v>1</v>
      </c>
      <c r="S99" s="1">
        <f t="shared" si="18"/>
        <v>1</v>
      </c>
      <c r="T99" s="1">
        <f t="shared" si="18"/>
        <v>1</v>
      </c>
      <c r="U99" s="1">
        <f t="shared" si="21"/>
        <v>1</v>
      </c>
      <c r="V99" s="1">
        <f t="shared" si="19"/>
        <v>1</v>
      </c>
      <c r="W99" s="1">
        <f t="shared" si="19"/>
        <v>1</v>
      </c>
      <c r="X99" s="1">
        <f t="shared" si="19"/>
        <v>0</v>
      </c>
      <c r="Y99" s="1">
        <f t="shared" si="19"/>
        <v>0</v>
      </c>
      <c r="Z99" s="1">
        <f t="shared" si="19"/>
        <v>0</v>
      </c>
      <c r="AA99" s="1">
        <f t="shared" si="19"/>
        <v>0</v>
      </c>
    </row>
    <row r="100" spans="1:27" x14ac:dyDescent="0.4">
      <c r="A100" s="24">
        <v>45433</v>
      </c>
      <c r="B100" s="25">
        <f t="shared" si="20"/>
        <v>2</v>
      </c>
      <c r="C100" s="25">
        <v>8</v>
      </c>
      <c r="D100" s="25"/>
      <c r="E100" s="25"/>
      <c r="F100" s="14"/>
      <c r="G100" s="14"/>
      <c r="H100" s="14"/>
      <c r="I100" s="14"/>
      <c r="J100" s="14"/>
      <c r="K100" s="14"/>
      <c r="L100" s="14"/>
      <c r="M100" s="14" t="s">
        <v>31</v>
      </c>
      <c r="Q100" s="1">
        <f t="shared" si="18"/>
        <v>0</v>
      </c>
      <c r="R100" s="1">
        <f t="shared" si="18"/>
        <v>0</v>
      </c>
      <c r="S100" s="1">
        <f t="shared" si="18"/>
        <v>0</v>
      </c>
      <c r="T100" s="1">
        <f t="shared" si="18"/>
        <v>0</v>
      </c>
      <c r="U100" s="1">
        <f t="shared" si="21"/>
        <v>0</v>
      </c>
      <c r="V100" s="1">
        <f t="shared" si="19"/>
        <v>0</v>
      </c>
      <c r="W100" s="1">
        <f t="shared" si="19"/>
        <v>0</v>
      </c>
      <c r="X100" s="1">
        <f t="shared" si="19"/>
        <v>0</v>
      </c>
      <c r="Y100" s="1">
        <f t="shared" si="19"/>
        <v>0</v>
      </c>
      <c r="Z100" s="1">
        <f t="shared" si="19"/>
        <v>0</v>
      </c>
      <c r="AA100" s="1">
        <f t="shared" si="19"/>
        <v>0</v>
      </c>
    </row>
    <row r="101" spans="1:27" x14ac:dyDescent="0.4">
      <c r="A101" s="24">
        <v>45433</v>
      </c>
      <c r="B101" s="25">
        <f t="shared" si="20"/>
        <v>2</v>
      </c>
      <c r="C101" s="25">
        <v>9</v>
      </c>
      <c r="D101" s="25"/>
      <c r="E101" s="25"/>
      <c r="F101" s="14"/>
      <c r="G101" s="14"/>
      <c r="H101" s="14"/>
      <c r="I101" s="14"/>
      <c r="J101" s="14"/>
      <c r="K101" s="14"/>
      <c r="L101" s="14"/>
      <c r="M101" s="14" t="s">
        <v>31</v>
      </c>
      <c r="Q101" s="1">
        <f t="shared" si="18"/>
        <v>0</v>
      </c>
      <c r="R101" s="1">
        <f t="shared" si="18"/>
        <v>0</v>
      </c>
      <c r="S101" s="1">
        <f t="shared" si="18"/>
        <v>0</v>
      </c>
      <c r="T101" s="1">
        <f t="shared" si="18"/>
        <v>0</v>
      </c>
      <c r="U101" s="1">
        <f t="shared" si="21"/>
        <v>0</v>
      </c>
      <c r="V101" s="1">
        <f t="shared" ref="V101:AA110" si="22">COUNTIF($F101:$L101,V$29)</f>
        <v>0</v>
      </c>
      <c r="W101" s="1">
        <f t="shared" si="22"/>
        <v>0</v>
      </c>
      <c r="X101" s="1">
        <f t="shared" si="22"/>
        <v>0</v>
      </c>
      <c r="Y101" s="1">
        <f t="shared" si="22"/>
        <v>0</v>
      </c>
      <c r="Z101" s="1">
        <f t="shared" si="22"/>
        <v>0</v>
      </c>
      <c r="AA101" s="1">
        <f t="shared" si="22"/>
        <v>0</v>
      </c>
    </row>
    <row r="102" spans="1:27" x14ac:dyDescent="0.4">
      <c r="A102" s="12">
        <v>45434</v>
      </c>
      <c r="B102" s="13">
        <f t="shared" si="20"/>
        <v>3</v>
      </c>
      <c r="C102" s="13">
        <v>8</v>
      </c>
      <c r="D102" s="13"/>
      <c r="E102" s="13" t="s">
        <v>69</v>
      </c>
      <c r="F102" s="21" t="s">
        <v>70</v>
      </c>
      <c r="G102" s="21" t="s">
        <v>71</v>
      </c>
      <c r="H102" s="21" t="s">
        <v>72</v>
      </c>
      <c r="I102" s="21" t="s">
        <v>77</v>
      </c>
      <c r="J102" s="21" t="s">
        <v>78</v>
      </c>
      <c r="K102" s="21" t="s">
        <v>79</v>
      </c>
      <c r="L102" s="21" t="s">
        <v>80</v>
      </c>
      <c r="M102" s="15"/>
      <c r="Q102" s="1">
        <f t="shared" si="18"/>
        <v>0</v>
      </c>
      <c r="R102" s="1">
        <f t="shared" si="18"/>
        <v>0</v>
      </c>
      <c r="S102" s="1">
        <f t="shared" si="18"/>
        <v>0</v>
      </c>
      <c r="T102" s="1">
        <f t="shared" si="18"/>
        <v>0</v>
      </c>
      <c r="U102" s="1">
        <f t="shared" si="21"/>
        <v>0</v>
      </c>
      <c r="V102" s="1">
        <f t="shared" si="22"/>
        <v>0</v>
      </c>
      <c r="W102" s="1">
        <f t="shared" si="22"/>
        <v>0</v>
      </c>
      <c r="X102" s="1">
        <f t="shared" si="22"/>
        <v>0</v>
      </c>
      <c r="Y102" s="1">
        <f t="shared" si="22"/>
        <v>0</v>
      </c>
      <c r="Z102" s="1">
        <f t="shared" si="22"/>
        <v>0</v>
      </c>
      <c r="AA102" s="1">
        <f t="shared" si="22"/>
        <v>0</v>
      </c>
    </row>
    <row r="103" spans="1:27" x14ac:dyDescent="0.4">
      <c r="A103" s="12">
        <v>45434</v>
      </c>
      <c r="B103" s="13">
        <f t="shared" si="20"/>
        <v>3</v>
      </c>
      <c r="C103" s="13">
        <v>9</v>
      </c>
      <c r="D103" s="13"/>
      <c r="E103" s="13" t="s">
        <v>73</v>
      </c>
      <c r="F103" s="21" t="s">
        <v>74</v>
      </c>
      <c r="G103" s="21" t="s">
        <v>75</v>
      </c>
      <c r="H103" s="21" t="s">
        <v>76</v>
      </c>
      <c r="I103" s="21" t="s">
        <v>81</v>
      </c>
      <c r="J103" s="21" t="s">
        <v>82</v>
      </c>
      <c r="K103" s="21" t="s">
        <v>83</v>
      </c>
      <c r="L103" s="21" t="s">
        <v>84</v>
      </c>
      <c r="M103" s="15"/>
      <c r="Q103" s="1">
        <f t="shared" si="18"/>
        <v>0</v>
      </c>
      <c r="R103" s="1">
        <f t="shared" si="18"/>
        <v>0</v>
      </c>
      <c r="S103" s="1">
        <f t="shared" si="18"/>
        <v>0</v>
      </c>
      <c r="T103" s="1">
        <f t="shared" si="18"/>
        <v>0</v>
      </c>
      <c r="U103" s="1">
        <f t="shared" si="21"/>
        <v>0</v>
      </c>
      <c r="V103" s="1">
        <f t="shared" si="22"/>
        <v>0</v>
      </c>
      <c r="W103" s="1">
        <f t="shared" si="22"/>
        <v>0</v>
      </c>
      <c r="X103" s="1">
        <f t="shared" si="22"/>
        <v>0</v>
      </c>
      <c r="Y103" s="1">
        <f t="shared" si="22"/>
        <v>0</v>
      </c>
      <c r="Z103" s="1">
        <f t="shared" si="22"/>
        <v>0</v>
      </c>
      <c r="AA103" s="1">
        <f t="shared" si="22"/>
        <v>0</v>
      </c>
    </row>
    <row r="104" spans="1:27" x14ac:dyDescent="0.4">
      <c r="A104" s="12">
        <v>45435</v>
      </c>
      <c r="B104" s="13">
        <f t="shared" si="20"/>
        <v>4</v>
      </c>
      <c r="C104" s="13">
        <v>8</v>
      </c>
      <c r="D104" s="13">
        <v>1</v>
      </c>
      <c r="E104" s="13"/>
      <c r="F104" s="15" t="s">
        <v>32</v>
      </c>
      <c r="G104" s="15" t="s">
        <v>45</v>
      </c>
      <c r="H104" s="15" t="s">
        <v>37</v>
      </c>
      <c r="I104" s="15" t="s">
        <v>35</v>
      </c>
      <c r="J104" s="15" t="s">
        <v>33</v>
      </c>
      <c r="K104" s="15" t="s">
        <v>36</v>
      </c>
      <c r="L104" s="15" t="s">
        <v>34</v>
      </c>
      <c r="M104" s="15"/>
      <c r="N104" s="1" t="s">
        <v>29</v>
      </c>
      <c r="Q104" s="1">
        <f t="shared" si="18"/>
        <v>1</v>
      </c>
      <c r="R104" s="1">
        <f t="shared" si="18"/>
        <v>1</v>
      </c>
      <c r="S104" s="1">
        <f t="shared" si="18"/>
        <v>1</v>
      </c>
      <c r="T104" s="1">
        <f t="shared" si="18"/>
        <v>1</v>
      </c>
      <c r="U104" s="1">
        <f t="shared" si="21"/>
        <v>1</v>
      </c>
      <c r="V104" s="1">
        <f t="shared" si="22"/>
        <v>1</v>
      </c>
      <c r="W104" s="1">
        <f t="shared" si="22"/>
        <v>1</v>
      </c>
      <c r="X104" s="1">
        <f t="shared" si="22"/>
        <v>0</v>
      </c>
      <c r="Y104" s="1">
        <f t="shared" si="22"/>
        <v>0</v>
      </c>
      <c r="Z104" s="1">
        <f t="shared" si="22"/>
        <v>0</v>
      </c>
      <c r="AA104" s="1">
        <f t="shared" si="22"/>
        <v>0</v>
      </c>
    </row>
    <row r="105" spans="1:27" x14ac:dyDescent="0.4">
      <c r="A105" s="12">
        <v>45435</v>
      </c>
      <c r="B105" s="13">
        <f t="shared" si="20"/>
        <v>4</v>
      </c>
      <c r="C105" s="13">
        <v>9</v>
      </c>
      <c r="D105" s="13">
        <v>2</v>
      </c>
      <c r="E105" s="13"/>
      <c r="F105" s="15" t="s">
        <v>34</v>
      </c>
      <c r="G105" s="15" t="s">
        <v>32</v>
      </c>
      <c r="H105" s="15" t="s">
        <v>45</v>
      </c>
      <c r="I105" s="15" t="s">
        <v>37</v>
      </c>
      <c r="J105" s="15" t="s">
        <v>35</v>
      </c>
      <c r="K105" s="15" t="s">
        <v>33</v>
      </c>
      <c r="L105" s="15" t="s">
        <v>36</v>
      </c>
      <c r="M105" s="15"/>
      <c r="N105" s="1" t="s">
        <v>29</v>
      </c>
      <c r="Q105" s="1">
        <f t="shared" si="18"/>
        <v>1</v>
      </c>
      <c r="R105" s="1">
        <f t="shared" si="18"/>
        <v>1</v>
      </c>
      <c r="S105" s="1">
        <f t="shared" si="18"/>
        <v>1</v>
      </c>
      <c r="T105" s="1">
        <f t="shared" si="18"/>
        <v>1</v>
      </c>
      <c r="U105" s="1">
        <f t="shared" si="21"/>
        <v>1</v>
      </c>
      <c r="V105" s="1">
        <f t="shared" si="22"/>
        <v>1</v>
      </c>
      <c r="W105" s="1">
        <f t="shared" si="22"/>
        <v>1</v>
      </c>
      <c r="X105" s="1">
        <f t="shared" si="22"/>
        <v>0</v>
      </c>
      <c r="Y105" s="1">
        <f t="shared" si="22"/>
        <v>0</v>
      </c>
      <c r="Z105" s="1">
        <f t="shared" si="22"/>
        <v>0</v>
      </c>
      <c r="AA105" s="1">
        <f t="shared" si="22"/>
        <v>0</v>
      </c>
    </row>
    <row r="106" spans="1:27" x14ac:dyDescent="0.4">
      <c r="A106" s="12">
        <v>45436</v>
      </c>
      <c r="B106" s="13">
        <f t="shared" si="20"/>
        <v>5</v>
      </c>
      <c r="C106" s="13">
        <v>8</v>
      </c>
      <c r="D106" s="13"/>
      <c r="E106" s="13" t="s">
        <v>69</v>
      </c>
      <c r="F106" s="21" t="s">
        <v>70</v>
      </c>
      <c r="G106" s="21" t="s">
        <v>71</v>
      </c>
      <c r="H106" s="21" t="s">
        <v>72</v>
      </c>
      <c r="I106" s="21" t="s">
        <v>77</v>
      </c>
      <c r="J106" s="21" t="s">
        <v>78</v>
      </c>
      <c r="K106" s="21" t="s">
        <v>79</v>
      </c>
      <c r="L106" s="21" t="s">
        <v>80</v>
      </c>
      <c r="M106" s="15"/>
      <c r="N106" s="1" t="s">
        <v>43</v>
      </c>
      <c r="Q106" s="1">
        <f t="shared" si="18"/>
        <v>0</v>
      </c>
      <c r="R106" s="1">
        <f t="shared" si="18"/>
        <v>0</v>
      </c>
      <c r="S106" s="1">
        <f t="shared" si="18"/>
        <v>0</v>
      </c>
      <c r="T106" s="1">
        <f t="shared" si="18"/>
        <v>0</v>
      </c>
      <c r="U106" s="1">
        <f t="shared" si="21"/>
        <v>0</v>
      </c>
      <c r="V106" s="1">
        <f t="shared" si="22"/>
        <v>0</v>
      </c>
      <c r="W106" s="1">
        <f t="shared" si="22"/>
        <v>0</v>
      </c>
      <c r="X106" s="1">
        <f t="shared" si="22"/>
        <v>0</v>
      </c>
      <c r="Y106" s="1">
        <f t="shared" si="22"/>
        <v>0</v>
      </c>
      <c r="Z106" s="1">
        <f t="shared" si="22"/>
        <v>0</v>
      </c>
      <c r="AA106" s="1">
        <f t="shared" si="22"/>
        <v>0</v>
      </c>
    </row>
    <row r="107" spans="1:27" x14ac:dyDescent="0.4">
      <c r="A107" s="12">
        <v>45436</v>
      </c>
      <c r="B107" s="13">
        <f t="shared" si="20"/>
        <v>5</v>
      </c>
      <c r="C107" s="13">
        <v>9</v>
      </c>
      <c r="D107" s="13"/>
      <c r="E107" s="13" t="s">
        <v>73</v>
      </c>
      <c r="F107" s="21" t="s">
        <v>74</v>
      </c>
      <c r="G107" s="21" t="s">
        <v>75</v>
      </c>
      <c r="H107" s="21" t="s">
        <v>76</v>
      </c>
      <c r="I107" s="21" t="s">
        <v>81</v>
      </c>
      <c r="J107" s="21" t="s">
        <v>82</v>
      </c>
      <c r="K107" s="21" t="s">
        <v>83</v>
      </c>
      <c r="L107" s="21" t="s">
        <v>84</v>
      </c>
      <c r="M107" s="15"/>
      <c r="N107" s="1" t="s">
        <v>43</v>
      </c>
      <c r="Q107" s="1">
        <f t="shared" si="18"/>
        <v>0</v>
      </c>
      <c r="R107" s="1">
        <f t="shared" si="18"/>
        <v>0</v>
      </c>
      <c r="S107" s="1">
        <f t="shared" si="18"/>
        <v>0</v>
      </c>
      <c r="T107" s="1">
        <f t="shared" si="18"/>
        <v>0</v>
      </c>
      <c r="U107" s="1">
        <f t="shared" si="21"/>
        <v>0</v>
      </c>
      <c r="V107" s="1">
        <f t="shared" si="22"/>
        <v>0</v>
      </c>
      <c r="W107" s="1">
        <f t="shared" si="22"/>
        <v>0</v>
      </c>
      <c r="X107" s="1">
        <f t="shared" si="22"/>
        <v>0</v>
      </c>
      <c r="Y107" s="1">
        <f t="shared" si="22"/>
        <v>0</v>
      </c>
      <c r="Z107" s="1">
        <f t="shared" si="22"/>
        <v>0</v>
      </c>
      <c r="AA107" s="1">
        <f t="shared" si="22"/>
        <v>0</v>
      </c>
    </row>
    <row r="108" spans="1:27" x14ac:dyDescent="0.4">
      <c r="A108" s="12">
        <v>45439</v>
      </c>
      <c r="B108" s="13">
        <f t="shared" si="20"/>
        <v>1</v>
      </c>
      <c r="C108" s="13">
        <v>8</v>
      </c>
      <c r="D108" s="13" t="s">
        <v>47</v>
      </c>
      <c r="E108" s="26"/>
      <c r="F108" s="27"/>
      <c r="G108" s="27"/>
      <c r="H108" s="27"/>
      <c r="I108" s="27"/>
      <c r="J108" s="27"/>
      <c r="K108" s="27"/>
      <c r="L108" s="27"/>
      <c r="M108" s="27" t="s">
        <v>95</v>
      </c>
      <c r="Q108" s="1">
        <f t="shared" si="18"/>
        <v>0</v>
      </c>
      <c r="R108" s="1">
        <f t="shared" si="18"/>
        <v>0</v>
      </c>
      <c r="S108" s="1">
        <f t="shared" si="18"/>
        <v>0</v>
      </c>
      <c r="T108" s="1">
        <f t="shared" si="18"/>
        <v>0</v>
      </c>
      <c r="U108" s="1">
        <f t="shared" si="21"/>
        <v>0</v>
      </c>
      <c r="V108" s="1">
        <f t="shared" si="22"/>
        <v>0</v>
      </c>
      <c r="W108" s="1">
        <f t="shared" si="22"/>
        <v>0</v>
      </c>
      <c r="X108" s="1">
        <f t="shared" si="22"/>
        <v>0</v>
      </c>
      <c r="Y108" s="1">
        <f t="shared" si="22"/>
        <v>0</v>
      </c>
      <c r="Z108" s="1">
        <f t="shared" si="22"/>
        <v>0</v>
      </c>
      <c r="AA108" s="1">
        <f t="shared" si="22"/>
        <v>0</v>
      </c>
    </row>
    <row r="109" spans="1:27" x14ac:dyDescent="0.4">
      <c r="A109" s="12">
        <v>45439</v>
      </c>
      <c r="B109" s="13">
        <f t="shared" si="20"/>
        <v>1</v>
      </c>
      <c r="C109" s="13">
        <v>9</v>
      </c>
      <c r="D109" s="13">
        <v>3</v>
      </c>
      <c r="E109" s="13"/>
      <c r="F109" s="15" t="s">
        <v>36</v>
      </c>
      <c r="G109" s="15" t="s">
        <v>34</v>
      </c>
      <c r="H109" s="15" t="s">
        <v>32</v>
      </c>
      <c r="I109" s="15" t="s">
        <v>45</v>
      </c>
      <c r="J109" s="15" t="s">
        <v>37</v>
      </c>
      <c r="K109" s="15" t="s">
        <v>35</v>
      </c>
      <c r="L109" s="15" t="s">
        <v>33</v>
      </c>
      <c r="M109" s="15"/>
      <c r="Q109" s="1">
        <f t="shared" si="18"/>
        <v>1</v>
      </c>
      <c r="R109" s="1">
        <f t="shared" si="18"/>
        <v>1</v>
      </c>
      <c r="S109" s="1">
        <f t="shared" si="18"/>
        <v>1</v>
      </c>
      <c r="T109" s="1">
        <f t="shared" si="18"/>
        <v>1</v>
      </c>
      <c r="U109" s="1">
        <f t="shared" si="21"/>
        <v>1</v>
      </c>
      <c r="V109" s="1">
        <f t="shared" si="22"/>
        <v>1</v>
      </c>
      <c r="W109" s="1">
        <f t="shared" si="22"/>
        <v>1</v>
      </c>
      <c r="X109" s="1">
        <f t="shared" si="22"/>
        <v>0</v>
      </c>
      <c r="Y109" s="1">
        <f t="shared" si="22"/>
        <v>0</v>
      </c>
      <c r="Z109" s="1">
        <f t="shared" si="22"/>
        <v>0</v>
      </c>
      <c r="AA109" s="1">
        <f t="shared" si="22"/>
        <v>0</v>
      </c>
    </row>
    <row r="110" spans="1:27" x14ac:dyDescent="0.4">
      <c r="A110" s="12">
        <v>45440</v>
      </c>
      <c r="B110" s="13">
        <f t="shared" si="20"/>
        <v>2</v>
      </c>
      <c r="C110" s="13">
        <v>8</v>
      </c>
      <c r="D110" s="13">
        <v>4</v>
      </c>
      <c r="E110" s="13"/>
      <c r="F110" s="15" t="s">
        <v>33</v>
      </c>
      <c r="G110" s="15" t="s">
        <v>36</v>
      </c>
      <c r="H110" s="15" t="s">
        <v>34</v>
      </c>
      <c r="I110" s="15" t="s">
        <v>32</v>
      </c>
      <c r="J110" s="15" t="s">
        <v>45</v>
      </c>
      <c r="K110" s="15" t="s">
        <v>37</v>
      </c>
      <c r="L110" s="15" t="s">
        <v>35</v>
      </c>
      <c r="M110" s="15"/>
      <c r="Q110" s="1">
        <f t="shared" si="18"/>
        <v>1</v>
      </c>
      <c r="R110" s="1">
        <f t="shared" si="18"/>
        <v>1</v>
      </c>
      <c r="S110" s="1">
        <f t="shared" si="18"/>
        <v>1</v>
      </c>
      <c r="T110" s="1">
        <f t="shared" si="18"/>
        <v>1</v>
      </c>
      <c r="U110" s="1">
        <f t="shared" si="21"/>
        <v>1</v>
      </c>
      <c r="V110" s="1">
        <f t="shared" si="22"/>
        <v>1</v>
      </c>
      <c r="W110" s="1">
        <f t="shared" si="22"/>
        <v>1</v>
      </c>
      <c r="X110" s="1">
        <f t="shared" si="22"/>
        <v>0</v>
      </c>
      <c r="Y110" s="1">
        <f t="shared" si="22"/>
        <v>0</v>
      </c>
      <c r="Z110" s="1">
        <f t="shared" si="22"/>
        <v>0</v>
      </c>
      <c r="AA110" s="1">
        <f t="shared" si="22"/>
        <v>0</v>
      </c>
    </row>
    <row r="111" spans="1:27" x14ac:dyDescent="0.4">
      <c r="A111" s="12">
        <v>45440</v>
      </c>
      <c r="B111" s="13">
        <f t="shared" si="20"/>
        <v>2</v>
      </c>
      <c r="C111" s="13">
        <v>9</v>
      </c>
      <c r="D111" s="13">
        <v>5</v>
      </c>
      <c r="E111" s="13"/>
      <c r="F111" s="15" t="s">
        <v>35</v>
      </c>
      <c r="G111" s="15" t="s">
        <v>33</v>
      </c>
      <c r="H111" s="15" t="s">
        <v>36</v>
      </c>
      <c r="I111" s="15" t="s">
        <v>34</v>
      </c>
      <c r="J111" s="15" t="s">
        <v>32</v>
      </c>
      <c r="K111" s="15" t="s">
        <v>45</v>
      </c>
      <c r="L111" s="15" t="s">
        <v>37</v>
      </c>
      <c r="M111" s="15"/>
      <c r="Q111" s="1">
        <f t="shared" ref="Q111:T130" si="23">COUNTIF($F111:$L111,Q$29)</f>
        <v>1</v>
      </c>
      <c r="R111" s="1">
        <f t="shared" si="23"/>
        <v>1</v>
      </c>
      <c r="S111" s="1">
        <f t="shared" si="23"/>
        <v>1</v>
      </c>
      <c r="T111" s="1">
        <f t="shared" si="23"/>
        <v>1</v>
      </c>
      <c r="U111" s="1">
        <f t="shared" si="21"/>
        <v>1</v>
      </c>
      <c r="V111" s="1">
        <f t="shared" ref="V111:AA120" si="24">COUNTIF($F111:$L111,V$29)</f>
        <v>1</v>
      </c>
      <c r="W111" s="1">
        <f t="shared" si="24"/>
        <v>1</v>
      </c>
      <c r="X111" s="1">
        <f t="shared" si="24"/>
        <v>0</v>
      </c>
      <c r="Y111" s="1">
        <f t="shared" si="24"/>
        <v>0</v>
      </c>
      <c r="Z111" s="1">
        <f t="shared" si="24"/>
        <v>0</v>
      </c>
      <c r="AA111" s="1">
        <f t="shared" si="24"/>
        <v>0</v>
      </c>
    </row>
    <row r="112" spans="1:27" x14ac:dyDescent="0.4">
      <c r="A112" s="12">
        <v>45441</v>
      </c>
      <c r="B112" s="13">
        <f t="shared" si="20"/>
        <v>3</v>
      </c>
      <c r="C112" s="13">
        <v>8</v>
      </c>
      <c r="D112" s="13"/>
      <c r="E112" s="13" t="s">
        <v>69</v>
      </c>
      <c r="F112" s="21" t="s">
        <v>70</v>
      </c>
      <c r="G112" s="21" t="s">
        <v>71</v>
      </c>
      <c r="H112" s="21" t="s">
        <v>72</v>
      </c>
      <c r="I112" s="21" t="s">
        <v>77</v>
      </c>
      <c r="J112" s="21" t="s">
        <v>78</v>
      </c>
      <c r="K112" s="21" t="s">
        <v>79</v>
      </c>
      <c r="L112" s="21" t="s">
        <v>80</v>
      </c>
      <c r="M112" s="15"/>
      <c r="Q112" s="1">
        <f t="shared" si="23"/>
        <v>0</v>
      </c>
      <c r="R112" s="1">
        <f t="shared" si="23"/>
        <v>0</v>
      </c>
      <c r="S112" s="1">
        <f t="shared" si="23"/>
        <v>0</v>
      </c>
      <c r="T112" s="1">
        <f t="shared" si="23"/>
        <v>0</v>
      </c>
      <c r="U112" s="1">
        <f t="shared" si="21"/>
        <v>0</v>
      </c>
      <c r="V112" s="1">
        <f t="shared" si="24"/>
        <v>0</v>
      </c>
      <c r="W112" s="1">
        <f t="shared" si="24"/>
        <v>0</v>
      </c>
      <c r="X112" s="1">
        <f t="shared" si="24"/>
        <v>0</v>
      </c>
      <c r="Y112" s="1">
        <f t="shared" si="24"/>
        <v>0</v>
      </c>
      <c r="Z112" s="1">
        <f t="shared" si="24"/>
        <v>0</v>
      </c>
      <c r="AA112" s="1">
        <f t="shared" si="24"/>
        <v>0</v>
      </c>
    </row>
    <row r="113" spans="1:27" x14ac:dyDescent="0.4">
      <c r="A113" s="12">
        <v>45441</v>
      </c>
      <c r="B113" s="13">
        <f t="shared" si="20"/>
        <v>3</v>
      </c>
      <c r="C113" s="13">
        <v>9</v>
      </c>
      <c r="D113" s="13"/>
      <c r="E113" s="13" t="s">
        <v>73</v>
      </c>
      <c r="F113" s="21" t="s">
        <v>74</v>
      </c>
      <c r="G113" s="21" t="s">
        <v>75</v>
      </c>
      <c r="H113" s="21" t="s">
        <v>76</v>
      </c>
      <c r="I113" s="21" t="s">
        <v>81</v>
      </c>
      <c r="J113" s="21" t="s">
        <v>82</v>
      </c>
      <c r="K113" s="21" t="s">
        <v>83</v>
      </c>
      <c r="L113" s="21" t="s">
        <v>84</v>
      </c>
      <c r="M113" s="15"/>
      <c r="Q113" s="1">
        <f t="shared" si="23"/>
        <v>0</v>
      </c>
      <c r="R113" s="1">
        <f t="shared" si="23"/>
        <v>0</v>
      </c>
      <c r="S113" s="1">
        <f t="shared" si="23"/>
        <v>0</v>
      </c>
      <c r="T113" s="1">
        <f t="shared" si="23"/>
        <v>0</v>
      </c>
      <c r="U113" s="1">
        <f t="shared" si="21"/>
        <v>0</v>
      </c>
      <c r="V113" s="1">
        <f t="shared" si="24"/>
        <v>0</v>
      </c>
      <c r="W113" s="1">
        <f t="shared" si="24"/>
        <v>0</v>
      </c>
      <c r="X113" s="1">
        <f t="shared" si="24"/>
        <v>0</v>
      </c>
      <c r="Y113" s="1">
        <f t="shared" si="24"/>
        <v>0</v>
      </c>
      <c r="Z113" s="1">
        <f t="shared" si="24"/>
        <v>0</v>
      </c>
      <c r="AA113" s="1">
        <f t="shared" si="24"/>
        <v>0</v>
      </c>
    </row>
    <row r="114" spans="1:27" x14ac:dyDescent="0.4">
      <c r="A114" s="12">
        <v>45442</v>
      </c>
      <c r="B114" s="13">
        <f t="shared" si="20"/>
        <v>4</v>
      </c>
      <c r="C114" s="13">
        <v>8</v>
      </c>
      <c r="D114" s="13">
        <v>6</v>
      </c>
      <c r="E114" s="13"/>
      <c r="F114" s="15" t="s">
        <v>37</v>
      </c>
      <c r="G114" s="15" t="s">
        <v>35</v>
      </c>
      <c r="H114" s="15" t="s">
        <v>33</v>
      </c>
      <c r="I114" s="15" t="s">
        <v>36</v>
      </c>
      <c r="J114" s="15" t="s">
        <v>34</v>
      </c>
      <c r="K114" s="15" t="s">
        <v>32</v>
      </c>
      <c r="L114" s="15" t="s">
        <v>45</v>
      </c>
      <c r="M114" s="15"/>
      <c r="Q114" s="1">
        <f t="shared" si="23"/>
        <v>1</v>
      </c>
      <c r="R114" s="1">
        <f t="shared" si="23"/>
        <v>1</v>
      </c>
      <c r="S114" s="1">
        <f t="shared" si="23"/>
        <v>1</v>
      </c>
      <c r="T114" s="1">
        <f t="shared" si="23"/>
        <v>1</v>
      </c>
      <c r="U114" s="1">
        <f t="shared" si="21"/>
        <v>1</v>
      </c>
      <c r="V114" s="1">
        <f t="shared" si="24"/>
        <v>1</v>
      </c>
      <c r="W114" s="1">
        <f t="shared" si="24"/>
        <v>1</v>
      </c>
      <c r="X114" s="1">
        <f t="shared" si="24"/>
        <v>0</v>
      </c>
      <c r="Y114" s="1">
        <f t="shared" si="24"/>
        <v>0</v>
      </c>
      <c r="Z114" s="1">
        <f t="shared" si="24"/>
        <v>0</v>
      </c>
      <c r="AA114" s="1">
        <f t="shared" si="24"/>
        <v>0</v>
      </c>
    </row>
    <row r="115" spans="1:27" x14ac:dyDescent="0.4">
      <c r="A115" s="12">
        <v>45442</v>
      </c>
      <c r="B115" s="13">
        <f t="shared" si="20"/>
        <v>4</v>
      </c>
      <c r="C115" s="13">
        <v>9</v>
      </c>
      <c r="D115" s="13">
        <v>7</v>
      </c>
      <c r="E115" s="13"/>
      <c r="F115" s="15" t="s">
        <v>45</v>
      </c>
      <c r="G115" s="15" t="s">
        <v>37</v>
      </c>
      <c r="H115" s="15" t="s">
        <v>35</v>
      </c>
      <c r="I115" s="15" t="s">
        <v>33</v>
      </c>
      <c r="J115" s="15" t="s">
        <v>36</v>
      </c>
      <c r="K115" s="15" t="s">
        <v>34</v>
      </c>
      <c r="L115" s="15" t="s">
        <v>32</v>
      </c>
      <c r="M115" s="15"/>
      <c r="Q115" s="1">
        <f t="shared" si="23"/>
        <v>1</v>
      </c>
      <c r="R115" s="1">
        <f t="shared" si="23"/>
        <v>1</v>
      </c>
      <c r="S115" s="1">
        <f t="shared" si="23"/>
        <v>1</v>
      </c>
      <c r="T115" s="1">
        <f t="shared" si="23"/>
        <v>1</v>
      </c>
      <c r="U115" s="1">
        <f t="shared" si="21"/>
        <v>1</v>
      </c>
      <c r="V115" s="1">
        <f t="shared" si="24"/>
        <v>1</v>
      </c>
      <c r="W115" s="1">
        <f t="shared" si="24"/>
        <v>1</v>
      </c>
      <c r="X115" s="1">
        <f t="shared" si="24"/>
        <v>0</v>
      </c>
      <c r="Y115" s="1">
        <f t="shared" si="24"/>
        <v>0</v>
      </c>
      <c r="Z115" s="1">
        <f t="shared" si="24"/>
        <v>0</v>
      </c>
      <c r="AA115" s="1">
        <f t="shared" si="24"/>
        <v>0</v>
      </c>
    </row>
    <row r="116" spans="1:27" x14ac:dyDescent="0.4">
      <c r="A116" s="12">
        <v>45443</v>
      </c>
      <c r="B116" s="13">
        <f t="shared" si="20"/>
        <v>5</v>
      </c>
      <c r="C116" s="13">
        <v>8</v>
      </c>
      <c r="D116" s="13">
        <v>1</v>
      </c>
      <c r="E116" s="13"/>
      <c r="F116" s="15" t="s">
        <v>32</v>
      </c>
      <c r="G116" s="15" t="s">
        <v>45</v>
      </c>
      <c r="H116" s="15" t="s">
        <v>37</v>
      </c>
      <c r="I116" s="15" t="s">
        <v>35</v>
      </c>
      <c r="J116" s="15" t="s">
        <v>33</v>
      </c>
      <c r="K116" s="15" t="s">
        <v>36</v>
      </c>
      <c r="L116" s="15" t="s">
        <v>34</v>
      </c>
      <c r="M116" s="15"/>
      <c r="Q116" s="1">
        <f t="shared" si="23"/>
        <v>1</v>
      </c>
      <c r="R116" s="1">
        <f t="shared" si="23"/>
        <v>1</v>
      </c>
      <c r="S116" s="1">
        <f t="shared" si="23"/>
        <v>1</v>
      </c>
      <c r="T116" s="1">
        <f t="shared" si="23"/>
        <v>1</v>
      </c>
      <c r="U116" s="1">
        <f t="shared" si="21"/>
        <v>1</v>
      </c>
      <c r="V116" s="1">
        <f t="shared" si="24"/>
        <v>1</v>
      </c>
      <c r="W116" s="1">
        <f t="shared" si="24"/>
        <v>1</v>
      </c>
      <c r="X116" s="1">
        <f t="shared" si="24"/>
        <v>0</v>
      </c>
      <c r="Y116" s="1">
        <f t="shared" si="24"/>
        <v>0</v>
      </c>
      <c r="Z116" s="1">
        <f t="shared" si="24"/>
        <v>0</v>
      </c>
      <c r="AA116" s="1">
        <f t="shared" si="24"/>
        <v>0</v>
      </c>
    </row>
    <row r="117" spans="1:27" x14ac:dyDescent="0.4">
      <c r="A117" s="12">
        <v>45443</v>
      </c>
      <c r="B117" s="13">
        <f t="shared" si="20"/>
        <v>5</v>
      </c>
      <c r="C117" s="13">
        <v>9</v>
      </c>
      <c r="D117" s="13">
        <v>2</v>
      </c>
      <c r="E117" s="13"/>
      <c r="F117" s="15" t="s">
        <v>34</v>
      </c>
      <c r="G117" s="15" t="s">
        <v>32</v>
      </c>
      <c r="H117" s="15" t="s">
        <v>45</v>
      </c>
      <c r="I117" s="15" t="s">
        <v>37</v>
      </c>
      <c r="J117" s="15" t="s">
        <v>35</v>
      </c>
      <c r="K117" s="15" t="s">
        <v>33</v>
      </c>
      <c r="L117" s="15" t="s">
        <v>36</v>
      </c>
      <c r="M117" s="15"/>
      <c r="Q117" s="1">
        <f t="shared" si="23"/>
        <v>1</v>
      </c>
      <c r="R117" s="1">
        <f t="shared" si="23"/>
        <v>1</v>
      </c>
      <c r="S117" s="1">
        <f t="shared" si="23"/>
        <v>1</v>
      </c>
      <c r="T117" s="1">
        <f t="shared" si="23"/>
        <v>1</v>
      </c>
      <c r="U117" s="1">
        <f t="shared" si="21"/>
        <v>1</v>
      </c>
      <c r="V117" s="1">
        <f t="shared" si="24"/>
        <v>1</v>
      </c>
      <c r="W117" s="1">
        <f t="shared" si="24"/>
        <v>1</v>
      </c>
      <c r="X117" s="1">
        <f t="shared" si="24"/>
        <v>0</v>
      </c>
      <c r="Y117" s="1">
        <f t="shared" si="24"/>
        <v>0</v>
      </c>
      <c r="Z117" s="1">
        <f t="shared" si="24"/>
        <v>0</v>
      </c>
      <c r="AA117" s="1">
        <f t="shared" si="24"/>
        <v>0</v>
      </c>
    </row>
    <row r="118" spans="1:27" x14ac:dyDescent="0.4">
      <c r="A118" s="12">
        <v>45446</v>
      </c>
      <c r="B118" s="13">
        <f t="shared" si="20"/>
        <v>1</v>
      </c>
      <c r="C118" s="13">
        <v>8</v>
      </c>
      <c r="D118" s="13" t="s">
        <v>47</v>
      </c>
      <c r="E118" s="26"/>
      <c r="F118" s="27"/>
      <c r="G118" s="27"/>
      <c r="H118" s="27"/>
      <c r="I118" s="27"/>
      <c r="J118" s="27"/>
      <c r="K118" s="27"/>
      <c r="L118" s="27"/>
      <c r="M118" s="27" t="s">
        <v>95</v>
      </c>
      <c r="Q118" s="1">
        <f t="shared" si="23"/>
        <v>0</v>
      </c>
      <c r="R118" s="1">
        <f t="shared" si="23"/>
        <v>0</v>
      </c>
      <c r="S118" s="1">
        <f t="shared" si="23"/>
        <v>0</v>
      </c>
      <c r="T118" s="1">
        <f t="shared" si="23"/>
        <v>0</v>
      </c>
      <c r="U118" s="1">
        <f t="shared" si="21"/>
        <v>0</v>
      </c>
      <c r="V118" s="1">
        <f t="shared" si="24"/>
        <v>0</v>
      </c>
      <c r="W118" s="1">
        <f t="shared" si="24"/>
        <v>0</v>
      </c>
      <c r="X118" s="1">
        <f t="shared" si="24"/>
        <v>0</v>
      </c>
      <c r="Y118" s="1">
        <f t="shared" si="24"/>
        <v>0</v>
      </c>
      <c r="Z118" s="1">
        <f t="shared" si="24"/>
        <v>0</v>
      </c>
      <c r="AA118" s="1">
        <f t="shared" si="24"/>
        <v>0</v>
      </c>
    </row>
    <row r="119" spans="1:27" x14ac:dyDescent="0.4">
      <c r="A119" s="12">
        <v>45446</v>
      </c>
      <c r="B119" s="13">
        <f t="shared" si="20"/>
        <v>1</v>
      </c>
      <c r="C119" s="13">
        <v>9</v>
      </c>
      <c r="D119" s="13">
        <v>3</v>
      </c>
      <c r="E119" s="13"/>
      <c r="F119" s="15" t="s">
        <v>36</v>
      </c>
      <c r="G119" s="15" t="s">
        <v>34</v>
      </c>
      <c r="H119" s="15" t="s">
        <v>32</v>
      </c>
      <c r="I119" s="15" t="s">
        <v>45</v>
      </c>
      <c r="J119" s="15" t="s">
        <v>37</v>
      </c>
      <c r="K119" s="15" t="s">
        <v>35</v>
      </c>
      <c r="L119" s="15" t="s">
        <v>33</v>
      </c>
      <c r="M119" s="15"/>
      <c r="Q119" s="1">
        <f t="shared" si="23"/>
        <v>1</v>
      </c>
      <c r="R119" s="1">
        <f t="shared" si="23"/>
        <v>1</v>
      </c>
      <c r="S119" s="1">
        <f t="shared" si="23"/>
        <v>1</v>
      </c>
      <c r="T119" s="1">
        <f t="shared" si="23"/>
        <v>1</v>
      </c>
      <c r="U119" s="1">
        <f t="shared" si="21"/>
        <v>1</v>
      </c>
      <c r="V119" s="1">
        <f t="shared" si="24"/>
        <v>1</v>
      </c>
      <c r="W119" s="1">
        <f t="shared" si="24"/>
        <v>1</v>
      </c>
      <c r="X119" s="1">
        <f t="shared" si="24"/>
        <v>0</v>
      </c>
      <c r="Y119" s="1">
        <f t="shared" si="24"/>
        <v>0</v>
      </c>
      <c r="Z119" s="1">
        <f t="shared" si="24"/>
        <v>0</v>
      </c>
      <c r="AA119" s="1">
        <f t="shared" si="24"/>
        <v>0</v>
      </c>
    </row>
    <row r="120" spans="1:27" x14ac:dyDescent="0.4">
      <c r="A120" s="24">
        <v>45447</v>
      </c>
      <c r="B120" s="25">
        <f t="shared" si="20"/>
        <v>2</v>
      </c>
      <c r="C120" s="25">
        <v>8</v>
      </c>
      <c r="D120" s="25"/>
      <c r="E120" s="25"/>
      <c r="F120" s="14"/>
      <c r="G120" s="14"/>
      <c r="H120" s="14"/>
      <c r="I120" s="14"/>
      <c r="J120" s="14"/>
      <c r="K120" s="14"/>
      <c r="L120" s="14"/>
      <c r="M120" s="14" t="s">
        <v>24</v>
      </c>
      <c r="N120" s="1" t="s">
        <v>24</v>
      </c>
      <c r="Q120" s="1">
        <f t="shared" si="23"/>
        <v>0</v>
      </c>
      <c r="R120" s="1">
        <f t="shared" si="23"/>
        <v>0</v>
      </c>
      <c r="S120" s="1">
        <f t="shared" si="23"/>
        <v>0</v>
      </c>
      <c r="T120" s="1">
        <f t="shared" si="23"/>
        <v>0</v>
      </c>
      <c r="U120" s="1">
        <f t="shared" si="21"/>
        <v>0</v>
      </c>
      <c r="V120" s="1">
        <f t="shared" si="24"/>
        <v>0</v>
      </c>
      <c r="W120" s="1">
        <f t="shared" si="24"/>
        <v>0</v>
      </c>
      <c r="X120" s="1">
        <f t="shared" si="24"/>
        <v>0</v>
      </c>
      <c r="Y120" s="1">
        <f t="shared" si="24"/>
        <v>0</v>
      </c>
      <c r="Z120" s="1">
        <f t="shared" si="24"/>
        <v>0</v>
      </c>
      <c r="AA120" s="1">
        <f t="shared" si="24"/>
        <v>0</v>
      </c>
    </row>
    <row r="121" spans="1:27" x14ac:dyDescent="0.4">
      <c r="A121" s="24">
        <v>45447</v>
      </c>
      <c r="B121" s="25">
        <f t="shared" si="20"/>
        <v>2</v>
      </c>
      <c r="C121" s="25">
        <v>9</v>
      </c>
      <c r="D121" s="25"/>
      <c r="E121" s="25"/>
      <c r="F121" s="14"/>
      <c r="G121" s="14"/>
      <c r="H121" s="14"/>
      <c r="I121" s="14"/>
      <c r="J121" s="14"/>
      <c r="K121" s="14"/>
      <c r="L121" s="14"/>
      <c r="M121" s="14" t="s">
        <v>24</v>
      </c>
      <c r="N121" s="1" t="s">
        <v>24</v>
      </c>
      <c r="Q121" s="1">
        <f t="shared" si="23"/>
        <v>0</v>
      </c>
      <c r="R121" s="1">
        <f t="shared" si="23"/>
        <v>0</v>
      </c>
      <c r="S121" s="1">
        <f t="shared" si="23"/>
        <v>0</v>
      </c>
      <c r="T121" s="1">
        <f t="shared" si="23"/>
        <v>0</v>
      </c>
      <c r="U121" s="1">
        <f t="shared" si="21"/>
        <v>0</v>
      </c>
      <c r="V121" s="1">
        <f t="shared" ref="V121:AA130" si="25">COUNTIF($F121:$L121,V$29)</f>
        <v>0</v>
      </c>
      <c r="W121" s="1">
        <f t="shared" si="25"/>
        <v>0</v>
      </c>
      <c r="X121" s="1">
        <f t="shared" si="25"/>
        <v>0</v>
      </c>
      <c r="Y121" s="1">
        <f t="shared" si="25"/>
        <v>0</v>
      </c>
      <c r="Z121" s="1">
        <f t="shared" si="25"/>
        <v>0</v>
      </c>
      <c r="AA121" s="1">
        <f t="shared" si="25"/>
        <v>0</v>
      </c>
    </row>
    <row r="122" spans="1:27" x14ac:dyDescent="0.4">
      <c r="A122" s="12">
        <v>45448</v>
      </c>
      <c r="B122" s="13">
        <f t="shared" si="20"/>
        <v>3</v>
      </c>
      <c r="C122" s="13">
        <v>8</v>
      </c>
      <c r="D122" s="13"/>
      <c r="E122" s="13" t="s">
        <v>69</v>
      </c>
      <c r="F122" s="21" t="s">
        <v>70</v>
      </c>
      <c r="G122" s="21" t="s">
        <v>71</v>
      </c>
      <c r="H122" s="21" t="s">
        <v>72</v>
      </c>
      <c r="I122" s="21" t="s">
        <v>77</v>
      </c>
      <c r="J122" s="21" t="s">
        <v>78</v>
      </c>
      <c r="K122" s="21" t="s">
        <v>79</v>
      </c>
      <c r="L122" s="21" t="s">
        <v>80</v>
      </c>
      <c r="M122" s="15"/>
      <c r="Q122" s="1">
        <f t="shared" si="23"/>
        <v>0</v>
      </c>
      <c r="R122" s="1">
        <f t="shared" si="23"/>
        <v>0</v>
      </c>
      <c r="S122" s="1">
        <f t="shared" si="23"/>
        <v>0</v>
      </c>
      <c r="T122" s="1">
        <f t="shared" si="23"/>
        <v>0</v>
      </c>
      <c r="U122" s="1">
        <f t="shared" si="21"/>
        <v>0</v>
      </c>
      <c r="V122" s="1">
        <f t="shared" si="25"/>
        <v>0</v>
      </c>
      <c r="W122" s="1">
        <f t="shared" si="25"/>
        <v>0</v>
      </c>
      <c r="X122" s="1">
        <f t="shared" si="25"/>
        <v>0</v>
      </c>
      <c r="Y122" s="1">
        <f t="shared" si="25"/>
        <v>0</v>
      </c>
      <c r="Z122" s="1">
        <f t="shared" si="25"/>
        <v>0</v>
      </c>
      <c r="AA122" s="1">
        <f t="shared" si="25"/>
        <v>0</v>
      </c>
    </row>
    <row r="123" spans="1:27" x14ac:dyDescent="0.4">
      <c r="A123" s="12">
        <v>45448</v>
      </c>
      <c r="B123" s="13">
        <f t="shared" si="20"/>
        <v>3</v>
      </c>
      <c r="C123" s="13">
        <v>9</v>
      </c>
      <c r="D123" s="13"/>
      <c r="E123" s="13" t="s">
        <v>73</v>
      </c>
      <c r="F123" s="21" t="s">
        <v>74</v>
      </c>
      <c r="G123" s="21" t="s">
        <v>75</v>
      </c>
      <c r="H123" s="21" t="s">
        <v>76</v>
      </c>
      <c r="I123" s="21" t="s">
        <v>81</v>
      </c>
      <c r="J123" s="21" t="s">
        <v>82</v>
      </c>
      <c r="K123" s="21" t="s">
        <v>83</v>
      </c>
      <c r="L123" s="21" t="s">
        <v>84</v>
      </c>
      <c r="M123" s="15"/>
      <c r="Q123" s="1">
        <f t="shared" si="23"/>
        <v>0</v>
      </c>
      <c r="R123" s="1">
        <f t="shared" si="23"/>
        <v>0</v>
      </c>
      <c r="S123" s="1">
        <f t="shared" si="23"/>
        <v>0</v>
      </c>
      <c r="T123" s="1">
        <f t="shared" si="23"/>
        <v>0</v>
      </c>
      <c r="U123" s="1">
        <f t="shared" si="21"/>
        <v>0</v>
      </c>
      <c r="V123" s="1">
        <f t="shared" si="25"/>
        <v>0</v>
      </c>
      <c r="W123" s="1">
        <f t="shared" si="25"/>
        <v>0</v>
      </c>
      <c r="X123" s="1">
        <f t="shared" si="25"/>
        <v>0</v>
      </c>
      <c r="Y123" s="1">
        <f t="shared" si="25"/>
        <v>0</v>
      </c>
      <c r="Z123" s="1">
        <f t="shared" si="25"/>
        <v>0</v>
      </c>
      <c r="AA123" s="1">
        <f t="shared" si="25"/>
        <v>0</v>
      </c>
    </row>
    <row r="124" spans="1:27" x14ac:dyDescent="0.4">
      <c r="A124" s="24">
        <v>45449</v>
      </c>
      <c r="B124" s="25">
        <f t="shared" si="20"/>
        <v>4</v>
      </c>
      <c r="C124" s="25">
        <v>8</v>
      </c>
      <c r="D124" s="25"/>
      <c r="E124" s="25"/>
      <c r="F124" s="14"/>
      <c r="G124" s="14"/>
      <c r="H124" s="14"/>
      <c r="I124" s="14"/>
      <c r="J124" s="14"/>
      <c r="K124" s="14"/>
      <c r="L124" s="14"/>
      <c r="M124" s="14" t="s">
        <v>30</v>
      </c>
      <c r="N124" s="1" t="s">
        <v>30</v>
      </c>
      <c r="Q124" s="1">
        <f t="shared" si="23"/>
        <v>0</v>
      </c>
      <c r="R124" s="1">
        <f t="shared" si="23"/>
        <v>0</v>
      </c>
      <c r="S124" s="1">
        <f t="shared" si="23"/>
        <v>0</v>
      </c>
      <c r="T124" s="1">
        <f t="shared" si="23"/>
        <v>0</v>
      </c>
      <c r="U124" s="1">
        <f t="shared" si="21"/>
        <v>0</v>
      </c>
      <c r="V124" s="1">
        <f t="shared" si="25"/>
        <v>0</v>
      </c>
      <c r="W124" s="1">
        <f t="shared" si="25"/>
        <v>0</v>
      </c>
      <c r="X124" s="1">
        <f t="shared" si="25"/>
        <v>0</v>
      </c>
      <c r="Y124" s="1">
        <f t="shared" si="25"/>
        <v>0</v>
      </c>
      <c r="Z124" s="1">
        <f t="shared" si="25"/>
        <v>0</v>
      </c>
      <c r="AA124" s="1">
        <f t="shared" si="25"/>
        <v>0</v>
      </c>
    </row>
    <row r="125" spans="1:27" x14ac:dyDescent="0.4">
      <c r="A125" s="24">
        <v>45449</v>
      </c>
      <c r="B125" s="25">
        <f t="shared" si="20"/>
        <v>4</v>
      </c>
      <c r="C125" s="25">
        <v>9</v>
      </c>
      <c r="D125" s="25"/>
      <c r="E125" s="25"/>
      <c r="F125" s="14"/>
      <c r="G125" s="14"/>
      <c r="H125" s="14"/>
      <c r="I125" s="14"/>
      <c r="J125" s="14"/>
      <c r="K125" s="14"/>
      <c r="L125" s="14"/>
      <c r="M125" s="14" t="s">
        <v>30</v>
      </c>
      <c r="N125" s="1" t="s">
        <v>30</v>
      </c>
      <c r="Q125" s="1">
        <f t="shared" si="23"/>
        <v>0</v>
      </c>
      <c r="R125" s="1">
        <f t="shared" si="23"/>
        <v>0</v>
      </c>
      <c r="S125" s="1">
        <f t="shared" si="23"/>
        <v>0</v>
      </c>
      <c r="T125" s="1">
        <f t="shared" si="23"/>
        <v>0</v>
      </c>
      <c r="U125" s="1">
        <f t="shared" si="21"/>
        <v>0</v>
      </c>
      <c r="V125" s="1">
        <f t="shared" si="25"/>
        <v>0</v>
      </c>
      <c r="W125" s="1">
        <f t="shared" si="25"/>
        <v>0</v>
      </c>
      <c r="X125" s="1">
        <f t="shared" si="25"/>
        <v>0</v>
      </c>
      <c r="Y125" s="1">
        <f t="shared" si="25"/>
        <v>0</v>
      </c>
      <c r="Z125" s="1">
        <f t="shared" si="25"/>
        <v>0</v>
      </c>
      <c r="AA125" s="1">
        <f t="shared" si="25"/>
        <v>0</v>
      </c>
    </row>
    <row r="126" spans="1:27" x14ac:dyDescent="0.4">
      <c r="A126" s="12">
        <v>45450</v>
      </c>
      <c r="B126" s="13">
        <f t="shared" ref="B126:B147" si="26">WEEKDAY(A126,2)</f>
        <v>5</v>
      </c>
      <c r="C126" s="13">
        <v>8</v>
      </c>
      <c r="D126" s="13">
        <v>4</v>
      </c>
      <c r="E126" s="13"/>
      <c r="F126" s="15" t="s">
        <v>33</v>
      </c>
      <c r="G126" s="15" t="s">
        <v>36</v>
      </c>
      <c r="H126" s="15" t="s">
        <v>34</v>
      </c>
      <c r="I126" s="15" t="s">
        <v>32</v>
      </c>
      <c r="J126" s="15" t="s">
        <v>45</v>
      </c>
      <c r="K126" s="15" t="s">
        <v>37</v>
      </c>
      <c r="L126" s="15" t="s">
        <v>35</v>
      </c>
      <c r="M126" s="15"/>
      <c r="Q126" s="1">
        <f t="shared" si="23"/>
        <v>1</v>
      </c>
      <c r="R126" s="1">
        <f t="shared" si="23"/>
        <v>1</v>
      </c>
      <c r="S126" s="1">
        <f t="shared" si="23"/>
        <v>1</v>
      </c>
      <c r="T126" s="1">
        <f t="shared" si="23"/>
        <v>1</v>
      </c>
      <c r="U126" s="1">
        <f t="shared" si="21"/>
        <v>1</v>
      </c>
      <c r="V126" s="1">
        <f t="shared" si="25"/>
        <v>1</v>
      </c>
      <c r="W126" s="1">
        <f t="shared" si="25"/>
        <v>1</v>
      </c>
      <c r="X126" s="1">
        <f t="shared" si="25"/>
        <v>0</v>
      </c>
      <c r="Y126" s="1">
        <f t="shared" si="25"/>
        <v>0</v>
      </c>
      <c r="Z126" s="1">
        <f t="shared" si="25"/>
        <v>0</v>
      </c>
      <c r="AA126" s="1">
        <f t="shared" si="25"/>
        <v>0</v>
      </c>
    </row>
    <row r="127" spans="1:27" x14ac:dyDescent="0.4">
      <c r="A127" s="12">
        <v>45450</v>
      </c>
      <c r="B127" s="13">
        <f t="shared" si="26"/>
        <v>5</v>
      </c>
      <c r="C127" s="13">
        <v>9</v>
      </c>
      <c r="D127" s="13">
        <v>5</v>
      </c>
      <c r="E127" s="13"/>
      <c r="F127" s="15" t="s">
        <v>35</v>
      </c>
      <c r="G127" s="15" t="s">
        <v>33</v>
      </c>
      <c r="H127" s="15" t="s">
        <v>36</v>
      </c>
      <c r="I127" s="15" t="s">
        <v>34</v>
      </c>
      <c r="J127" s="15" t="s">
        <v>32</v>
      </c>
      <c r="K127" s="15" t="s">
        <v>45</v>
      </c>
      <c r="L127" s="15" t="s">
        <v>37</v>
      </c>
      <c r="M127" s="15"/>
      <c r="Q127" s="1">
        <f t="shared" si="23"/>
        <v>1</v>
      </c>
      <c r="R127" s="1">
        <f t="shared" si="23"/>
        <v>1</v>
      </c>
      <c r="S127" s="1">
        <f t="shared" si="23"/>
        <v>1</v>
      </c>
      <c r="T127" s="1">
        <f t="shared" si="23"/>
        <v>1</v>
      </c>
      <c r="U127" s="1">
        <f t="shared" si="21"/>
        <v>1</v>
      </c>
      <c r="V127" s="1">
        <f t="shared" si="25"/>
        <v>1</v>
      </c>
      <c r="W127" s="1">
        <f t="shared" si="25"/>
        <v>1</v>
      </c>
      <c r="X127" s="1">
        <f t="shared" si="25"/>
        <v>0</v>
      </c>
      <c r="Y127" s="1">
        <f t="shared" si="25"/>
        <v>0</v>
      </c>
      <c r="Z127" s="1">
        <f t="shared" si="25"/>
        <v>0</v>
      </c>
      <c r="AA127" s="1">
        <f t="shared" si="25"/>
        <v>0</v>
      </c>
    </row>
    <row r="128" spans="1:27" x14ac:dyDescent="0.4">
      <c r="A128" s="12">
        <v>45453</v>
      </c>
      <c r="B128" s="13">
        <f t="shared" si="26"/>
        <v>1</v>
      </c>
      <c r="C128" s="13">
        <v>8</v>
      </c>
      <c r="D128" s="13" t="s">
        <v>47</v>
      </c>
      <c r="E128" s="26"/>
      <c r="F128" s="27"/>
      <c r="G128" s="27"/>
      <c r="H128" s="27"/>
      <c r="I128" s="27"/>
      <c r="J128" s="27"/>
      <c r="K128" s="27"/>
      <c r="L128" s="27"/>
      <c r="M128" s="27" t="s">
        <v>95</v>
      </c>
      <c r="Q128" s="1">
        <f t="shared" si="23"/>
        <v>0</v>
      </c>
      <c r="R128" s="1">
        <f t="shared" si="23"/>
        <v>0</v>
      </c>
      <c r="S128" s="1">
        <f t="shared" si="23"/>
        <v>0</v>
      </c>
      <c r="T128" s="1">
        <f t="shared" si="23"/>
        <v>0</v>
      </c>
      <c r="U128" s="1">
        <f t="shared" si="21"/>
        <v>0</v>
      </c>
      <c r="V128" s="1">
        <f t="shared" si="25"/>
        <v>0</v>
      </c>
      <c r="W128" s="1">
        <f t="shared" si="25"/>
        <v>0</v>
      </c>
      <c r="X128" s="1">
        <f t="shared" si="25"/>
        <v>0</v>
      </c>
      <c r="Y128" s="1">
        <f t="shared" si="25"/>
        <v>0</v>
      </c>
      <c r="Z128" s="1">
        <f t="shared" si="25"/>
        <v>0</v>
      </c>
      <c r="AA128" s="1">
        <f t="shared" si="25"/>
        <v>0</v>
      </c>
    </row>
    <row r="129" spans="1:27" x14ac:dyDescent="0.4">
      <c r="A129" s="24">
        <v>45453</v>
      </c>
      <c r="B129" s="25">
        <f t="shared" si="26"/>
        <v>1</v>
      </c>
      <c r="C129" s="25">
        <v>9</v>
      </c>
      <c r="D129" s="25"/>
      <c r="E129" s="25"/>
      <c r="F129" s="14"/>
      <c r="G129" s="14"/>
      <c r="H129" s="14"/>
      <c r="I129" s="14"/>
      <c r="J129" s="14"/>
      <c r="K129" s="14"/>
      <c r="L129" s="14"/>
      <c r="M129" s="14" t="s">
        <v>93</v>
      </c>
      <c r="Q129" s="1">
        <f t="shared" si="23"/>
        <v>0</v>
      </c>
      <c r="R129" s="1">
        <f t="shared" si="23"/>
        <v>0</v>
      </c>
      <c r="S129" s="1">
        <f t="shared" si="23"/>
        <v>0</v>
      </c>
      <c r="T129" s="1">
        <f t="shared" si="23"/>
        <v>0</v>
      </c>
      <c r="U129" s="1">
        <f t="shared" si="21"/>
        <v>0</v>
      </c>
      <c r="V129" s="1">
        <f t="shared" si="25"/>
        <v>0</v>
      </c>
      <c r="W129" s="1">
        <f t="shared" si="25"/>
        <v>0</v>
      </c>
      <c r="X129" s="1">
        <f t="shared" si="25"/>
        <v>0</v>
      </c>
      <c r="Y129" s="1">
        <f t="shared" si="25"/>
        <v>0</v>
      </c>
      <c r="Z129" s="1">
        <f t="shared" si="25"/>
        <v>0</v>
      </c>
      <c r="AA129" s="1">
        <f t="shared" si="25"/>
        <v>0</v>
      </c>
    </row>
    <row r="130" spans="1:27" x14ac:dyDescent="0.4">
      <c r="A130" s="24">
        <v>45454</v>
      </c>
      <c r="B130" s="25">
        <f t="shared" si="26"/>
        <v>2</v>
      </c>
      <c r="C130" s="25">
        <v>8</v>
      </c>
      <c r="D130" s="25"/>
      <c r="E130" s="25"/>
      <c r="F130" s="14"/>
      <c r="G130" s="14"/>
      <c r="H130" s="14"/>
      <c r="I130" s="14"/>
      <c r="J130" s="14"/>
      <c r="K130" s="14"/>
      <c r="L130" s="14"/>
      <c r="M130" s="14" t="s">
        <v>25</v>
      </c>
      <c r="Q130" s="1">
        <f t="shared" si="23"/>
        <v>0</v>
      </c>
      <c r="R130" s="1">
        <f t="shared" si="23"/>
        <v>0</v>
      </c>
      <c r="S130" s="1">
        <f t="shared" si="23"/>
        <v>0</v>
      </c>
      <c r="T130" s="1">
        <f t="shared" si="23"/>
        <v>0</v>
      </c>
      <c r="U130" s="1">
        <f t="shared" si="21"/>
        <v>0</v>
      </c>
      <c r="V130" s="1">
        <f t="shared" si="25"/>
        <v>0</v>
      </c>
      <c r="W130" s="1">
        <f t="shared" si="25"/>
        <v>0</v>
      </c>
      <c r="X130" s="1">
        <f t="shared" si="25"/>
        <v>0</v>
      </c>
      <c r="Y130" s="1">
        <f t="shared" si="25"/>
        <v>0</v>
      </c>
      <c r="Z130" s="1">
        <f t="shared" si="25"/>
        <v>0</v>
      </c>
      <c r="AA130" s="1">
        <f t="shared" si="25"/>
        <v>0</v>
      </c>
    </row>
    <row r="131" spans="1:27" x14ac:dyDescent="0.4">
      <c r="A131" s="24">
        <v>45454</v>
      </c>
      <c r="B131" s="25">
        <f t="shared" si="26"/>
        <v>2</v>
      </c>
      <c r="C131" s="25">
        <v>9</v>
      </c>
      <c r="D131" s="25"/>
      <c r="E131" s="25"/>
      <c r="F131" s="14"/>
      <c r="G131" s="14"/>
      <c r="H131" s="14"/>
      <c r="I131" s="14"/>
      <c r="J131" s="14"/>
      <c r="K131" s="14"/>
      <c r="L131" s="14"/>
      <c r="M131" s="14" t="s">
        <v>25</v>
      </c>
      <c r="Q131" s="1">
        <f t="shared" ref="Q131:T147" si="27">COUNTIF($F131:$L131,Q$29)</f>
        <v>0</v>
      </c>
      <c r="R131" s="1">
        <f t="shared" si="27"/>
        <v>0</v>
      </c>
      <c r="S131" s="1">
        <f t="shared" si="27"/>
        <v>0</v>
      </c>
      <c r="T131" s="1">
        <f t="shared" si="27"/>
        <v>0</v>
      </c>
      <c r="U131" s="1">
        <f t="shared" si="21"/>
        <v>0</v>
      </c>
      <c r="V131" s="1">
        <f t="shared" ref="V131:AA140" si="28">COUNTIF($F131:$L131,V$29)</f>
        <v>0</v>
      </c>
      <c r="W131" s="1">
        <f t="shared" si="28"/>
        <v>0</v>
      </c>
      <c r="X131" s="1">
        <f t="shared" si="28"/>
        <v>0</v>
      </c>
      <c r="Y131" s="1">
        <f t="shared" si="28"/>
        <v>0</v>
      </c>
      <c r="Z131" s="1">
        <f t="shared" si="28"/>
        <v>0</v>
      </c>
      <c r="AA131" s="1">
        <f t="shared" si="28"/>
        <v>0</v>
      </c>
    </row>
    <row r="132" spans="1:27" x14ac:dyDescent="0.4">
      <c r="A132" s="24">
        <v>45455</v>
      </c>
      <c r="B132" s="25">
        <f t="shared" si="26"/>
        <v>3</v>
      </c>
      <c r="C132" s="25">
        <v>8</v>
      </c>
      <c r="D132" s="25"/>
      <c r="E132" s="25"/>
      <c r="F132" s="14"/>
      <c r="G132" s="14"/>
      <c r="H132" s="14"/>
      <c r="I132" s="14"/>
      <c r="J132" s="14"/>
      <c r="K132" s="14"/>
      <c r="L132" s="14"/>
      <c r="M132" s="14" t="s">
        <v>25</v>
      </c>
      <c r="Q132" s="1">
        <f t="shared" si="27"/>
        <v>0</v>
      </c>
      <c r="R132" s="1">
        <f t="shared" si="27"/>
        <v>0</v>
      </c>
      <c r="S132" s="1">
        <f t="shared" si="27"/>
        <v>0</v>
      </c>
      <c r="T132" s="1">
        <f t="shared" si="27"/>
        <v>0</v>
      </c>
      <c r="U132" s="1">
        <f t="shared" si="21"/>
        <v>0</v>
      </c>
      <c r="V132" s="1">
        <f t="shared" si="28"/>
        <v>0</v>
      </c>
      <c r="W132" s="1">
        <f t="shared" si="28"/>
        <v>0</v>
      </c>
      <c r="X132" s="1">
        <f t="shared" si="28"/>
        <v>0</v>
      </c>
      <c r="Y132" s="1">
        <f t="shared" si="28"/>
        <v>0</v>
      </c>
      <c r="Z132" s="1">
        <f t="shared" si="28"/>
        <v>0</v>
      </c>
      <c r="AA132" s="1">
        <f t="shared" si="28"/>
        <v>0</v>
      </c>
    </row>
    <row r="133" spans="1:27" x14ac:dyDescent="0.4">
      <c r="A133" s="24">
        <v>45455</v>
      </c>
      <c r="B133" s="25">
        <f t="shared" si="26"/>
        <v>3</v>
      </c>
      <c r="C133" s="25">
        <v>9</v>
      </c>
      <c r="D133" s="25"/>
      <c r="E133" s="25"/>
      <c r="F133" s="14"/>
      <c r="G133" s="14"/>
      <c r="H133" s="14"/>
      <c r="I133" s="14"/>
      <c r="J133" s="14"/>
      <c r="K133" s="14"/>
      <c r="L133" s="14"/>
      <c r="M133" s="14" t="s">
        <v>25</v>
      </c>
      <c r="Q133" s="1">
        <f t="shared" si="27"/>
        <v>0</v>
      </c>
      <c r="R133" s="1">
        <f t="shared" si="27"/>
        <v>0</v>
      </c>
      <c r="S133" s="1">
        <f t="shared" si="27"/>
        <v>0</v>
      </c>
      <c r="T133" s="1">
        <f t="shared" si="27"/>
        <v>0</v>
      </c>
      <c r="U133" s="1">
        <f t="shared" si="21"/>
        <v>0</v>
      </c>
      <c r="V133" s="1">
        <f t="shared" si="28"/>
        <v>0</v>
      </c>
      <c r="W133" s="1">
        <f t="shared" si="28"/>
        <v>0</v>
      </c>
      <c r="X133" s="1">
        <f t="shared" si="28"/>
        <v>0</v>
      </c>
      <c r="Y133" s="1">
        <f t="shared" si="28"/>
        <v>0</v>
      </c>
      <c r="Z133" s="1">
        <f t="shared" si="28"/>
        <v>0</v>
      </c>
      <c r="AA133" s="1">
        <f t="shared" si="28"/>
        <v>0</v>
      </c>
    </row>
    <row r="134" spans="1:27" x14ac:dyDescent="0.4">
      <c r="A134" s="24">
        <v>45456</v>
      </c>
      <c r="B134" s="25">
        <f t="shared" si="26"/>
        <v>4</v>
      </c>
      <c r="C134" s="25">
        <v>8</v>
      </c>
      <c r="D134" s="25"/>
      <c r="E134" s="25"/>
      <c r="F134" s="14"/>
      <c r="G134" s="14"/>
      <c r="H134" s="14"/>
      <c r="I134" s="14"/>
      <c r="J134" s="14"/>
      <c r="K134" s="14"/>
      <c r="L134" s="14"/>
      <c r="M134" s="14" t="s">
        <v>25</v>
      </c>
      <c r="N134" s="1" t="s">
        <v>29</v>
      </c>
      <c r="Q134" s="1">
        <f t="shared" si="27"/>
        <v>0</v>
      </c>
      <c r="R134" s="1">
        <f t="shared" si="27"/>
        <v>0</v>
      </c>
      <c r="S134" s="1">
        <f t="shared" si="27"/>
        <v>0</v>
      </c>
      <c r="T134" s="1">
        <f t="shared" si="27"/>
        <v>0</v>
      </c>
      <c r="U134" s="1">
        <f t="shared" si="21"/>
        <v>0</v>
      </c>
      <c r="V134" s="1">
        <f t="shared" si="28"/>
        <v>0</v>
      </c>
      <c r="W134" s="1">
        <f t="shared" si="28"/>
        <v>0</v>
      </c>
      <c r="X134" s="1">
        <f t="shared" si="28"/>
        <v>0</v>
      </c>
      <c r="Y134" s="1">
        <f t="shared" si="28"/>
        <v>0</v>
      </c>
      <c r="Z134" s="1">
        <f t="shared" si="28"/>
        <v>0</v>
      </c>
      <c r="AA134" s="1">
        <f t="shared" si="28"/>
        <v>0</v>
      </c>
    </row>
    <row r="135" spans="1:27" x14ac:dyDescent="0.4">
      <c r="A135" s="24">
        <v>45456</v>
      </c>
      <c r="B135" s="25">
        <f t="shared" si="26"/>
        <v>4</v>
      </c>
      <c r="C135" s="25">
        <v>9</v>
      </c>
      <c r="D135" s="25"/>
      <c r="E135" s="25"/>
      <c r="F135" s="14"/>
      <c r="G135" s="14"/>
      <c r="H135" s="14"/>
      <c r="I135" s="14"/>
      <c r="J135" s="14"/>
      <c r="K135" s="14"/>
      <c r="L135" s="14"/>
      <c r="M135" s="14" t="s">
        <v>25</v>
      </c>
      <c r="N135" s="1" t="s">
        <v>29</v>
      </c>
      <c r="Q135" s="1">
        <f t="shared" si="27"/>
        <v>0</v>
      </c>
      <c r="R135" s="1">
        <f t="shared" si="27"/>
        <v>0</v>
      </c>
      <c r="S135" s="1">
        <f t="shared" si="27"/>
        <v>0</v>
      </c>
      <c r="T135" s="1">
        <f t="shared" si="27"/>
        <v>0</v>
      </c>
      <c r="U135" s="1">
        <f t="shared" si="21"/>
        <v>0</v>
      </c>
      <c r="V135" s="1">
        <f t="shared" si="28"/>
        <v>0</v>
      </c>
      <c r="W135" s="1">
        <f t="shared" si="28"/>
        <v>0</v>
      </c>
      <c r="X135" s="1">
        <f t="shared" si="28"/>
        <v>0</v>
      </c>
      <c r="Y135" s="1">
        <f t="shared" si="28"/>
        <v>0</v>
      </c>
      <c r="Z135" s="1">
        <f t="shared" si="28"/>
        <v>0</v>
      </c>
      <c r="AA135" s="1">
        <f t="shared" si="28"/>
        <v>0</v>
      </c>
    </row>
    <row r="136" spans="1:27" x14ac:dyDescent="0.4">
      <c r="A136" s="24">
        <v>45457</v>
      </c>
      <c r="B136" s="25">
        <f t="shared" si="26"/>
        <v>5</v>
      </c>
      <c r="C136" s="25">
        <v>8</v>
      </c>
      <c r="D136" s="25"/>
      <c r="E136" s="25"/>
      <c r="F136" s="14"/>
      <c r="G136" s="14"/>
      <c r="H136" s="14"/>
      <c r="I136" s="14"/>
      <c r="J136" s="14"/>
      <c r="K136" s="14"/>
      <c r="L136" s="14"/>
      <c r="M136" s="14" t="s">
        <v>94</v>
      </c>
      <c r="Q136" s="1">
        <f t="shared" si="27"/>
        <v>0</v>
      </c>
      <c r="R136" s="1">
        <f t="shared" si="27"/>
        <v>0</v>
      </c>
      <c r="S136" s="1">
        <f t="shared" si="27"/>
        <v>0</v>
      </c>
      <c r="T136" s="1">
        <f t="shared" si="27"/>
        <v>0</v>
      </c>
      <c r="U136" s="1">
        <f t="shared" si="21"/>
        <v>0</v>
      </c>
      <c r="V136" s="1">
        <f t="shared" si="28"/>
        <v>0</v>
      </c>
      <c r="W136" s="1">
        <f t="shared" si="28"/>
        <v>0</v>
      </c>
      <c r="X136" s="1">
        <f t="shared" si="28"/>
        <v>0</v>
      </c>
      <c r="Y136" s="1">
        <f t="shared" si="28"/>
        <v>0</v>
      </c>
      <c r="Z136" s="1">
        <f t="shared" si="28"/>
        <v>0</v>
      </c>
      <c r="AA136" s="1">
        <f t="shared" si="28"/>
        <v>0</v>
      </c>
    </row>
    <row r="137" spans="1:27" x14ac:dyDescent="0.4">
      <c r="A137" s="24">
        <v>45457</v>
      </c>
      <c r="B137" s="25">
        <f t="shared" si="26"/>
        <v>5</v>
      </c>
      <c r="C137" s="25">
        <v>9</v>
      </c>
      <c r="D137" s="25"/>
      <c r="E137" s="25"/>
      <c r="F137" s="14"/>
      <c r="G137" s="14"/>
      <c r="H137" s="14"/>
      <c r="I137" s="14"/>
      <c r="J137" s="14"/>
      <c r="K137" s="14"/>
      <c r="L137" s="14"/>
      <c r="M137" s="14" t="s">
        <v>94</v>
      </c>
      <c r="Q137" s="1">
        <f t="shared" si="27"/>
        <v>0</v>
      </c>
      <c r="R137" s="1">
        <f t="shared" si="27"/>
        <v>0</v>
      </c>
      <c r="S137" s="1">
        <f t="shared" si="27"/>
        <v>0</v>
      </c>
      <c r="T137" s="1">
        <f t="shared" si="27"/>
        <v>0</v>
      </c>
      <c r="U137" s="1">
        <f t="shared" si="21"/>
        <v>0</v>
      </c>
      <c r="V137" s="1">
        <f t="shared" si="28"/>
        <v>0</v>
      </c>
      <c r="W137" s="1">
        <f t="shared" si="28"/>
        <v>0</v>
      </c>
      <c r="X137" s="1">
        <f t="shared" si="28"/>
        <v>0</v>
      </c>
      <c r="Y137" s="1">
        <f t="shared" si="28"/>
        <v>0</v>
      </c>
      <c r="Z137" s="1">
        <f t="shared" si="28"/>
        <v>0</v>
      </c>
      <c r="AA137" s="1">
        <f t="shared" si="28"/>
        <v>0</v>
      </c>
    </row>
    <row r="138" spans="1:27" x14ac:dyDescent="0.4">
      <c r="A138" s="12">
        <v>45460</v>
      </c>
      <c r="B138" s="13">
        <f t="shared" si="26"/>
        <v>1</v>
      </c>
      <c r="C138" s="13">
        <v>8</v>
      </c>
      <c r="D138" s="13" t="s">
        <v>47</v>
      </c>
      <c r="E138" s="26"/>
      <c r="F138" s="27"/>
      <c r="G138" s="27"/>
      <c r="H138" s="27"/>
      <c r="I138" s="27"/>
      <c r="J138" s="27"/>
      <c r="K138" s="27"/>
      <c r="L138" s="27"/>
      <c r="M138" s="27" t="s">
        <v>95</v>
      </c>
      <c r="Q138" s="1">
        <f t="shared" si="27"/>
        <v>0</v>
      </c>
      <c r="R138" s="1">
        <f t="shared" si="27"/>
        <v>0</v>
      </c>
      <c r="S138" s="1">
        <f t="shared" si="27"/>
        <v>0</v>
      </c>
      <c r="T138" s="1">
        <f t="shared" si="27"/>
        <v>0</v>
      </c>
      <c r="U138" s="1">
        <f t="shared" si="21"/>
        <v>0</v>
      </c>
      <c r="V138" s="1">
        <f t="shared" si="28"/>
        <v>0</v>
      </c>
      <c r="W138" s="1">
        <f t="shared" si="28"/>
        <v>0</v>
      </c>
      <c r="X138" s="1">
        <f t="shared" si="28"/>
        <v>0</v>
      </c>
      <c r="Y138" s="1">
        <f t="shared" si="28"/>
        <v>0</v>
      </c>
      <c r="Z138" s="1">
        <f t="shared" si="28"/>
        <v>0</v>
      </c>
      <c r="AA138" s="1">
        <f t="shared" si="28"/>
        <v>0</v>
      </c>
    </row>
    <row r="139" spans="1:27" x14ac:dyDescent="0.4">
      <c r="A139" s="12">
        <v>45460</v>
      </c>
      <c r="B139" s="13">
        <f t="shared" si="26"/>
        <v>1</v>
      </c>
      <c r="C139" s="13">
        <v>9</v>
      </c>
      <c r="D139" s="13">
        <v>6</v>
      </c>
      <c r="E139" s="13"/>
      <c r="F139" s="15" t="s">
        <v>8</v>
      </c>
      <c r="G139" s="15" t="s">
        <v>1</v>
      </c>
      <c r="H139" s="15" t="s">
        <v>6</v>
      </c>
      <c r="I139" s="15" t="s">
        <v>7</v>
      </c>
      <c r="J139" s="15" t="s">
        <v>0</v>
      </c>
      <c r="K139" s="15" t="s">
        <v>5</v>
      </c>
      <c r="L139" s="15" t="s">
        <v>45</v>
      </c>
      <c r="M139" s="15"/>
      <c r="Q139" s="1">
        <f t="shared" si="27"/>
        <v>1</v>
      </c>
      <c r="R139" s="1">
        <f t="shared" si="27"/>
        <v>1</v>
      </c>
      <c r="S139" s="1">
        <f t="shared" si="27"/>
        <v>1</v>
      </c>
      <c r="T139" s="1">
        <f t="shared" si="27"/>
        <v>1</v>
      </c>
      <c r="U139" s="1">
        <f t="shared" si="21"/>
        <v>1</v>
      </c>
      <c r="V139" s="1">
        <f t="shared" si="28"/>
        <v>1</v>
      </c>
      <c r="W139" s="1">
        <f t="shared" si="28"/>
        <v>1</v>
      </c>
      <c r="X139" s="1">
        <f t="shared" si="28"/>
        <v>0</v>
      </c>
      <c r="Y139" s="1">
        <f t="shared" si="28"/>
        <v>0</v>
      </c>
      <c r="Z139" s="1">
        <f t="shared" si="28"/>
        <v>0</v>
      </c>
      <c r="AA139" s="1">
        <f t="shared" si="28"/>
        <v>0</v>
      </c>
    </row>
    <row r="140" spans="1:27" x14ac:dyDescent="0.4">
      <c r="A140" s="12">
        <v>45461</v>
      </c>
      <c r="B140" s="13">
        <f t="shared" si="26"/>
        <v>2</v>
      </c>
      <c r="C140" s="13">
        <v>8</v>
      </c>
      <c r="D140" s="13">
        <v>7</v>
      </c>
      <c r="E140" s="13"/>
      <c r="F140" s="15" t="s">
        <v>45</v>
      </c>
      <c r="G140" s="15" t="s">
        <v>8</v>
      </c>
      <c r="H140" s="15" t="s">
        <v>1</v>
      </c>
      <c r="I140" s="15" t="s">
        <v>6</v>
      </c>
      <c r="J140" s="15" t="s">
        <v>7</v>
      </c>
      <c r="K140" s="15" t="s">
        <v>0</v>
      </c>
      <c r="L140" s="15" t="s">
        <v>5</v>
      </c>
      <c r="M140" s="15"/>
      <c r="Q140" s="1">
        <f t="shared" si="27"/>
        <v>1</v>
      </c>
      <c r="R140" s="1">
        <f t="shared" si="27"/>
        <v>1</v>
      </c>
      <c r="S140" s="1">
        <f t="shared" si="27"/>
        <v>1</v>
      </c>
      <c r="T140" s="1">
        <f t="shared" si="27"/>
        <v>1</v>
      </c>
      <c r="U140" s="1">
        <f t="shared" si="21"/>
        <v>1</v>
      </c>
      <c r="V140" s="1">
        <f t="shared" si="28"/>
        <v>1</v>
      </c>
      <c r="W140" s="1">
        <f t="shared" si="28"/>
        <v>1</v>
      </c>
      <c r="X140" s="1">
        <f t="shared" si="28"/>
        <v>0</v>
      </c>
      <c r="Y140" s="1">
        <f t="shared" si="28"/>
        <v>0</v>
      </c>
      <c r="Z140" s="1">
        <f t="shared" si="28"/>
        <v>0</v>
      </c>
      <c r="AA140" s="1">
        <f t="shared" si="28"/>
        <v>0</v>
      </c>
    </row>
    <row r="141" spans="1:27" x14ac:dyDescent="0.4">
      <c r="A141" s="12">
        <v>45461</v>
      </c>
      <c r="B141" s="13">
        <f t="shared" si="26"/>
        <v>2</v>
      </c>
      <c r="C141" s="13">
        <v>9</v>
      </c>
      <c r="D141" s="13">
        <v>1</v>
      </c>
      <c r="E141" s="13"/>
      <c r="F141" s="15" t="s">
        <v>5</v>
      </c>
      <c r="G141" s="15" t="s">
        <v>45</v>
      </c>
      <c r="H141" s="15" t="s">
        <v>8</v>
      </c>
      <c r="I141" s="15" t="s">
        <v>1</v>
      </c>
      <c r="J141" s="15" t="s">
        <v>6</v>
      </c>
      <c r="K141" s="15" t="s">
        <v>7</v>
      </c>
      <c r="L141" s="15" t="s">
        <v>0</v>
      </c>
      <c r="M141" s="15"/>
      <c r="Q141" s="1">
        <f t="shared" si="27"/>
        <v>1</v>
      </c>
      <c r="R141" s="1">
        <f t="shared" si="27"/>
        <v>1</v>
      </c>
      <c r="S141" s="1">
        <f t="shared" si="27"/>
        <v>1</v>
      </c>
      <c r="T141" s="1">
        <f t="shared" si="27"/>
        <v>1</v>
      </c>
      <c r="U141" s="1">
        <f t="shared" si="21"/>
        <v>1</v>
      </c>
      <c r="V141" s="1">
        <f t="shared" ref="V141:AA147" si="29">COUNTIF($F141:$L141,V$29)</f>
        <v>1</v>
      </c>
      <c r="W141" s="1">
        <f t="shared" si="29"/>
        <v>1</v>
      </c>
      <c r="X141" s="1">
        <f t="shared" si="29"/>
        <v>0</v>
      </c>
      <c r="Y141" s="1">
        <f t="shared" si="29"/>
        <v>0</v>
      </c>
      <c r="Z141" s="1">
        <f t="shared" si="29"/>
        <v>0</v>
      </c>
      <c r="AA141" s="1">
        <f t="shared" si="29"/>
        <v>0</v>
      </c>
    </row>
    <row r="142" spans="1:27" x14ac:dyDescent="0.4">
      <c r="A142" s="12">
        <v>45462</v>
      </c>
      <c r="B142" s="13">
        <f t="shared" si="26"/>
        <v>3</v>
      </c>
      <c r="C142" s="13">
        <v>8</v>
      </c>
      <c r="D142" s="13"/>
      <c r="E142" s="13" t="s">
        <v>69</v>
      </c>
      <c r="F142" s="21" t="s">
        <v>70</v>
      </c>
      <c r="G142" s="21" t="s">
        <v>71</v>
      </c>
      <c r="H142" s="21" t="s">
        <v>72</v>
      </c>
      <c r="I142" s="21" t="s">
        <v>77</v>
      </c>
      <c r="J142" s="21" t="s">
        <v>78</v>
      </c>
      <c r="K142" s="21" t="s">
        <v>79</v>
      </c>
      <c r="L142" s="21" t="s">
        <v>80</v>
      </c>
      <c r="M142" s="15"/>
      <c r="Q142" s="1">
        <f t="shared" si="27"/>
        <v>0</v>
      </c>
      <c r="R142" s="1">
        <f t="shared" si="27"/>
        <v>0</v>
      </c>
      <c r="S142" s="1">
        <f t="shared" si="27"/>
        <v>0</v>
      </c>
      <c r="T142" s="1">
        <f t="shared" si="27"/>
        <v>0</v>
      </c>
      <c r="U142" s="1">
        <f t="shared" si="21"/>
        <v>0</v>
      </c>
      <c r="V142" s="1">
        <f t="shared" si="29"/>
        <v>0</v>
      </c>
      <c r="W142" s="1">
        <f t="shared" si="29"/>
        <v>0</v>
      </c>
      <c r="X142" s="1">
        <f t="shared" si="29"/>
        <v>0</v>
      </c>
      <c r="Y142" s="1">
        <f t="shared" si="29"/>
        <v>0</v>
      </c>
      <c r="Z142" s="1">
        <f t="shared" si="29"/>
        <v>0</v>
      </c>
      <c r="AA142" s="1">
        <f t="shared" si="29"/>
        <v>0</v>
      </c>
    </row>
    <row r="143" spans="1:27" x14ac:dyDescent="0.4">
      <c r="A143" s="12">
        <v>45462</v>
      </c>
      <c r="B143" s="13">
        <f t="shared" si="26"/>
        <v>3</v>
      </c>
      <c r="C143" s="13">
        <v>9</v>
      </c>
      <c r="D143" s="13"/>
      <c r="E143" s="13" t="s">
        <v>73</v>
      </c>
      <c r="F143" s="21" t="s">
        <v>74</v>
      </c>
      <c r="G143" s="21" t="s">
        <v>75</v>
      </c>
      <c r="H143" s="21" t="s">
        <v>76</v>
      </c>
      <c r="I143" s="21" t="s">
        <v>81</v>
      </c>
      <c r="J143" s="21" t="s">
        <v>82</v>
      </c>
      <c r="K143" s="21" t="s">
        <v>83</v>
      </c>
      <c r="L143" s="21" t="s">
        <v>84</v>
      </c>
      <c r="M143" s="15"/>
      <c r="Q143" s="1">
        <f t="shared" si="27"/>
        <v>0</v>
      </c>
      <c r="R143" s="1">
        <f t="shared" si="27"/>
        <v>0</v>
      </c>
      <c r="S143" s="1">
        <f t="shared" si="27"/>
        <v>0</v>
      </c>
      <c r="T143" s="1">
        <f t="shared" si="27"/>
        <v>0</v>
      </c>
      <c r="U143" s="1">
        <f t="shared" si="21"/>
        <v>0</v>
      </c>
      <c r="V143" s="1">
        <f t="shared" si="29"/>
        <v>0</v>
      </c>
      <c r="W143" s="1">
        <f t="shared" si="29"/>
        <v>0</v>
      </c>
      <c r="X143" s="1">
        <f t="shared" si="29"/>
        <v>0</v>
      </c>
      <c r="Y143" s="1">
        <f t="shared" si="29"/>
        <v>0</v>
      </c>
      <c r="Z143" s="1">
        <f t="shared" si="29"/>
        <v>0</v>
      </c>
      <c r="AA143" s="1">
        <f t="shared" si="29"/>
        <v>0</v>
      </c>
    </row>
    <row r="144" spans="1:27" x14ac:dyDescent="0.4">
      <c r="A144" s="12">
        <v>45463</v>
      </c>
      <c r="B144" s="13">
        <f t="shared" si="26"/>
        <v>4</v>
      </c>
      <c r="C144" s="13">
        <v>8</v>
      </c>
      <c r="D144" s="13">
        <v>2</v>
      </c>
      <c r="E144" s="13"/>
      <c r="F144" s="15" t="s">
        <v>0</v>
      </c>
      <c r="G144" s="15" t="s">
        <v>5</v>
      </c>
      <c r="H144" s="15" t="s">
        <v>45</v>
      </c>
      <c r="I144" s="15" t="s">
        <v>8</v>
      </c>
      <c r="J144" s="15" t="s">
        <v>1</v>
      </c>
      <c r="K144" s="15" t="s">
        <v>6</v>
      </c>
      <c r="L144" s="15" t="s">
        <v>7</v>
      </c>
      <c r="M144" s="15"/>
      <c r="N144" s="1" t="s">
        <v>29</v>
      </c>
      <c r="Q144" s="1">
        <f t="shared" si="27"/>
        <v>1</v>
      </c>
      <c r="R144" s="1">
        <f t="shared" si="27"/>
        <v>1</v>
      </c>
      <c r="S144" s="1">
        <f t="shared" si="27"/>
        <v>1</v>
      </c>
      <c r="T144" s="1">
        <f t="shared" si="27"/>
        <v>1</v>
      </c>
      <c r="U144" s="1">
        <f t="shared" si="21"/>
        <v>1</v>
      </c>
      <c r="V144" s="1">
        <f t="shared" si="29"/>
        <v>1</v>
      </c>
      <c r="W144" s="1">
        <f t="shared" si="29"/>
        <v>1</v>
      </c>
      <c r="X144" s="1">
        <f t="shared" si="29"/>
        <v>0</v>
      </c>
      <c r="Y144" s="1">
        <f t="shared" si="29"/>
        <v>0</v>
      </c>
      <c r="Z144" s="1">
        <f t="shared" si="29"/>
        <v>0</v>
      </c>
      <c r="AA144" s="1">
        <f t="shared" si="29"/>
        <v>0</v>
      </c>
    </row>
    <row r="145" spans="1:27" x14ac:dyDescent="0.4">
      <c r="A145" s="12">
        <v>45463</v>
      </c>
      <c r="B145" s="13">
        <f t="shared" si="26"/>
        <v>4</v>
      </c>
      <c r="C145" s="13">
        <v>9</v>
      </c>
      <c r="D145" s="13">
        <v>3</v>
      </c>
      <c r="E145" s="13"/>
      <c r="F145" s="15" t="s">
        <v>7</v>
      </c>
      <c r="G145" s="15" t="s">
        <v>0</v>
      </c>
      <c r="H145" s="15" t="s">
        <v>5</v>
      </c>
      <c r="I145" s="15" t="s">
        <v>45</v>
      </c>
      <c r="J145" s="15" t="s">
        <v>8</v>
      </c>
      <c r="K145" s="15" t="s">
        <v>1</v>
      </c>
      <c r="L145" s="15" t="s">
        <v>6</v>
      </c>
      <c r="M145" s="15"/>
      <c r="N145" s="1" t="s">
        <v>29</v>
      </c>
      <c r="Q145" s="1">
        <f t="shared" si="27"/>
        <v>1</v>
      </c>
      <c r="R145" s="1">
        <f t="shared" si="27"/>
        <v>1</v>
      </c>
      <c r="S145" s="1">
        <f t="shared" si="27"/>
        <v>1</v>
      </c>
      <c r="T145" s="1">
        <f t="shared" si="27"/>
        <v>1</v>
      </c>
      <c r="U145" s="1">
        <f t="shared" si="21"/>
        <v>1</v>
      </c>
      <c r="V145" s="1">
        <f t="shared" si="29"/>
        <v>1</v>
      </c>
      <c r="W145" s="1">
        <f t="shared" si="29"/>
        <v>1</v>
      </c>
      <c r="X145" s="1">
        <f t="shared" si="29"/>
        <v>0</v>
      </c>
      <c r="Y145" s="1">
        <f t="shared" si="29"/>
        <v>0</v>
      </c>
      <c r="Z145" s="1">
        <f t="shared" si="29"/>
        <v>0</v>
      </c>
      <c r="AA145" s="1">
        <f t="shared" si="29"/>
        <v>0</v>
      </c>
    </row>
    <row r="146" spans="1:27" x14ac:dyDescent="0.4">
      <c r="A146" s="12">
        <v>45464</v>
      </c>
      <c r="B146" s="13">
        <f t="shared" si="26"/>
        <v>5</v>
      </c>
      <c r="C146" s="13">
        <v>8</v>
      </c>
      <c r="D146" s="13"/>
      <c r="E146" s="13" t="s">
        <v>69</v>
      </c>
      <c r="F146" s="21" t="s">
        <v>70</v>
      </c>
      <c r="G146" s="21" t="s">
        <v>71</v>
      </c>
      <c r="H146" s="21" t="s">
        <v>72</v>
      </c>
      <c r="I146" s="21" t="s">
        <v>77</v>
      </c>
      <c r="J146" s="21" t="s">
        <v>78</v>
      </c>
      <c r="K146" s="21" t="s">
        <v>79</v>
      </c>
      <c r="L146" s="21" t="s">
        <v>80</v>
      </c>
      <c r="M146" s="15"/>
      <c r="N146" s="1" t="s">
        <v>43</v>
      </c>
      <c r="Q146" s="1">
        <f t="shared" si="27"/>
        <v>0</v>
      </c>
      <c r="R146" s="1">
        <f t="shared" si="27"/>
        <v>0</v>
      </c>
      <c r="S146" s="1">
        <f t="shared" si="27"/>
        <v>0</v>
      </c>
      <c r="T146" s="1">
        <f t="shared" si="27"/>
        <v>0</v>
      </c>
      <c r="U146" s="1">
        <f t="shared" si="21"/>
        <v>0</v>
      </c>
      <c r="V146" s="1">
        <f t="shared" si="29"/>
        <v>0</v>
      </c>
      <c r="W146" s="1">
        <f t="shared" si="29"/>
        <v>0</v>
      </c>
      <c r="X146" s="1">
        <f t="shared" si="29"/>
        <v>0</v>
      </c>
      <c r="Y146" s="1">
        <f t="shared" si="29"/>
        <v>0</v>
      </c>
      <c r="Z146" s="1">
        <f t="shared" si="29"/>
        <v>0</v>
      </c>
      <c r="AA146" s="1">
        <f t="shared" si="29"/>
        <v>0</v>
      </c>
    </row>
    <row r="147" spans="1:27" x14ac:dyDescent="0.4">
      <c r="A147" s="12">
        <v>45464</v>
      </c>
      <c r="B147" s="13">
        <f t="shared" si="26"/>
        <v>5</v>
      </c>
      <c r="C147" s="13">
        <v>9</v>
      </c>
      <c r="D147" s="13"/>
      <c r="E147" s="13" t="s">
        <v>73</v>
      </c>
      <c r="F147" s="21" t="s">
        <v>74</v>
      </c>
      <c r="G147" s="21" t="s">
        <v>75</v>
      </c>
      <c r="H147" s="21" t="s">
        <v>76</v>
      </c>
      <c r="I147" s="21" t="s">
        <v>81</v>
      </c>
      <c r="J147" s="21" t="s">
        <v>82</v>
      </c>
      <c r="K147" s="21" t="s">
        <v>83</v>
      </c>
      <c r="L147" s="21" t="s">
        <v>84</v>
      </c>
      <c r="M147" s="15"/>
      <c r="N147" s="1" t="s">
        <v>43</v>
      </c>
      <c r="Q147" s="1">
        <f t="shared" si="27"/>
        <v>0</v>
      </c>
      <c r="R147" s="1">
        <f t="shared" si="27"/>
        <v>0</v>
      </c>
      <c r="S147" s="1">
        <f t="shared" si="27"/>
        <v>0</v>
      </c>
      <c r="T147" s="1">
        <f t="shared" si="27"/>
        <v>0</v>
      </c>
      <c r="U147" s="1">
        <f t="shared" si="21"/>
        <v>0</v>
      </c>
      <c r="V147" s="1">
        <f t="shared" si="29"/>
        <v>0</v>
      </c>
      <c r="W147" s="1">
        <f t="shared" si="29"/>
        <v>0</v>
      </c>
      <c r="X147" s="1">
        <f t="shared" si="29"/>
        <v>0</v>
      </c>
      <c r="Y147" s="1">
        <f t="shared" si="29"/>
        <v>0</v>
      </c>
      <c r="Z147" s="1">
        <f t="shared" si="29"/>
        <v>0</v>
      </c>
      <c r="AA147" s="1">
        <f t="shared" si="29"/>
        <v>0</v>
      </c>
    </row>
  </sheetData>
  <autoFilter ref="A29:AA147" xr:uid="{FB92D759-E7A4-47E6-8353-4D83E64DC900}">
    <sortState ref="A30:AA147">
      <sortCondition ref="A29:A147"/>
    </sortState>
  </autoFilter>
  <mergeCells count="9">
    <mergeCell ref="C18:L18"/>
    <mergeCell ref="B2:L2"/>
    <mergeCell ref="B4:L4"/>
    <mergeCell ref="C9:C11"/>
    <mergeCell ref="C6:E6"/>
    <mergeCell ref="C7:C8"/>
    <mergeCell ref="C12:C13"/>
    <mergeCell ref="C5:L5"/>
    <mergeCell ref="C16:E16"/>
  </mergeCells>
  <phoneticPr fontId="1" type="noConversion"/>
  <conditionalFormatting sqref="Q30:AA147">
    <cfRule type="cellIs" dxfId="79" priority="3" operator="equal">
      <formula>0</formula>
    </cfRule>
    <cfRule type="cellIs" dxfId="78" priority="4" operator="greaterThan">
      <formula>1</formula>
    </cfRule>
  </conditionalFormatting>
  <conditionalFormatting sqref="E30:M147">
    <cfRule type="cellIs" dxfId="77" priority="1" operator="equal">
      <formula>$A$4</formula>
    </cfRule>
    <cfRule type="cellIs" dxfId="76" priority="2" operator="equal">
      <formula>$A$2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BB28-57CC-47EA-8ACC-29C3F59FEE05}">
  <dimension ref="A1:O7"/>
  <sheetViews>
    <sheetView workbookViewId="0">
      <selection activeCell="D13" sqref="D13"/>
    </sheetView>
  </sheetViews>
  <sheetFormatPr defaultRowHeight="17.399999999999999" x14ac:dyDescent="0.4"/>
  <sheetData>
    <row r="1" spans="1:15" x14ac:dyDescent="0.4">
      <c r="A1" t="s">
        <v>96</v>
      </c>
    </row>
    <row r="2" spans="1:15" x14ac:dyDescent="0.4">
      <c r="A2" t="s">
        <v>175</v>
      </c>
      <c r="B2" s="52" t="s">
        <v>15</v>
      </c>
      <c r="C2" s="52" t="s">
        <v>13</v>
      </c>
      <c r="D2" s="52" t="s">
        <v>106</v>
      </c>
      <c r="E2" s="52" t="s">
        <v>0</v>
      </c>
      <c r="F2" s="52" t="s">
        <v>142</v>
      </c>
      <c r="G2" s="31"/>
      <c r="H2" s="31" t="s">
        <v>117</v>
      </c>
      <c r="I2" s="51" t="s">
        <v>115</v>
      </c>
      <c r="J2" s="1"/>
      <c r="K2" s="1"/>
      <c r="L2" s="1"/>
      <c r="M2" s="1"/>
      <c r="N2" s="1"/>
      <c r="O2" s="1"/>
    </row>
    <row r="3" spans="1:15" x14ac:dyDescent="0.4">
      <c r="A3" t="s">
        <v>176</v>
      </c>
      <c r="B3" s="52" t="s">
        <v>142</v>
      </c>
      <c r="C3" s="52"/>
      <c r="D3" s="52" t="s">
        <v>106</v>
      </c>
      <c r="E3" s="52" t="s">
        <v>0</v>
      </c>
      <c r="F3" s="52" t="s">
        <v>100</v>
      </c>
      <c r="G3" s="31" t="s">
        <v>98</v>
      </c>
      <c r="H3" s="31" t="s">
        <v>117</v>
      </c>
      <c r="I3" s="52" t="s">
        <v>115</v>
      </c>
      <c r="J3" s="1"/>
      <c r="K3" s="1"/>
      <c r="L3" s="1"/>
      <c r="M3" s="1"/>
      <c r="N3" s="1"/>
      <c r="O3" s="1"/>
    </row>
    <row r="4" spans="1:15" x14ac:dyDescent="0.4">
      <c r="A4" t="s">
        <v>177</v>
      </c>
      <c r="B4" s="31" t="s">
        <v>142</v>
      </c>
      <c r="C4" s="31"/>
      <c r="D4" s="31" t="s">
        <v>68</v>
      </c>
      <c r="E4" s="31" t="s">
        <v>0</v>
      </c>
      <c r="F4" s="31" t="s">
        <v>100</v>
      </c>
      <c r="G4" s="31" t="s">
        <v>97</v>
      </c>
      <c r="H4" s="31" t="s">
        <v>117</v>
      </c>
      <c r="I4" s="31" t="s">
        <v>1</v>
      </c>
      <c r="J4" s="1"/>
      <c r="K4" s="1"/>
      <c r="L4" s="1"/>
      <c r="M4" s="1"/>
      <c r="N4" s="1"/>
      <c r="O4" s="1"/>
    </row>
    <row r="5" spans="1:15" x14ac:dyDescent="0.4">
      <c r="A5" t="s">
        <v>178</v>
      </c>
      <c r="B5" s="31" t="s">
        <v>116</v>
      </c>
      <c r="C5" s="31" t="s">
        <v>117</v>
      </c>
      <c r="D5" s="31"/>
      <c r="E5" s="31" t="s">
        <v>142</v>
      </c>
      <c r="F5" s="31" t="s">
        <v>68</v>
      </c>
      <c r="G5" s="31" t="s">
        <v>99</v>
      </c>
      <c r="H5" s="31" t="s">
        <v>1</v>
      </c>
      <c r="I5" s="31"/>
      <c r="J5" s="1"/>
      <c r="K5" s="1"/>
      <c r="L5" s="1"/>
      <c r="M5" s="1"/>
      <c r="N5" s="1"/>
      <c r="O5" s="1"/>
    </row>
    <row r="6" spans="1:15" x14ac:dyDescent="0.4">
      <c r="A6" t="s">
        <v>179</v>
      </c>
      <c r="B6" s="52" t="s">
        <v>116</v>
      </c>
      <c r="C6" s="52" t="s">
        <v>115</v>
      </c>
      <c r="D6" s="52"/>
      <c r="E6" s="52" t="s">
        <v>142</v>
      </c>
      <c r="F6" s="52" t="s">
        <v>0</v>
      </c>
      <c r="G6" s="52" t="s">
        <v>99</v>
      </c>
      <c r="H6" s="52" t="s">
        <v>1</v>
      </c>
      <c r="I6" s="31"/>
      <c r="J6" s="1"/>
      <c r="K6" s="1"/>
      <c r="L6" s="1"/>
      <c r="M6" s="1"/>
      <c r="N6" s="1"/>
      <c r="O6" s="1"/>
    </row>
    <row r="7" spans="1:15" x14ac:dyDescent="0.4">
      <c r="A7" t="s">
        <v>180</v>
      </c>
      <c r="B7" s="52" t="s">
        <v>15</v>
      </c>
      <c r="C7" s="52"/>
      <c r="D7" s="52" t="s">
        <v>106</v>
      </c>
      <c r="E7" s="52" t="s">
        <v>68</v>
      </c>
      <c r="F7" s="52" t="s">
        <v>142</v>
      </c>
      <c r="G7" s="52"/>
      <c r="H7" s="52" t="s">
        <v>1</v>
      </c>
      <c r="I7" s="31" t="s">
        <v>115</v>
      </c>
      <c r="J7" s="1"/>
      <c r="K7" s="1"/>
      <c r="L7" s="1"/>
      <c r="M7" s="1"/>
      <c r="N7" s="1"/>
      <c r="O7" s="1"/>
    </row>
  </sheetData>
  <phoneticPr fontId="1" type="noConversion"/>
  <conditionalFormatting sqref="B2:I5">
    <cfRule type="cellIs" dxfId="75" priority="28" operator="equal">
      <formula>$A$2</formula>
    </cfRule>
  </conditionalFormatting>
  <conditionalFormatting sqref="B2:I5">
    <cfRule type="containsText" dxfId="74" priority="15" operator="containsText" text="한지">
      <formula>NOT(ISERROR(SEARCH("한지",B2)))</formula>
    </cfRule>
    <cfRule type="containsText" dxfId="73" priority="16" operator="containsText" text="생윤">
      <formula>NOT(ISERROR(SEARCH("생윤",B2)))</formula>
    </cfRule>
    <cfRule type="containsText" dxfId="72" priority="17" operator="containsText" text="사문">
      <formula>NOT(ISERROR(SEARCH("사문",B2)))</formula>
    </cfRule>
    <cfRule type="containsText" dxfId="71" priority="18" operator="containsText" text="지">
      <formula>NOT(ISERROR(SEARCH("지",B2)))</formula>
    </cfRule>
    <cfRule type="containsText" dxfId="70" priority="19" operator="containsText" text="생">
      <formula>NOT(ISERROR(SEARCH("생",B2)))</formula>
    </cfRule>
    <cfRule type="containsText" dxfId="69" priority="20" operator="containsText" text="화">
      <formula>NOT(ISERROR(SEARCH("화",B2)))</formula>
    </cfRule>
    <cfRule type="containsText" dxfId="68" priority="21" operator="containsText" text="물">
      <formula>NOT(ISERROR(SEARCH("물",B2)))</formula>
    </cfRule>
    <cfRule type="containsText" dxfId="67" priority="22" operator="containsText" text="영어">
      <formula>NOT(ISERROR(SEARCH("영어",B2)))</formula>
    </cfRule>
    <cfRule type="containsText" dxfId="66" priority="23" operator="containsText" text="영독">
      <formula>NOT(ISERROR(SEARCH("영독",B2)))</formula>
    </cfRule>
    <cfRule type="containsText" dxfId="65" priority="24" operator="containsText" text="수2">
      <formula>NOT(ISERROR(SEARCH("수2",B2)))</formula>
    </cfRule>
    <cfRule type="containsText" dxfId="64" priority="25" operator="containsText" text="수1">
      <formula>NOT(ISERROR(SEARCH("수1",B2)))</formula>
    </cfRule>
    <cfRule type="containsText" dxfId="63" priority="26" operator="containsText" text="문학">
      <formula>NOT(ISERROR(SEARCH("문학",B2)))</formula>
    </cfRule>
    <cfRule type="containsText" dxfId="62" priority="27" operator="containsText" text="독서">
      <formula>NOT(ISERROR(SEARCH("독서",B2)))</formula>
    </cfRule>
  </conditionalFormatting>
  <conditionalFormatting sqref="B6:I7">
    <cfRule type="cellIs" dxfId="61" priority="14" operator="equal">
      <formula>$A$2</formula>
    </cfRule>
  </conditionalFormatting>
  <conditionalFormatting sqref="B6:I7">
    <cfRule type="containsText" dxfId="60" priority="1" operator="containsText" text="한지">
      <formula>NOT(ISERROR(SEARCH("한지",B6)))</formula>
    </cfRule>
    <cfRule type="containsText" dxfId="59" priority="2" operator="containsText" text="생윤">
      <formula>NOT(ISERROR(SEARCH("생윤",B6)))</formula>
    </cfRule>
    <cfRule type="containsText" dxfId="58" priority="3" operator="containsText" text="사문">
      <formula>NOT(ISERROR(SEARCH("사문",B6)))</formula>
    </cfRule>
    <cfRule type="containsText" dxfId="57" priority="4" operator="containsText" text="지">
      <formula>NOT(ISERROR(SEARCH("지",B6)))</formula>
    </cfRule>
    <cfRule type="containsText" dxfId="56" priority="5" operator="containsText" text="생">
      <formula>NOT(ISERROR(SEARCH("생",B6)))</formula>
    </cfRule>
    <cfRule type="containsText" dxfId="55" priority="6" operator="containsText" text="화">
      <formula>NOT(ISERROR(SEARCH("화",B6)))</formula>
    </cfRule>
    <cfRule type="containsText" dxfId="54" priority="7" operator="containsText" text="물">
      <formula>NOT(ISERROR(SEARCH("물",B6)))</formula>
    </cfRule>
    <cfRule type="containsText" dxfId="53" priority="8" operator="containsText" text="영어">
      <formula>NOT(ISERROR(SEARCH("영어",B6)))</formula>
    </cfRule>
    <cfRule type="containsText" dxfId="52" priority="9" operator="containsText" text="영독">
      <formula>NOT(ISERROR(SEARCH("영독",B6)))</formula>
    </cfRule>
    <cfRule type="containsText" dxfId="51" priority="10" operator="containsText" text="수2">
      <formula>NOT(ISERROR(SEARCH("수2",B6)))</formula>
    </cfRule>
    <cfRule type="containsText" dxfId="50" priority="11" operator="containsText" text="수1">
      <formula>NOT(ISERROR(SEARCH("수1",B6)))</formula>
    </cfRule>
    <cfRule type="containsText" dxfId="49" priority="12" operator="containsText" text="문학">
      <formula>NOT(ISERROR(SEARCH("문학",B6)))</formula>
    </cfRule>
    <cfRule type="containsText" dxfId="48" priority="13" operator="containsText" text="독서">
      <formula>NOT(ISERROR(SEARCH("독서",B6)))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1397-5AF7-4B12-8F75-58020FF4680C}">
  <dimension ref="A1:C17"/>
  <sheetViews>
    <sheetView workbookViewId="0">
      <selection activeCell="A11" sqref="A11"/>
    </sheetView>
  </sheetViews>
  <sheetFormatPr defaultRowHeight="17.399999999999999" x14ac:dyDescent="0.4"/>
  <cols>
    <col min="1" max="1" width="22.8984375" bestFit="1" customWidth="1"/>
  </cols>
  <sheetData>
    <row r="1" spans="1:3" x14ac:dyDescent="0.4">
      <c r="A1" s="3" t="s">
        <v>3</v>
      </c>
      <c r="B1" t="s">
        <v>42</v>
      </c>
      <c r="C1" t="s">
        <v>16</v>
      </c>
    </row>
    <row r="2" spans="1:3" x14ac:dyDescent="0.4">
      <c r="A2" s="3">
        <v>45380</v>
      </c>
      <c r="B2">
        <v>3</v>
      </c>
      <c r="C2">
        <v>8</v>
      </c>
    </row>
    <row r="3" spans="1:3" x14ac:dyDescent="0.4">
      <c r="A3" s="3">
        <v>45380</v>
      </c>
      <c r="B3">
        <v>3</v>
      </c>
      <c r="C3">
        <v>9</v>
      </c>
    </row>
    <row r="4" spans="1:3" x14ac:dyDescent="0.4">
      <c r="A4" s="3">
        <v>45394</v>
      </c>
      <c r="B4">
        <v>2</v>
      </c>
      <c r="C4">
        <v>8</v>
      </c>
    </row>
    <row r="5" spans="1:3" x14ac:dyDescent="0.4">
      <c r="A5" s="3">
        <v>45394</v>
      </c>
      <c r="B5">
        <v>2</v>
      </c>
      <c r="C5">
        <v>9</v>
      </c>
    </row>
    <row r="6" spans="1:3" x14ac:dyDescent="0.4">
      <c r="A6" s="3">
        <v>45401</v>
      </c>
      <c r="B6">
        <v>3</v>
      </c>
      <c r="C6">
        <v>8</v>
      </c>
    </row>
    <row r="7" spans="1:3" x14ac:dyDescent="0.4">
      <c r="A7" s="3">
        <v>45401</v>
      </c>
      <c r="B7">
        <v>3</v>
      </c>
      <c r="C7">
        <v>9</v>
      </c>
    </row>
    <row r="8" spans="1:3" x14ac:dyDescent="0.4">
      <c r="A8" s="3">
        <v>45422</v>
      </c>
      <c r="B8">
        <v>3</v>
      </c>
      <c r="C8">
        <v>8</v>
      </c>
    </row>
    <row r="9" spans="1:3" x14ac:dyDescent="0.4">
      <c r="A9" s="3">
        <v>45422</v>
      </c>
      <c r="B9">
        <v>3</v>
      </c>
      <c r="C9">
        <v>9</v>
      </c>
    </row>
    <row r="10" spans="1:3" x14ac:dyDescent="0.4">
      <c r="A10" s="3">
        <v>45429</v>
      </c>
      <c r="B10">
        <v>2</v>
      </c>
      <c r="C10">
        <v>8</v>
      </c>
    </row>
    <row r="11" spans="1:3" x14ac:dyDescent="0.4">
      <c r="A11" s="3">
        <v>45429</v>
      </c>
      <c r="B11">
        <v>2</v>
      </c>
      <c r="C11">
        <v>9</v>
      </c>
    </row>
    <row r="12" spans="1:3" x14ac:dyDescent="0.4">
      <c r="A12" s="3">
        <v>45436</v>
      </c>
      <c r="B12">
        <v>2</v>
      </c>
      <c r="C12">
        <v>8</v>
      </c>
    </row>
    <row r="13" spans="1:3" x14ac:dyDescent="0.4">
      <c r="A13" s="3">
        <v>45436</v>
      </c>
      <c r="B13">
        <v>2</v>
      </c>
      <c r="C13">
        <v>9</v>
      </c>
    </row>
    <row r="14" spans="1:3" x14ac:dyDescent="0.4">
      <c r="A14" s="5">
        <v>45450</v>
      </c>
      <c r="B14">
        <v>3</v>
      </c>
      <c r="C14">
        <v>8</v>
      </c>
    </row>
    <row r="15" spans="1:3" x14ac:dyDescent="0.4">
      <c r="A15" s="5">
        <v>45450</v>
      </c>
      <c r="B15">
        <v>3</v>
      </c>
      <c r="C15">
        <v>9</v>
      </c>
    </row>
    <row r="16" spans="1:3" x14ac:dyDescent="0.4">
      <c r="A16" s="3">
        <v>45464</v>
      </c>
      <c r="B16">
        <v>2</v>
      </c>
      <c r="C16">
        <v>8</v>
      </c>
    </row>
    <row r="17" spans="1:3" x14ac:dyDescent="0.4">
      <c r="A17" s="3">
        <v>45464</v>
      </c>
      <c r="B17">
        <v>2</v>
      </c>
      <c r="C17">
        <v>9</v>
      </c>
    </row>
  </sheetData>
  <autoFilter ref="A1:C17" xr:uid="{C976C96F-2B37-48CE-A61A-DA4A2C5DE670}">
    <sortState ref="A2:C17">
      <sortCondition ref="A1:A17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B269-A1D6-4EC4-946A-3F61BF8FD316}">
  <dimension ref="A1:M24"/>
  <sheetViews>
    <sheetView workbookViewId="0">
      <selection activeCell="B12" sqref="B12"/>
    </sheetView>
  </sheetViews>
  <sheetFormatPr defaultRowHeight="17.399999999999999" x14ac:dyDescent="0.4"/>
  <cols>
    <col min="10" max="10" width="14.19921875" customWidth="1"/>
    <col min="12" max="13" width="10.5" customWidth="1"/>
  </cols>
  <sheetData>
    <row r="1" spans="1:13" x14ac:dyDescent="0.4">
      <c r="B1" s="92" t="s">
        <v>62</v>
      </c>
      <c r="C1" s="92" t="s">
        <v>163</v>
      </c>
      <c r="D1" s="92" t="s">
        <v>164</v>
      </c>
      <c r="E1" s="92"/>
      <c r="F1" s="92"/>
      <c r="G1" s="92"/>
      <c r="H1" s="92"/>
      <c r="I1" s="92"/>
      <c r="J1" s="92" t="s">
        <v>171</v>
      </c>
      <c r="K1" s="92" t="s">
        <v>162</v>
      </c>
      <c r="L1" s="92" t="s">
        <v>174</v>
      </c>
      <c r="M1" s="92"/>
    </row>
    <row r="2" spans="1:13" x14ac:dyDescent="0.4">
      <c r="A2" s="1"/>
      <c r="B2" s="92"/>
      <c r="C2" s="92"/>
      <c r="D2" s="1" t="s">
        <v>160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92"/>
      <c r="K2" s="92"/>
      <c r="L2" s="1" t="s">
        <v>172</v>
      </c>
      <c r="M2" s="1" t="s">
        <v>173</v>
      </c>
    </row>
    <row r="3" spans="1:13" x14ac:dyDescent="0.4">
      <c r="A3" s="1" t="s">
        <v>145</v>
      </c>
      <c r="B3" s="1" t="s">
        <v>126</v>
      </c>
      <c r="C3" s="1">
        <v>4</v>
      </c>
      <c r="D3" s="1">
        <v>1</v>
      </c>
      <c r="E3" s="1">
        <v>1</v>
      </c>
      <c r="F3" s="1"/>
      <c r="G3" s="1"/>
      <c r="H3" s="1">
        <v>1</v>
      </c>
      <c r="I3" s="1">
        <v>1</v>
      </c>
      <c r="J3" s="1">
        <v>15</v>
      </c>
      <c r="K3" s="1">
        <f>C3*J3</f>
        <v>60</v>
      </c>
      <c r="L3" s="1">
        <f>COUNTIFS('3학년'!$L$14:$L$131,$H$19,'3학년'!$C$14:$C$131,$K$19)+COUNTIFS('3학년'!$K$14:$K$131,$H$19,'3학년'!$C$14:$C$131,$K$19)+COUNTIFS('3학년'!$J$14:$J$131,$H$19,'3학년'!$C$14:$C$131,$K$19)+COUNTIFS('3학년'!$I$14:$I$131,$H$19,'3학년'!$C$14:$C$131,$K$19)+COUNTIFS('3학년'!$H$14:$H$131,$H$19,'3학년'!$C$14:$C$131,$K$19)+COUNTIFS('3학년'!$G$14:$G$131,$H$19,'3학년'!$C$14:$C$131,$K$19)+COUNTIFS('3학년'!$F$14:$F$131,$H$19,'3학년'!$C$14:$C$131,$K$19)+COUNTIFS('3학년'!$E$14:$E$131,$H$19,'3학년'!$C$14:$C$131,$K$19)</f>
        <v>32</v>
      </c>
      <c r="M3" s="1">
        <f t="shared" ref="M3:M15" si="0">K3-L3</f>
        <v>28</v>
      </c>
    </row>
    <row r="4" spans="1:13" x14ac:dyDescent="0.4">
      <c r="A4" s="1" t="s">
        <v>156</v>
      </c>
      <c r="B4" s="1" t="s">
        <v>127</v>
      </c>
      <c r="C4" s="1">
        <v>2</v>
      </c>
      <c r="D4" s="1"/>
      <c r="E4" s="1"/>
      <c r="F4" s="1"/>
      <c r="G4" s="1">
        <v>1</v>
      </c>
      <c r="H4" s="1">
        <v>1</v>
      </c>
      <c r="I4" s="1"/>
      <c r="J4" s="77">
        <v>15</v>
      </c>
      <c r="K4" s="77">
        <f t="shared" ref="K4:K15" si="1">C4*J4</f>
        <v>30</v>
      </c>
      <c r="L4" s="73">
        <f>COUNTIFS('3학년'!$L$14:$L$131,$A$22,'3학년'!$C$14:$C$131,$K$19)+COUNTIFS('3학년'!$K$14:$K$131,$A$22,'3학년'!$C$14:$C$131,$K$19)+COUNTIFS('3학년'!$J$14:$J$131,$A$22,'3학년'!$C$14:$C$131,$K$19)+COUNTIFS('3학년'!$I$14:$I$131,$A$22,'3학년'!$C$14:$C$131,$K$19)+COUNTIFS('3학년'!$H$14:$H$131,$A$22,'3학년'!$C$14:$C$131,$K$19)+COUNTIFS('3학년'!$G$14:$G$131,$A$22,'3학년'!$C$14:$C$131,$K$19)+COUNTIFS('3학년'!$F$14:$F$131,$A$22,'3학년'!$C$14:$C$131,$K$19)+COUNTIFS('3학년'!$E$14:$E$131,$A$22,'3학년'!$C$14:$C$131,$K$19)</f>
        <v>15</v>
      </c>
      <c r="M4" s="1">
        <f t="shared" si="0"/>
        <v>15</v>
      </c>
    </row>
    <row r="5" spans="1:13" x14ac:dyDescent="0.4">
      <c r="A5" s="1" t="s">
        <v>140</v>
      </c>
      <c r="B5" s="1" t="s">
        <v>109</v>
      </c>
      <c r="C5" s="1">
        <v>4</v>
      </c>
      <c r="D5" s="1">
        <v>1</v>
      </c>
      <c r="E5" s="1">
        <v>1</v>
      </c>
      <c r="F5" s="1">
        <v>1</v>
      </c>
      <c r="G5" s="1"/>
      <c r="H5" s="1">
        <v>1</v>
      </c>
      <c r="I5" s="1"/>
      <c r="J5" s="77">
        <v>15</v>
      </c>
      <c r="K5" s="77">
        <f t="shared" si="1"/>
        <v>60</v>
      </c>
      <c r="L5" s="73">
        <f>COUNTIFS('3학년'!$L$14:$L$131,$D$19,'3학년'!$C$14:$C$131,$K$19)+COUNTIFS('3학년'!$K$14:$K$131,$D$19,'3학년'!$C$14:$C$131,$K$19)+COUNTIFS('3학년'!$J$14:$J$131,$D$19,'3학년'!$C$14:$C$131,$K$19)+COUNTIFS('3학년'!$I$14:$I$131,$D$19,'3학년'!$C$14:$C$131,$K$19)+COUNTIFS('3학년'!$H$14:$H$131,$D$19,'3학년'!$C$14:$C$131,$K$19)+COUNTIFS('3학년'!$G$14:$G$131,$D$19,'3학년'!$C$14:$C$131,$K$19)+COUNTIFS('3학년'!$F$14:$F$131,$D$19,'3학년'!$C$14:$C$131,$K$19)+COUNTIFS('3학년'!$E$14:$E$131,$D$19,'3학년'!$C$14:$C$131,$K$19)</f>
        <v>42</v>
      </c>
      <c r="M5" s="1">
        <f t="shared" si="0"/>
        <v>18</v>
      </c>
    </row>
    <row r="6" spans="1:13" x14ac:dyDescent="0.4">
      <c r="A6" s="1" t="s">
        <v>161</v>
      </c>
      <c r="B6" s="1" t="s">
        <v>2</v>
      </c>
      <c r="C6" s="1">
        <v>4</v>
      </c>
      <c r="D6" s="1"/>
      <c r="E6" s="1"/>
      <c r="F6" s="1">
        <v>1</v>
      </c>
      <c r="G6" s="1">
        <v>1</v>
      </c>
      <c r="H6" s="1">
        <v>1</v>
      </c>
      <c r="I6" s="1">
        <v>1</v>
      </c>
      <c r="J6" s="77">
        <v>15</v>
      </c>
      <c r="K6" s="77">
        <f t="shared" si="1"/>
        <v>60</v>
      </c>
      <c r="L6" s="73">
        <f>COUNTIFS('3학년'!$L$14:$L$131,$H$19,'3학년'!$C$14:$C$131,$K$19)+COUNTIFS('3학년'!$K$14:$K$131,$H$19,'3학년'!$C$14:$C$131,$K$19)+COUNTIFS('3학년'!$J$14:$J$131,$H$19,'3학년'!$C$14:$C$131,$K$19)+COUNTIFS('3학년'!$I$14:$I$131,$H$19,'3학년'!$C$14:$C$131,$K$19)+COUNTIFS('3학년'!$H$14:$H$131,$H$19,'3학년'!$C$14:$C$131,$K$19)+COUNTIFS('3학년'!$G$14:$G$131,$H$19,'3학년'!$C$14:$C$131,$K$19)+COUNTIFS('3학년'!$F$14:$F$131,$H$19,'3학년'!$C$14:$C$131,$K$19)+COUNTIFS('3학년'!$E$14:$E$131,$H$19,'3학년'!$C$14:$C$131,$K$19)</f>
        <v>32</v>
      </c>
      <c r="M6" s="1">
        <f t="shared" si="0"/>
        <v>28</v>
      </c>
    </row>
    <row r="7" spans="1:13" x14ac:dyDescent="0.4">
      <c r="A7" s="1" t="s">
        <v>151</v>
      </c>
      <c r="B7" s="1" t="s">
        <v>123</v>
      </c>
      <c r="C7" s="1">
        <v>3</v>
      </c>
      <c r="D7" s="1"/>
      <c r="E7" s="1"/>
      <c r="F7" s="1">
        <v>1</v>
      </c>
      <c r="G7" s="1">
        <v>1</v>
      </c>
      <c r="H7" s="1"/>
      <c r="I7" s="1">
        <v>1</v>
      </c>
      <c r="J7" s="77">
        <v>15</v>
      </c>
      <c r="K7" s="77">
        <f t="shared" si="1"/>
        <v>45</v>
      </c>
      <c r="L7" s="73">
        <f>COUNTIFS('3학년'!$L$14:$L$131,$H$21,'3학년'!$C$14:$C$131,$K$19)+COUNTIFS('3학년'!$K$14:$K$131,$H$21,'3학년'!$C$14:$C$131,$K$19)+COUNTIFS('3학년'!$J$14:$J$131,$H$21,'3학년'!$C$14:$C$131,$K$19)+COUNTIFS('3학년'!$I$14:$I$131,$H$21,'3학년'!$C$14:$C$131,$K$19)+COUNTIFS('3학년'!$H$14:$H$131,$H$21,'3학년'!$C$14:$C$131,$K$19)+COUNTIFS('3학년'!$G$14:$G$131,$H$21,'3학년'!$C$14:$C$131,$K$19)+COUNTIFS('3학년'!$F$14:$F$131,$H$21,'3학년'!$C$14:$C$131,$K$19)+COUNTIFS('3학년'!$E$14:$E$131,$H$21,'3학년'!$C$14:$C$131,$K$19)</f>
        <v>31</v>
      </c>
      <c r="M7" s="1">
        <f t="shared" si="0"/>
        <v>14</v>
      </c>
    </row>
    <row r="8" spans="1:13" x14ac:dyDescent="0.4">
      <c r="A8" s="1" t="s">
        <v>143</v>
      </c>
      <c r="B8" s="1" t="s">
        <v>122</v>
      </c>
      <c r="C8" s="1">
        <v>4</v>
      </c>
      <c r="D8" s="1">
        <v>1</v>
      </c>
      <c r="E8" s="1">
        <v>1</v>
      </c>
      <c r="F8" s="1">
        <v>1</v>
      </c>
      <c r="G8" s="1">
        <v>1</v>
      </c>
      <c r="H8" s="1"/>
      <c r="I8" s="1"/>
      <c r="J8" s="77">
        <v>15</v>
      </c>
      <c r="K8" s="77">
        <f t="shared" si="1"/>
        <v>60</v>
      </c>
      <c r="L8" s="73">
        <f>COUNTIFS('3학년'!$L$14:$L$131,$G$19,'3학년'!$C$14:$C$131,$K$19)+COUNTIFS('3학년'!$K$14:$K$131,$G$19,'3학년'!$C$14:$C$131,$K$19)+COUNTIFS('3학년'!$J$14:$J$131,$G$19,'3학년'!$C$14:$C$131,$K$19)+COUNTIFS('3학년'!$I$14:$I$131,$G$19,'3학년'!$C$14:$C$131,$K$19)+COUNTIFS('3학년'!$H$14:$H$131,$G$19,'3학년'!$C$14:$C$131,$K$19)+COUNTIFS('3학년'!$G$14:$G$131,$G$19,'3학년'!$C$14:$C$131,$K$19)+COUNTIFS('3학년'!$F$14:$F$131,$G$19,'3학년'!$C$14:$C$131,$K$19)+COUNTIFS('3학년'!$E$14:$E$131,$G$19,'3학년'!$C$14:$C$131,$K$19)</f>
        <v>27</v>
      </c>
      <c r="M8" s="1">
        <f t="shared" si="0"/>
        <v>33</v>
      </c>
    </row>
    <row r="9" spans="1:13" x14ac:dyDescent="0.4">
      <c r="A9" s="1" t="s">
        <v>138</v>
      </c>
      <c r="B9" s="1" t="s">
        <v>58</v>
      </c>
      <c r="C9" s="1">
        <v>3</v>
      </c>
      <c r="D9" s="1">
        <v>1</v>
      </c>
      <c r="E9" s="1">
        <v>1</v>
      </c>
      <c r="F9" s="1"/>
      <c r="G9" s="1"/>
      <c r="H9" s="1"/>
      <c r="I9" s="1">
        <v>1</v>
      </c>
      <c r="J9" s="77">
        <v>15</v>
      </c>
      <c r="K9" s="77">
        <f t="shared" si="1"/>
        <v>45</v>
      </c>
      <c r="L9" s="73">
        <f>COUNTIFS('3학년'!$L$14:$L$131,$C$19,'3학년'!$C$14:$C$131,$K$19)+COUNTIFS('3학년'!$K$14:$K$131,$C$19,'3학년'!$C$14:$C$131,$K$19)+COUNTIFS('3학년'!$J$14:$J$131,$C$19,'3학년'!$C$14:$C$131,$K$19)+COUNTIFS('3학년'!$I$14:$I$131,$C$19,'3학년'!$C$14:$C$131,$K$19)+COUNTIFS('3학년'!$H$14:$H$131,$C$19,'3학년'!$C$14:$C$131,$K$19)+COUNTIFS('3학년'!$G$14:$G$131,$C$19,'3학년'!$C$14:$C$131,$K$19)+COUNTIFS('3학년'!$F$14:$F$131,$C$19,'3학년'!$C$14:$C$131,$K$19)+COUNTIFS('3학년'!$E$14:$E$131,$C$19,'3학년'!$C$14:$C$131,$K$19)</f>
        <v>17</v>
      </c>
      <c r="M9" s="1">
        <f t="shared" si="0"/>
        <v>28</v>
      </c>
    </row>
    <row r="10" spans="1:13" x14ac:dyDescent="0.4">
      <c r="A10" s="1" t="s">
        <v>134</v>
      </c>
      <c r="B10" s="1" t="s">
        <v>59</v>
      </c>
      <c r="C10" s="1">
        <v>2</v>
      </c>
      <c r="D10" s="1">
        <v>1</v>
      </c>
      <c r="E10" s="1"/>
      <c r="F10" s="1"/>
      <c r="G10" s="1"/>
      <c r="H10" s="1"/>
      <c r="I10" s="1">
        <v>1</v>
      </c>
      <c r="J10" s="77">
        <v>15</v>
      </c>
      <c r="K10" s="77">
        <f t="shared" si="1"/>
        <v>30</v>
      </c>
      <c r="L10" s="73">
        <f>COUNTIFS('3학년'!$L$14:$L$131,$A$19,'3학년'!$C$14:$C$131,$K$19)+COUNTIFS('3학년'!$K$14:$K$131,$A$19,'3학년'!$C$14:$C$131,$K$19)+COUNTIFS('3학년'!$J$14:$J$131,$A$19,'3학년'!$C$14:$C$131,$K$19)+COUNTIFS('3학년'!$I$14:$I$131,$A$19,'3학년'!$C$14:$C$131,$K$19)+COUNTIFS('3학년'!$H$14:$H$131,$A$19,'3학년'!$C$14:$C$131,$K$19)+COUNTIFS('3학년'!$G$14:$G$131,$A$19,'3학년'!$C$14:$C$131,$K$19)+COUNTIFS('3학년'!$F$14:$F$131,$A$19,'3학년'!$C$14:$C$131,$K$19)+COUNTIFS('3학년'!$E$14:$E$131,$A$19,'3학년'!$C$14:$C$131,$K$19)</f>
        <v>15</v>
      </c>
      <c r="M10" s="1">
        <f t="shared" si="0"/>
        <v>15</v>
      </c>
    </row>
    <row r="11" spans="1:13" x14ac:dyDescent="0.4">
      <c r="A11" s="1" t="s">
        <v>136</v>
      </c>
      <c r="B11" s="1" t="s">
        <v>60</v>
      </c>
      <c r="C11" s="1">
        <v>1</v>
      </c>
      <c r="D11" s="1">
        <v>1</v>
      </c>
      <c r="E11" s="1"/>
      <c r="F11" s="1"/>
      <c r="G11" s="1"/>
      <c r="H11" s="1"/>
      <c r="I11" s="1"/>
      <c r="J11" s="77">
        <v>15</v>
      </c>
      <c r="K11" s="77">
        <f t="shared" si="1"/>
        <v>15</v>
      </c>
      <c r="L11" s="73">
        <f>COUNTIFS('3학년'!$L$14:$L$131,$B$19,'3학년'!$C$14:$C$131,$K$19)+COUNTIFS('3학년'!$K$14:$K$131,$B$19,'3학년'!$C$14:$C$131,$K$19)+COUNTIFS('3학년'!$J$14:$J$131,$B$19,'3학년'!$C$14:$C$131,$K$19)+COUNTIFS('3학년'!$I$14:$I$131,$B$19,'3학년'!$C$14:$C$131,$K$19)+COUNTIFS('3학년'!$H$14:$H$131,$B$19,'3학년'!$C$14:$C$131,$K$19)+COUNTIFS('3학년'!$G$14:$G$131,$B$19,'3학년'!$C$14:$C$131,$K$19)+COUNTIFS('3학년'!$F$14:$F$131,$B$19,'3학년'!$C$14:$C$131,$K$19)+COUNTIFS('3학년'!$E$14:$E$131,$B$19,'3학년'!$C$14:$C$131,$K$19)</f>
        <v>12</v>
      </c>
      <c r="M11" s="1">
        <f t="shared" si="0"/>
        <v>3</v>
      </c>
    </row>
    <row r="12" spans="1:13" x14ac:dyDescent="0.4">
      <c r="A12" s="1" t="s">
        <v>153</v>
      </c>
      <c r="B12" s="1" t="s">
        <v>118</v>
      </c>
      <c r="C12" s="1">
        <v>1</v>
      </c>
      <c r="D12" s="1"/>
      <c r="E12" s="1"/>
      <c r="F12" s="1">
        <v>1</v>
      </c>
      <c r="G12" s="1"/>
      <c r="H12" s="1"/>
      <c r="I12" s="1"/>
      <c r="J12" s="77">
        <v>15</v>
      </c>
      <c r="K12" s="77">
        <f t="shared" si="1"/>
        <v>15</v>
      </c>
      <c r="L12" s="73">
        <f>COUNTIFS('3학년'!$L$14:$L$131,$F$21,'3학년'!$C$14:$C$131,$K$19)+COUNTIFS('3학년'!$K$14:$K$131,$F$21,'3학년'!$C$14:$C$131,$K$19)+COUNTIFS('3학년'!$J$14:$J$131,$F$21,'3학년'!$C$14:$C$131,$K$19)+COUNTIFS('3학년'!$I$14:$I$131,$F$21,'3학년'!$C$14:$C$131,$K$19)+COUNTIFS('3학년'!$H$14:$H$131,$F$21,'3학년'!$C$14:$C$131,$K$19)+COUNTIFS('3학년'!$G$14:$G$131,$F$21,'3학년'!$C$14:$C$131,$K$19)+COUNTIFS('3학년'!$F$14:$F$131,$F$21,'3학년'!$C$14:$C$131,$K$19)+COUNTIFS('3학년'!$E$14:$E$131,$F$21,'3학년'!$C$14:$C$131,$K$19)</f>
        <v>13</v>
      </c>
      <c r="M12" s="1">
        <f t="shared" si="0"/>
        <v>2</v>
      </c>
    </row>
    <row r="13" spans="1:13" x14ac:dyDescent="0.4">
      <c r="A13" s="1" t="s">
        <v>149</v>
      </c>
      <c r="B13" s="1" t="s">
        <v>119</v>
      </c>
      <c r="C13" s="1">
        <v>1</v>
      </c>
      <c r="D13" s="1"/>
      <c r="E13" s="1">
        <v>1</v>
      </c>
      <c r="F13" s="1"/>
      <c r="G13" s="1"/>
      <c r="H13" s="1"/>
      <c r="I13" s="1"/>
      <c r="J13" s="77">
        <v>15</v>
      </c>
      <c r="K13" s="77">
        <f t="shared" si="1"/>
        <v>15</v>
      </c>
      <c r="L13" s="73">
        <f>COUNTIFS('3학년'!$L$14:$L$131,$F$20,'3학년'!$C$14:$C$131,$K$19)+COUNTIFS('3학년'!$K$14:$K$131,$F$20,'3학년'!$C$14:$C$131,$K$19)+COUNTIFS('3학년'!$J$14:$J$131,$F$20,'3학년'!$C$14:$C$131,$K$19)+COUNTIFS('3학년'!$I$14:$I$131,$F$20,'3학년'!$C$14:$C$131,$K$19)+COUNTIFS('3학년'!$H$14:$H$131,$F$20,'3학년'!$C$14:$C$131,$K$19)+COUNTIFS('3학년'!$G$14:$G$131,$F$20,'3학년'!$C$14:$C$131,$K$19)+COUNTIFS('3학년'!$F$14:$F$131,$F$20,'3학년'!$C$14:$C$131,$K$19)+COUNTIFS('3학년'!$E$14:$E$131,$F$20,'3학년'!$C$14:$C$131,$K$19)</f>
        <v>2</v>
      </c>
      <c r="M13" s="1">
        <f t="shared" si="0"/>
        <v>13</v>
      </c>
    </row>
    <row r="14" spans="1:13" x14ac:dyDescent="0.4">
      <c r="A14" s="1" t="s">
        <v>158</v>
      </c>
      <c r="B14" s="1" t="s">
        <v>11</v>
      </c>
      <c r="C14" s="1">
        <v>2</v>
      </c>
      <c r="D14" s="1"/>
      <c r="E14" s="1"/>
      <c r="F14" s="1"/>
      <c r="G14" s="1">
        <v>1</v>
      </c>
      <c r="H14" s="1">
        <v>1</v>
      </c>
      <c r="I14" s="1"/>
      <c r="J14" s="77">
        <v>15</v>
      </c>
      <c r="K14" s="77">
        <f t="shared" si="1"/>
        <v>30</v>
      </c>
      <c r="L14" s="73">
        <f>COUNTIFS('3학년'!$L$14:$L$131,$F$22,'3학년'!$C$14:$C$131,$K$19)+COUNTIFS('3학년'!$K$14:$K$131,$F$22,'3학년'!$C$14:$C$131,$K$19)+COUNTIFS('3학년'!$J$14:$J$131,$F$22,'3학년'!$C$14:$C$131,$K$19)+COUNTIFS('3학년'!$I$14:$I$131,$F$22,'3학년'!$C$14:$C$131,$K$19)+COUNTIFS('3학년'!$H$14:$H$131,$F$22,'3학년'!$C$14:$C$131,$K$19)+COUNTIFS('3학년'!$G$14:$G$131,$F$22,'3학년'!$C$14:$C$131,$K$19)+COUNTIFS('3학년'!$F$14:$F$131,$F$22,'3학년'!$C$14:$C$131,$K$19)+COUNTIFS('3학년'!$E$14:$E$131,$F$22,'3학년'!$C$14:$C$131,$K$19)</f>
        <v>15</v>
      </c>
      <c r="M14" s="1">
        <f t="shared" si="0"/>
        <v>15</v>
      </c>
    </row>
    <row r="15" spans="1:13" x14ac:dyDescent="0.4">
      <c r="A15" s="1" t="s">
        <v>147</v>
      </c>
      <c r="B15" s="1" t="s">
        <v>12</v>
      </c>
      <c r="C15" s="1">
        <v>2</v>
      </c>
      <c r="D15" s="1"/>
      <c r="E15" s="1">
        <v>1</v>
      </c>
      <c r="F15" s="1">
        <v>1</v>
      </c>
      <c r="G15" s="1"/>
      <c r="H15" s="1"/>
      <c r="I15" s="1"/>
      <c r="J15" s="77">
        <v>15</v>
      </c>
      <c r="K15" s="77">
        <f t="shared" si="1"/>
        <v>30</v>
      </c>
      <c r="L15" s="73">
        <f>COUNTIFS('3학년'!$L$14:$L$131,$E$20,'3학년'!$C$14:$C$131,$K$19)+COUNTIFS('3학년'!$K$14:$K$131,$E$20,'3학년'!$C$14:$C$131,$K$19)+COUNTIFS('3학년'!$J$14:$J$131,$E$20,'3학년'!$C$14:$C$131,$K$19)+COUNTIFS('3학년'!$I$14:$I$131,$E$20,'3학년'!$C$14:$C$131,$K$19)+COUNTIFS('3학년'!$H$14:$H$131,$E$20,'3학년'!$C$14:$C$131,$K$19)+COUNTIFS('3학년'!$G$14:$G$131,$E$20,'3학년'!$C$14:$C$131,$K$19)+COUNTIFS('3학년'!$F$14:$F$131,$E$20,'3학년'!$C$14:$C$131,$K$19)+COUNTIFS('3학년'!$E$14:$E$131,$E$20,'3학년'!$C$14:$C$131,$K$19)</f>
        <v>15</v>
      </c>
      <c r="M15" s="1">
        <f t="shared" si="0"/>
        <v>15</v>
      </c>
    </row>
    <row r="16" spans="1:13" x14ac:dyDescent="0.4">
      <c r="D16" s="1">
        <f>SUM(D3:D15)</f>
        <v>6</v>
      </c>
      <c r="E16" s="1">
        <f t="shared" ref="E16:I16" si="2">SUM(E3:E15)</f>
        <v>6</v>
      </c>
      <c r="F16" s="1">
        <f t="shared" si="2"/>
        <v>6</v>
      </c>
      <c r="G16" s="1">
        <f t="shared" si="2"/>
        <v>5</v>
      </c>
      <c r="H16" s="1">
        <f t="shared" si="2"/>
        <v>5</v>
      </c>
      <c r="I16" s="1">
        <f t="shared" si="2"/>
        <v>5</v>
      </c>
      <c r="K16" s="76">
        <f>SUM(K3:K15)</f>
        <v>495</v>
      </c>
      <c r="L16">
        <f>SUM(L3:L15)</f>
        <v>268</v>
      </c>
      <c r="M16">
        <f>SUM(M3:M15)</f>
        <v>227</v>
      </c>
    </row>
    <row r="19" spans="1:11" x14ac:dyDescent="0.4">
      <c r="A19" s="52" t="s">
        <v>135</v>
      </c>
      <c r="B19" s="52" t="s">
        <v>137</v>
      </c>
      <c r="C19" s="52" t="s">
        <v>139</v>
      </c>
      <c r="D19" s="52" t="s">
        <v>141</v>
      </c>
      <c r="E19" s="52" t="s">
        <v>142</v>
      </c>
      <c r="F19" s="31"/>
      <c r="G19" s="31" t="s">
        <v>144</v>
      </c>
      <c r="H19" s="51" t="s">
        <v>146</v>
      </c>
      <c r="I19" s="31"/>
      <c r="J19" s="1" t="s">
        <v>165</v>
      </c>
      <c r="K19">
        <v>8</v>
      </c>
    </row>
    <row r="20" spans="1:11" x14ac:dyDescent="0.4">
      <c r="A20" s="52" t="s">
        <v>142</v>
      </c>
      <c r="B20" s="52"/>
      <c r="C20" s="52" t="s">
        <v>139</v>
      </c>
      <c r="D20" s="52" t="s">
        <v>141</v>
      </c>
      <c r="E20" s="52" t="s">
        <v>148</v>
      </c>
      <c r="F20" s="31" t="s">
        <v>150</v>
      </c>
      <c r="G20" s="31" t="s">
        <v>144</v>
      </c>
      <c r="H20" s="52" t="s">
        <v>146</v>
      </c>
      <c r="I20" s="31"/>
      <c r="J20" s="74" t="s">
        <v>166</v>
      </c>
      <c r="K20">
        <v>9</v>
      </c>
    </row>
    <row r="21" spans="1:11" x14ac:dyDescent="0.4">
      <c r="A21" s="31" t="s">
        <v>142</v>
      </c>
      <c r="B21" s="31"/>
      <c r="C21" s="31" t="s">
        <v>152</v>
      </c>
      <c r="D21" s="31" t="s">
        <v>141</v>
      </c>
      <c r="E21" s="31" t="s">
        <v>148</v>
      </c>
      <c r="F21" s="31" t="s">
        <v>154</v>
      </c>
      <c r="G21" s="31" t="s">
        <v>144</v>
      </c>
      <c r="H21" s="31" t="s">
        <v>155</v>
      </c>
      <c r="I21" s="31"/>
      <c r="J21" s="75" t="s">
        <v>167</v>
      </c>
    </row>
    <row r="22" spans="1:11" x14ac:dyDescent="0.4">
      <c r="A22" s="31" t="s">
        <v>157</v>
      </c>
      <c r="B22" s="31" t="s">
        <v>144</v>
      </c>
      <c r="C22" s="31"/>
      <c r="D22" s="31" t="s">
        <v>142</v>
      </c>
      <c r="E22" s="31" t="s">
        <v>152</v>
      </c>
      <c r="F22" s="31" t="s">
        <v>159</v>
      </c>
      <c r="G22" s="31" t="s">
        <v>155</v>
      </c>
      <c r="H22" s="31"/>
      <c r="I22" s="31"/>
      <c r="J22" s="75" t="s">
        <v>168</v>
      </c>
    </row>
    <row r="23" spans="1:11" x14ac:dyDescent="0.4">
      <c r="A23" s="52" t="s">
        <v>157</v>
      </c>
      <c r="B23" s="52" t="s">
        <v>146</v>
      </c>
      <c r="C23" s="52"/>
      <c r="D23" s="52" t="s">
        <v>142</v>
      </c>
      <c r="E23" s="52" t="s">
        <v>141</v>
      </c>
      <c r="F23" s="52" t="s">
        <v>159</v>
      </c>
      <c r="G23" s="52" t="s">
        <v>155</v>
      </c>
      <c r="H23" s="31"/>
      <c r="I23" s="63"/>
      <c r="J23" s="64" t="s">
        <v>169</v>
      </c>
    </row>
    <row r="24" spans="1:11" x14ac:dyDescent="0.4">
      <c r="A24" s="52" t="s">
        <v>135</v>
      </c>
      <c r="B24" s="52"/>
      <c r="C24" s="52" t="s">
        <v>139</v>
      </c>
      <c r="D24" s="52" t="s">
        <v>152</v>
      </c>
      <c r="E24" s="52" t="s">
        <v>142</v>
      </c>
      <c r="F24" s="52"/>
      <c r="G24" s="52" t="s">
        <v>155</v>
      </c>
      <c r="H24" s="31" t="s">
        <v>146</v>
      </c>
      <c r="I24" s="31"/>
      <c r="J24" s="64" t="s">
        <v>170</v>
      </c>
    </row>
  </sheetData>
  <mergeCells count="6">
    <mergeCell ref="L1:M1"/>
    <mergeCell ref="D1:I1"/>
    <mergeCell ref="B1:B2"/>
    <mergeCell ref="C1:C2"/>
    <mergeCell ref="J1:J2"/>
    <mergeCell ref="K1:K2"/>
  </mergeCells>
  <phoneticPr fontId="1" type="noConversion"/>
  <conditionalFormatting sqref="J20:J24 A19:H24">
    <cfRule type="cellIs" dxfId="47" priority="28" operator="equal">
      <formula>$A$2</formula>
    </cfRule>
  </conditionalFormatting>
  <conditionalFormatting sqref="J20:J24 A19:H24">
    <cfRule type="containsText" dxfId="46" priority="15" operator="containsText" text="한지">
      <formula>NOT(ISERROR(SEARCH("한지",A19)))</formula>
    </cfRule>
    <cfRule type="containsText" dxfId="45" priority="16" operator="containsText" text="생윤">
      <formula>NOT(ISERROR(SEARCH("생윤",A19)))</formula>
    </cfRule>
    <cfRule type="containsText" dxfId="44" priority="17" operator="containsText" text="사문">
      <formula>NOT(ISERROR(SEARCH("사문",A19)))</formula>
    </cfRule>
    <cfRule type="containsText" dxfId="43" priority="18" operator="containsText" text="지">
      <formula>NOT(ISERROR(SEARCH("지",A19)))</formula>
    </cfRule>
    <cfRule type="containsText" dxfId="42" priority="19" operator="containsText" text="생">
      <formula>NOT(ISERROR(SEARCH("생",A19)))</formula>
    </cfRule>
    <cfRule type="containsText" dxfId="41" priority="20" operator="containsText" text="화">
      <formula>NOT(ISERROR(SEARCH("화",A19)))</formula>
    </cfRule>
    <cfRule type="containsText" dxfId="40" priority="21" operator="containsText" text="물">
      <formula>NOT(ISERROR(SEARCH("물",A19)))</formula>
    </cfRule>
    <cfRule type="containsText" dxfId="39" priority="22" operator="containsText" text="영어">
      <formula>NOT(ISERROR(SEARCH("영어",A19)))</formula>
    </cfRule>
    <cfRule type="containsText" dxfId="38" priority="23" operator="containsText" text="영독">
      <formula>NOT(ISERROR(SEARCH("영독",A19)))</formula>
    </cfRule>
    <cfRule type="containsText" dxfId="37" priority="24" operator="containsText" text="수2">
      <formula>NOT(ISERROR(SEARCH("수2",A19)))</formula>
    </cfRule>
    <cfRule type="containsText" dxfId="36" priority="25" operator="containsText" text="수1">
      <formula>NOT(ISERROR(SEARCH("수1",A19)))</formula>
    </cfRule>
    <cfRule type="containsText" dxfId="35" priority="26" operator="containsText" text="문학">
      <formula>NOT(ISERROR(SEARCH("문학",A19)))</formula>
    </cfRule>
    <cfRule type="containsText" dxfId="34" priority="27" operator="containsText" text="독서">
      <formula>NOT(ISERROR(SEARCH("독서",A19)))</formula>
    </cfRule>
  </conditionalFormatting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873F-8EB0-45E4-8978-97AF26DF31B2}">
  <dimension ref="A1:M43"/>
  <sheetViews>
    <sheetView tabSelected="1" topLeftCell="A16" zoomScaleNormal="100" workbookViewId="0">
      <selection activeCell="F45" sqref="F45"/>
    </sheetView>
  </sheetViews>
  <sheetFormatPr defaultRowHeight="17.399999999999999" x14ac:dyDescent="0.4"/>
  <cols>
    <col min="1" max="1" width="22.8984375" bestFit="1" customWidth="1"/>
    <col min="2" max="2" width="0" hidden="1" customWidth="1"/>
    <col min="3" max="3" width="9.19921875" bestFit="1" customWidth="1"/>
    <col min="4" max="13" width="9"/>
  </cols>
  <sheetData>
    <row r="1" spans="1:13" x14ac:dyDescent="0.4">
      <c r="A1" s="10" t="s">
        <v>3</v>
      </c>
      <c r="B1" s="30" t="s">
        <v>4</v>
      </c>
      <c r="C1" s="30" t="s">
        <v>16</v>
      </c>
      <c r="D1" s="30" t="s">
        <v>26</v>
      </c>
      <c r="E1" s="11" t="s">
        <v>120</v>
      </c>
      <c r="F1" s="31" t="s">
        <v>51</v>
      </c>
      <c r="G1" s="31" t="s">
        <v>52</v>
      </c>
      <c r="H1" s="31" t="s">
        <v>53</v>
      </c>
      <c r="I1" s="31" t="s">
        <v>54</v>
      </c>
      <c r="J1" s="31" t="s">
        <v>55</v>
      </c>
      <c r="K1" s="31" t="s">
        <v>56</v>
      </c>
      <c r="L1" s="31" t="s">
        <v>57</v>
      </c>
      <c r="M1" s="15"/>
    </row>
    <row r="2" spans="1:13" x14ac:dyDescent="0.4">
      <c r="A2" s="12">
        <v>45779</v>
      </c>
      <c r="B2" s="13"/>
      <c r="C2" s="50">
        <v>8</v>
      </c>
      <c r="D2" s="50" t="s">
        <v>179</v>
      </c>
      <c r="E2" s="52" t="s">
        <v>116</v>
      </c>
      <c r="F2" s="52" t="s">
        <v>115</v>
      </c>
      <c r="G2" s="52"/>
      <c r="H2" s="52" t="s">
        <v>142</v>
      </c>
      <c r="I2" s="52" t="s">
        <v>0</v>
      </c>
      <c r="J2" s="52" t="s">
        <v>99</v>
      </c>
      <c r="K2" s="52" t="s">
        <v>1</v>
      </c>
      <c r="L2" s="31"/>
      <c r="M2" s="31"/>
    </row>
    <row r="3" spans="1:13" x14ac:dyDescent="0.4">
      <c r="A3" s="12">
        <v>45779</v>
      </c>
      <c r="B3" s="13"/>
      <c r="C3" s="50">
        <v>9</v>
      </c>
      <c r="D3" s="50" t="s">
        <v>180</v>
      </c>
      <c r="E3" s="52" t="s">
        <v>15</v>
      </c>
      <c r="F3" s="52"/>
      <c r="G3" s="52" t="s">
        <v>106</v>
      </c>
      <c r="H3" s="52" t="s">
        <v>68</v>
      </c>
      <c r="I3" s="52" t="s">
        <v>142</v>
      </c>
      <c r="J3" s="52"/>
      <c r="K3" s="52" t="s">
        <v>1</v>
      </c>
      <c r="L3" s="31" t="s">
        <v>115</v>
      </c>
      <c r="M3" s="31"/>
    </row>
    <row r="4" spans="1:13" x14ac:dyDescent="0.4">
      <c r="A4" s="12">
        <v>45782</v>
      </c>
      <c r="B4" s="13"/>
      <c r="C4" s="82" t="s">
        <v>129</v>
      </c>
      <c r="D4" s="68"/>
      <c r="E4" s="69"/>
      <c r="F4" s="69"/>
      <c r="G4" s="69"/>
      <c r="H4" s="69"/>
      <c r="I4" s="69"/>
      <c r="J4" s="69"/>
      <c r="K4" s="69"/>
      <c r="L4" s="69"/>
      <c r="M4" s="69"/>
    </row>
    <row r="5" spans="1:13" x14ac:dyDescent="0.4">
      <c r="A5" s="12">
        <v>45782</v>
      </c>
      <c r="B5" s="13"/>
      <c r="C5" s="83"/>
      <c r="D5" s="68"/>
      <c r="E5" s="69"/>
      <c r="F5" s="69"/>
      <c r="G5" s="69"/>
      <c r="H5" s="69"/>
      <c r="I5" s="69"/>
      <c r="J5" s="69"/>
      <c r="K5" s="69"/>
      <c r="L5" s="69"/>
      <c r="M5" s="69"/>
    </row>
    <row r="6" spans="1:13" x14ac:dyDescent="0.4">
      <c r="A6" s="12">
        <v>45783</v>
      </c>
      <c r="B6" s="13"/>
      <c r="C6" s="82" t="s">
        <v>130</v>
      </c>
      <c r="D6" s="68"/>
      <c r="E6" s="69"/>
      <c r="F6" s="69"/>
      <c r="G6" s="69"/>
      <c r="H6" s="69"/>
      <c r="I6" s="69"/>
      <c r="J6" s="69"/>
      <c r="K6" s="69"/>
      <c r="L6" s="69"/>
      <c r="M6" s="69"/>
    </row>
    <row r="7" spans="1:13" x14ac:dyDescent="0.4">
      <c r="A7" s="12">
        <v>45783</v>
      </c>
      <c r="B7" s="13"/>
      <c r="C7" s="83"/>
      <c r="D7" s="68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4">
      <c r="A8" s="12">
        <v>45784</v>
      </c>
      <c r="B8" s="13">
        <f t="shared" ref="B8:B18" si="0">WEEKDAY(A8,2)</f>
        <v>3</v>
      </c>
      <c r="C8" s="50">
        <v>8</v>
      </c>
      <c r="D8" s="50" t="s">
        <v>175</v>
      </c>
      <c r="E8" s="52" t="s">
        <v>15</v>
      </c>
      <c r="F8" s="52" t="s">
        <v>13</v>
      </c>
      <c r="G8" s="52" t="s">
        <v>106</v>
      </c>
      <c r="H8" s="52" t="s">
        <v>0</v>
      </c>
      <c r="I8" s="52" t="s">
        <v>142</v>
      </c>
      <c r="J8" s="31"/>
      <c r="K8" s="31" t="s">
        <v>117</v>
      </c>
      <c r="L8" s="51" t="s">
        <v>115</v>
      </c>
      <c r="M8" s="31"/>
    </row>
    <row r="9" spans="1:13" x14ac:dyDescent="0.4">
      <c r="A9" s="12">
        <v>45784</v>
      </c>
      <c r="B9" s="13">
        <f t="shared" si="0"/>
        <v>3</v>
      </c>
      <c r="C9" s="50">
        <v>9</v>
      </c>
      <c r="D9" s="50" t="s">
        <v>176</v>
      </c>
      <c r="E9" s="52" t="s">
        <v>142</v>
      </c>
      <c r="F9" s="52"/>
      <c r="G9" s="52" t="s">
        <v>106</v>
      </c>
      <c r="H9" s="52" t="s">
        <v>0</v>
      </c>
      <c r="I9" s="52" t="s">
        <v>100</v>
      </c>
      <c r="J9" s="31" t="s">
        <v>98</v>
      </c>
      <c r="K9" s="31" t="s">
        <v>117</v>
      </c>
      <c r="L9" s="52" t="s">
        <v>115</v>
      </c>
      <c r="M9" s="31"/>
    </row>
    <row r="10" spans="1:13" x14ac:dyDescent="0.4">
      <c r="A10" s="12">
        <v>45785</v>
      </c>
      <c r="B10" s="13"/>
      <c r="C10" s="82" t="s">
        <v>124</v>
      </c>
      <c r="D10" s="68"/>
      <c r="E10" s="69"/>
      <c r="F10" s="69"/>
      <c r="G10" s="69"/>
      <c r="H10" s="69"/>
      <c r="I10" s="69"/>
      <c r="J10" s="69"/>
      <c r="K10" s="69"/>
      <c r="L10" s="69"/>
      <c r="M10" s="69"/>
    </row>
    <row r="11" spans="1:13" x14ac:dyDescent="0.4">
      <c r="A11" s="12">
        <v>45785</v>
      </c>
      <c r="B11" s="13"/>
      <c r="C11" s="83"/>
      <c r="D11" s="68"/>
      <c r="E11" s="69"/>
      <c r="F11" s="69"/>
      <c r="G11" s="69"/>
      <c r="H11" s="69"/>
      <c r="I11" s="69"/>
      <c r="J11" s="69"/>
      <c r="K11" s="69"/>
      <c r="L11" s="69"/>
      <c r="M11" s="69"/>
    </row>
    <row r="12" spans="1:13" x14ac:dyDescent="0.4">
      <c r="A12" s="12">
        <v>45786</v>
      </c>
      <c r="B12" s="13">
        <f t="shared" si="0"/>
        <v>5</v>
      </c>
      <c r="C12" s="50">
        <v>8</v>
      </c>
      <c r="D12" s="50" t="s">
        <v>179</v>
      </c>
      <c r="E12" s="52" t="s">
        <v>116</v>
      </c>
      <c r="F12" s="52" t="s">
        <v>115</v>
      </c>
      <c r="G12" s="52"/>
      <c r="H12" s="52" t="s">
        <v>142</v>
      </c>
      <c r="I12" s="52" t="s">
        <v>0</v>
      </c>
      <c r="J12" s="52" t="s">
        <v>99</v>
      </c>
      <c r="K12" s="52" t="s">
        <v>1</v>
      </c>
      <c r="L12" s="31"/>
      <c r="M12" s="31"/>
    </row>
    <row r="13" spans="1:13" x14ac:dyDescent="0.4">
      <c r="A13" s="12">
        <v>45786</v>
      </c>
      <c r="B13" s="13">
        <f t="shared" si="0"/>
        <v>5</v>
      </c>
      <c r="C13" s="50">
        <v>9</v>
      </c>
      <c r="D13" s="50" t="s">
        <v>180</v>
      </c>
      <c r="E13" s="52" t="s">
        <v>15</v>
      </c>
      <c r="F13" s="52"/>
      <c r="G13" s="52" t="s">
        <v>106</v>
      </c>
      <c r="H13" s="52" t="s">
        <v>68</v>
      </c>
      <c r="I13" s="52" t="s">
        <v>142</v>
      </c>
      <c r="J13" s="52"/>
      <c r="K13" s="52" t="s">
        <v>1</v>
      </c>
      <c r="L13" s="31" t="s">
        <v>115</v>
      </c>
      <c r="M13" s="31"/>
    </row>
    <row r="14" spans="1:13" x14ac:dyDescent="0.4">
      <c r="A14" s="12">
        <v>45789</v>
      </c>
      <c r="B14" s="13">
        <f t="shared" si="0"/>
        <v>1</v>
      </c>
      <c r="C14" s="50">
        <v>8</v>
      </c>
      <c r="D14" s="50" t="s">
        <v>177</v>
      </c>
      <c r="E14" s="31" t="s">
        <v>142</v>
      </c>
      <c r="F14" s="31"/>
      <c r="G14" s="31" t="s">
        <v>68</v>
      </c>
      <c r="H14" s="31" t="s">
        <v>0</v>
      </c>
      <c r="I14" s="31" t="s">
        <v>100</v>
      </c>
      <c r="J14" s="31" t="s">
        <v>97</v>
      </c>
      <c r="K14" s="31" t="s">
        <v>117</v>
      </c>
      <c r="L14" s="31" t="s">
        <v>1</v>
      </c>
      <c r="M14" s="31"/>
    </row>
    <row r="15" spans="1:13" x14ac:dyDescent="0.4">
      <c r="A15" s="12">
        <v>45789</v>
      </c>
      <c r="B15" s="13">
        <f t="shared" si="0"/>
        <v>1</v>
      </c>
      <c r="C15" s="50">
        <v>9</v>
      </c>
      <c r="D15" s="50" t="s">
        <v>178</v>
      </c>
      <c r="E15" s="31" t="s">
        <v>116</v>
      </c>
      <c r="F15" s="31" t="s">
        <v>117</v>
      </c>
      <c r="G15" s="31"/>
      <c r="H15" s="31" t="s">
        <v>142</v>
      </c>
      <c r="I15" s="31" t="s">
        <v>68</v>
      </c>
      <c r="J15" s="31" t="s">
        <v>99</v>
      </c>
      <c r="K15" s="31" t="s">
        <v>1</v>
      </c>
      <c r="L15" s="31"/>
      <c r="M15" s="31"/>
    </row>
    <row r="16" spans="1:13" x14ac:dyDescent="0.4">
      <c r="A16" s="12">
        <v>45790</v>
      </c>
      <c r="B16" s="13">
        <f t="shared" si="0"/>
        <v>2</v>
      </c>
      <c r="C16" s="82" t="s">
        <v>131</v>
      </c>
      <c r="D16" s="68"/>
      <c r="E16" s="71"/>
      <c r="F16" s="71"/>
      <c r="G16" s="71"/>
      <c r="H16" s="71"/>
      <c r="I16" s="71"/>
      <c r="J16" s="69"/>
      <c r="K16" s="69"/>
      <c r="L16" s="72"/>
      <c r="M16" s="70"/>
    </row>
    <row r="17" spans="1:13" x14ac:dyDescent="0.4">
      <c r="A17" s="12">
        <v>45790</v>
      </c>
      <c r="B17" s="13">
        <f t="shared" si="0"/>
        <v>2</v>
      </c>
      <c r="C17" s="83"/>
      <c r="D17" s="68"/>
      <c r="E17" s="71"/>
      <c r="F17" s="71"/>
      <c r="G17" s="71"/>
      <c r="H17" s="71"/>
      <c r="I17" s="71"/>
      <c r="J17" s="69"/>
      <c r="K17" s="69"/>
      <c r="L17" s="71"/>
      <c r="M17" s="69"/>
    </row>
    <row r="18" spans="1:13" x14ac:dyDescent="0.4">
      <c r="A18" s="12">
        <v>45791</v>
      </c>
      <c r="B18" s="13">
        <f t="shared" si="0"/>
        <v>3</v>
      </c>
      <c r="C18" s="50">
        <v>8</v>
      </c>
      <c r="D18" s="50" t="s">
        <v>175</v>
      </c>
      <c r="E18" s="52" t="s">
        <v>15</v>
      </c>
      <c r="F18" s="52" t="s">
        <v>13</v>
      </c>
      <c r="G18" s="52" t="s">
        <v>106</v>
      </c>
      <c r="H18" s="52" t="s">
        <v>0</v>
      </c>
      <c r="I18" s="52" t="s">
        <v>142</v>
      </c>
      <c r="J18" s="31"/>
      <c r="K18" s="31" t="s">
        <v>117</v>
      </c>
      <c r="L18" s="51" t="s">
        <v>115</v>
      </c>
      <c r="M18" s="31"/>
    </row>
    <row r="19" spans="1:13" x14ac:dyDescent="0.4">
      <c r="A19" s="12">
        <v>45791</v>
      </c>
      <c r="B19" s="13"/>
      <c r="C19" s="50">
        <v>9</v>
      </c>
      <c r="D19" s="50" t="s">
        <v>176</v>
      </c>
      <c r="E19" s="52" t="s">
        <v>142</v>
      </c>
      <c r="F19" s="52"/>
      <c r="G19" s="52" t="s">
        <v>106</v>
      </c>
      <c r="H19" s="52" t="s">
        <v>0</v>
      </c>
      <c r="I19" s="52" t="s">
        <v>100</v>
      </c>
      <c r="J19" s="31" t="s">
        <v>98</v>
      </c>
      <c r="K19" s="31" t="s">
        <v>117</v>
      </c>
      <c r="L19" s="52" t="s">
        <v>115</v>
      </c>
      <c r="M19" s="31"/>
    </row>
    <row r="20" spans="1:13" x14ac:dyDescent="0.4">
      <c r="A20" s="12">
        <v>45792</v>
      </c>
      <c r="B20" s="13"/>
      <c r="C20" s="82" t="s">
        <v>132</v>
      </c>
      <c r="D20" s="68"/>
      <c r="E20" s="71"/>
      <c r="F20" s="71"/>
      <c r="G20" s="71"/>
      <c r="H20" s="71"/>
      <c r="I20" s="71"/>
      <c r="J20" s="71"/>
      <c r="K20" s="71"/>
      <c r="L20" s="69"/>
      <c r="M20" s="69"/>
    </row>
    <row r="21" spans="1:13" x14ac:dyDescent="0.4">
      <c r="A21" s="12">
        <v>45792</v>
      </c>
      <c r="B21" s="13">
        <f t="shared" ref="B21:B43" si="1">WEEKDAY(A21,2)</f>
        <v>4</v>
      </c>
      <c r="C21" s="83"/>
      <c r="D21" s="68"/>
      <c r="E21" s="71"/>
      <c r="F21" s="71"/>
      <c r="G21" s="71"/>
      <c r="H21" s="71"/>
      <c r="I21" s="71"/>
      <c r="J21" s="71"/>
      <c r="K21" s="71"/>
      <c r="L21" s="69"/>
      <c r="M21" s="69"/>
    </row>
    <row r="22" spans="1:13" x14ac:dyDescent="0.4">
      <c r="A22" s="12">
        <v>45793</v>
      </c>
      <c r="B22" s="13">
        <f t="shared" si="1"/>
        <v>5</v>
      </c>
      <c r="C22" s="50">
        <v>8</v>
      </c>
      <c r="D22" s="50" t="s">
        <v>179</v>
      </c>
      <c r="E22" s="52" t="s">
        <v>116</v>
      </c>
      <c r="F22" s="52" t="s">
        <v>115</v>
      </c>
      <c r="G22" s="52"/>
      <c r="H22" s="52" t="s">
        <v>142</v>
      </c>
      <c r="I22" s="52" t="s">
        <v>0</v>
      </c>
      <c r="J22" s="52" t="s">
        <v>99</v>
      </c>
      <c r="K22" s="52" t="s">
        <v>1</v>
      </c>
      <c r="L22" s="31"/>
      <c r="M22" s="31"/>
    </row>
    <row r="23" spans="1:13" x14ac:dyDescent="0.4">
      <c r="A23" s="12">
        <v>45793</v>
      </c>
      <c r="B23" s="13">
        <f t="shared" si="1"/>
        <v>5</v>
      </c>
      <c r="C23" s="50">
        <v>9</v>
      </c>
      <c r="D23" s="50" t="s">
        <v>175</v>
      </c>
      <c r="E23" s="52" t="s">
        <v>15</v>
      </c>
      <c r="F23" s="52" t="s">
        <v>13</v>
      </c>
      <c r="G23" s="52" t="s">
        <v>106</v>
      </c>
      <c r="H23" s="52" t="s">
        <v>0</v>
      </c>
      <c r="I23" s="52" t="s">
        <v>142</v>
      </c>
      <c r="J23" s="31"/>
      <c r="K23" s="31" t="s">
        <v>117</v>
      </c>
      <c r="L23" s="51" t="s">
        <v>115</v>
      </c>
      <c r="M23" s="31"/>
    </row>
    <row r="24" spans="1:13" x14ac:dyDescent="0.4">
      <c r="A24" s="12">
        <v>45796</v>
      </c>
      <c r="B24" s="13">
        <f t="shared" si="1"/>
        <v>1</v>
      </c>
      <c r="C24" s="50">
        <v>8</v>
      </c>
      <c r="D24" s="50" t="s">
        <v>177</v>
      </c>
      <c r="E24" s="31" t="s">
        <v>142</v>
      </c>
      <c r="F24" s="31"/>
      <c r="G24" s="31" t="s">
        <v>68</v>
      </c>
      <c r="H24" s="31" t="s">
        <v>0</v>
      </c>
      <c r="I24" s="31" t="s">
        <v>100</v>
      </c>
      <c r="J24" s="31" t="s">
        <v>97</v>
      </c>
      <c r="K24" s="31" t="s">
        <v>117</v>
      </c>
      <c r="L24" s="31" t="s">
        <v>1</v>
      </c>
      <c r="M24" s="31"/>
    </row>
    <row r="25" spans="1:13" x14ac:dyDescent="0.4">
      <c r="A25" s="12">
        <v>45796</v>
      </c>
      <c r="B25" s="13">
        <f t="shared" si="1"/>
        <v>1</v>
      </c>
      <c r="C25" s="50">
        <v>9</v>
      </c>
      <c r="D25" s="50" t="s">
        <v>178</v>
      </c>
      <c r="E25" s="31" t="s">
        <v>116</v>
      </c>
      <c r="F25" s="31" t="s">
        <v>117</v>
      </c>
      <c r="G25" s="31"/>
      <c r="H25" s="31" t="s">
        <v>142</v>
      </c>
      <c r="I25" s="31" t="s">
        <v>68</v>
      </c>
      <c r="J25" s="31" t="s">
        <v>99</v>
      </c>
      <c r="K25" s="31" t="s">
        <v>1</v>
      </c>
      <c r="L25" s="31"/>
      <c r="M25" s="31"/>
    </row>
    <row r="26" spans="1:13" x14ac:dyDescent="0.4">
      <c r="A26" s="12">
        <v>45797</v>
      </c>
      <c r="B26" s="13">
        <f t="shared" si="1"/>
        <v>2</v>
      </c>
      <c r="C26" s="49">
        <v>8</v>
      </c>
      <c r="D26" s="50" t="s">
        <v>180</v>
      </c>
      <c r="E26" s="52" t="s">
        <v>15</v>
      </c>
      <c r="F26" s="52"/>
      <c r="G26" s="52" t="s">
        <v>106</v>
      </c>
      <c r="H26" s="52" t="s">
        <v>68</v>
      </c>
      <c r="I26" s="52" t="s">
        <v>142</v>
      </c>
      <c r="J26" s="52"/>
      <c r="K26" s="52" t="s">
        <v>1</v>
      </c>
      <c r="L26" s="31" t="s">
        <v>115</v>
      </c>
      <c r="M26" s="63"/>
    </row>
    <row r="27" spans="1:13" x14ac:dyDescent="0.4">
      <c r="A27" s="12">
        <v>45797</v>
      </c>
      <c r="B27" s="13">
        <f t="shared" si="1"/>
        <v>2</v>
      </c>
      <c r="C27" s="50">
        <v>9</v>
      </c>
      <c r="D27" s="50" t="s">
        <v>176</v>
      </c>
      <c r="E27" s="52" t="s">
        <v>142</v>
      </c>
      <c r="F27" s="52"/>
      <c r="G27" s="52" t="s">
        <v>106</v>
      </c>
      <c r="H27" s="52" t="s">
        <v>0</v>
      </c>
      <c r="I27" s="52" t="s">
        <v>100</v>
      </c>
      <c r="J27" s="31" t="s">
        <v>98</v>
      </c>
      <c r="K27" s="31" t="s">
        <v>117</v>
      </c>
      <c r="L27" s="52" t="s">
        <v>115</v>
      </c>
      <c r="M27" s="31"/>
    </row>
    <row r="28" spans="1:13" x14ac:dyDescent="0.4">
      <c r="A28" s="12">
        <v>45798</v>
      </c>
      <c r="B28" s="13">
        <f t="shared" si="1"/>
        <v>3</v>
      </c>
      <c r="C28" s="50">
        <v>8</v>
      </c>
      <c r="D28" s="50" t="s">
        <v>177</v>
      </c>
      <c r="E28" s="31" t="s">
        <v>142</v>
      </c>
      <c r="F28" s="31"/>
      <c r="G28" s="31" t="s">
        <v>68</v>
      </c>
      <c r="H28" s="31" t="s">
        <v>0</v>
      </c>
      <c r="I28" s="31" t="s">
        <v>100</v>
      </c>
      <c r="J28" s="31" t="s">
        <v>97</v>
      </c>
      <c r="K28" s="31" t="s">
        <v>117</v>
      </c>
      <c r="L28" s="31" t="s">
        <v>1</v>
      </c>
      <c r="M28" s="31"/>
    </row>
    <row r="29" spans="1:13" x14ac:dyDescent="0.4">
      <c r="A29" s="12">
        <v>45798</v>
      </c>
      <c r="B29" s="13">
        <f t="shared" si="1"/>
        <v>3</v>
      </c>
      <c r="C29" s="50">
        <v>9</v>
      </c>
      <c r="D29" s="50" t="s">
        <v>178</v>
      </c>
      <c r="E29" s="31" t="s">
        <v>116</v>
      </c>
      <c r="F29" s="31" t="s">
        <v>117</v>
      </c>
      <c r="G29" s="31"/>
      <c r="H29" s="31" t="s">
        <v>142</v>
      </c>
      <c r="I29" s="31" t="s">
        <v>68</v>
      </c>
      <c r="J29" s="31" t="s">
        <v>99</v>
      </c>
      <c r="K29" s="31" t="s">
        <v>1</v>
      </c>
      <c r="L29" s="31"/>
      <c r="M29" s="31"/>
    </row>
    <row r="30" spans="1:13" x14ac:dyDescent="0.4">
      <c r="A30" s="12">
        <v>45799</v>
      </c>
      <c r="B30" s="13"/>
      <c r="C30" s="82" t="s">
        <v>29</v>
      </c>
      <c r="D30" s="68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4">
      <c r="A31" s="12">
        <v>45799</v>
      </c>
      <c r="B31" s="13"/>
      <c r="C31" s="83"/>
      <c r="D31" s="68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4">
      <c r="A32" s="12">
        <v>45800</v>
      </c>
      <c r="B32" s="13">
        <f t="shared" si="1"/>
        <v>5</v>
      </c>
      <c r="C32" s="50">
        <v>8</v>
      </c>
      <c r="D32" s="50" t="s">
        <v>179</v>
      </c>
      <c r="E32" s="52" t="s">
        <v>116</v>
      </c>
      <c r="F32" s="52" t="s">
        <v>115</v>
      </c>
      <c r="G32" s="52"/>
      <c r="H32" s="52" t="s">
        <v>142</v>
      </c>
      <c r="I32" s="52" t="s">
        <v>0</v>
      </c>
      <c r="J32" s="52" t="s">
        <v>99</v>
      </c>
      <c r="K32" s="52" t="s">
        <v>1</v>
      </c>
      <c r="L32" s="31"/>
      <c r="M32" s="31"/>
    </row>
    <row r="33" spans="1:13" x14ac:dyDescent="0.4">
      <c r="A33" s="12">
        <v>45800</v>
      </c>
      <c r="B33" s="13">
        <f t="shared" si="1"/>
        <v>5</v>
      </c>
      <c r="C33" s="50">
        <v>9</v>
      </c>
      <c r="D33" s="50" t="s">
        <v>180</v>
      </c>
      <c r="E33" s="52" t="s">
        <v>15</v>
      </c>
      <c r="F33" s="52"/>
      <c r="G33" s="52" t="s">
        <v>106</v>
      </c>
      <c r="H33" s="52" t="s">
        <v>68</v>
      </c>
      <c r="I33" s="52" t="s">
        <v>142</v>
      </c>
      <c r="J33" s="52"/>
      <c r="K33" s="52" t="s">
        <v>1</v>
      </c>
      <c r="L33" s="31" t="s">
        <v>115</v>
      </c>
      <c r="M33" s="31"/>
    </row>
    <row r="34" spans="1:13" x14ac:dyDescent="0.4">
      <c r="A34" s="12">
        <v>45803</v>
      </c>
      <c r="B34" s="13">
        <f t="shared" si="1"/>
        <v>1</v>
      </c>
      <c r="C34" s="50">
        <v>8</v>
      </c>
      <c r="D34" s="50" t="s">
        <v>177</v>
      </c>
      <c r="E34" s="31" t="s">
        <v>142</v>
      </c>
      <c r="F34" s="31"/>
      <c r="G34" s="31" t="s">
        <v>68</v>
      </c>
      <c r="H34" s="31" t="s">
        <v>0</v>
      </c>
      <c r="I34" s="31" t="s">
        <v>100</v>
      </c>
      <c r="J34" s="31" t="s">
        <v>97</v>
      </c>
      <c r="K34" s="31" t="s">
        <v>117</v>
      </c>
      <c r="L34" s="31" t="s">
        <v>1</v>
      </c>
      <c r="M34" s="31"/>
    </row>
    <row r="35" spans="1:13" x14ac:dyDescent="0.4">
      <c r="A35" s="12">
        <v>45803</v>
      </c>
      <c r="B35" s="13">
        <f t="shared" si="1"/>
        <v>1</v>
      </c>
      <c r="C35" s="50">
        <v>9</v>
      </c>
      <c r="D35" s="50" t="s">
        <v>176</v>
      </c>
      <c r="E35" s="52" t="s">
        <v>142</v>
      </c>
      <c r="F35" s="52"/>
      <c r="G35" s="52" t="s">
        <v>106</v>
      </c>
      <c r="H35" s="52" t="s">
        <v>0</v>
      </c>
      <c r="I35" s="52" t="s">
        <v>100</v>
      </c>
      <c r="J35" s="31" t="s">
        <v>98</v>
      </c>
      <c r="K35" s="31" t="s">
        <v>117</v>
      </c>
      <c r="L35" s="52" t="s">
        <v>115</v>
      </c>
      <c r="M35" s="31"/>
    </row>
    <row r="36" spans="1:13" x14ac:dyDescent="0.4">
      <c r="A36" s="12">
        <v>45804</v>
      </c>
      <c r="B36" s="13">
        <f t="shared" si="1"/>
        <v>2</v>
      </c>
      <c r="C36" s="49">
        <v>8</v>
      </c>
      <c r="D36" s="50" t="s">
        <v>175</v>
      </c>
      <c r="E36" s="52" t="s">
        <v>15</v>
      </c>
      <c r="F36" s="52" t="s">
        <v>13</v>
      </c>
      <c r="G36" s="52" t="s">
        <v>106</v>
      </c>
      <c r="H36" s="52" t="s">
        <v>0</v>
      </c>
      <c r="I36" s="52" t="s">
        <v>142</v>
      </c>
      <c r="J36" s="31"/>
      <c r="K36" s="31" t="s">
        <v>117</v>
      </c>
      <c r="L36" s="51" t="s">
        <v>115</v>
      </c>
      <c r="M36" s="63"/>
    </row>
    <row r="37" spans="1:13" x14ac:dyDescent="0.4">
      <c r="A37" s="12">
        <v>45804</v>
      </c>
      <c r="B37" s="13">
        <f t="shared" si="1"/>
        <v>2</v>
      </c>
      <c r="C37" s="50">
        <v>9</v>
      </c>
      <c r="D37" s="50" t="s">
        <v>176</v>
      </c>
      <c r="E37" s="52" t="s">
        <v>142</v>
      </c>
      <c r="F37" s="52"/>
      <c r="G37" s="52" t="s">
        <v>106</v>
      </c>
      <c r="H37" s="52" t="s">
        <v>0</v>
      </c>
      <c r="I37" s="52" t="s">
        <v>100</v>
      </c>
      <c r="J37" s="31" t="s">
        <v>98</v>
      </c>
      <c r="K37" s="31" t="s">
        <v>117</v>
      </c>
      <c r="L37" s="52" t="s">
        <v>115</v>
      </c>
      <c r="M37" s="31"/>
    </row>
    <row r="38" spans="1:13" x14ac:dyDescent="0.4">
      <c r="A38" s="12">
        <v>45805</v>
      </c>
      <c r="B38" s="13">
        <f t="shared" si="1"/>
        <v>3</v>
      </c>
      <c r="C38" s="50">
        <v>8</v>
      </c>
      <c r="D38" s="50" t="s">
        <v>177</v>
      </c>
      <c r="E38" s="31" t="s">
        <v>142</v>
      </c>
      <c r="F38" s="31"/>
      <c r="G38" s="31" t="s">
        <v>68</v>
      </c>
      <c r="H38" s="31" t="s">
        <v>0</v>
      </c>
      <c r="I38" s="31" t="s">
        <v>100</v>
      </c>
      <c r="J38" s="31" t="s">
        <v>97</v>
      </c>
      <c r="K38" s="31" t="s">
        <v>117</v>
      </c>
      <c r="L38" s="31" t="s">
        <v>1</v>
      </c>
      <c r="M38" s="31"/>
    </row>
    <row r="39" spans="1:13" x14ac:dyDescent="0.4">
      <c r="A39" s="12">
        <v>45805</v>
      </c>
      <c r="B39" s="13">
        <f t="shared" si="1"/>
        <v>3</v>
      </c>
      <c r="C39" s="50">
        <v>9</v>
      </c>
      <c r="D39" s="50" t="s">
        <v>180</v>
      </c>
      <c r="E39" s="52" t="s">
        <v>15</v>
      </c>
      <c r="F39" s="52"/>
      <c r="G39" s="52" t="s">
        <v>106</v>
      </c>
      <c r="H39" s="52" t="s">
        <v>68</v>
      </c>
      <c r="I39" s="52" t="s">
        <v>142</v>
      </c>
      <c r="J39" s="52"/>
      <c r="K39" s="52" t="s">
        <v>1</v>
      </c>
      <c r="L39" s="31" t="s">
        <v>115</v>
      </c>
      <c r="M39" s="31"/>
    </row>
    <row r="40" spans="1:13" x14ac:dyDescent="0.4">
      <c r="A40" s="12">
        <v>45806</v>
      </c>
      <c r="B40" s="13"/>
      <c r="C40" s="82" t="s">
        <v>29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4">
      <c r="A41" s="12">
        <v>45806</v>
      </c>
      <c r="B41" s="13"/>
      <c r="C41" s="83"/>
      <c r="D41" s="68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4">
      <c r="A42" s="12">
        <v>45807</v>
      </c>
      <c r="B42" s="13">
        <f t="shared" si="1"/>
        <v>5</v>
      </c>
      <c r="C42" s="50">
        <v>8</v>
      </c>
      <c r="D42" s="50" t="s">
        <v>175</v>
      </c>
      <c r="E42" s="52" t="s">
        <v>15</v>
      </c>
      <c r="F42" s="52" t="s">
        <v>13</v>
      </c>
      <c r="G42" s="52" t="s">
        <v>106</v>
      </c>
      <c r="H42" s="52" t="s">
        <v>0</v>
      </c>
      <c r="I42" s="52" t="s">
        <v>142</v>
      </c>
      <c r="J42" s="31"/>
      <c r="K42" s="31" t="s">
        <v>117</v>
      </c>
      <c r="L42" s="51" t="s">
        <v>115</v>
      </c>
      <c r="M42" s="31"/>
    </row>
    <row r="43" spans="1:13" x14ac:dyDescent="0.4">
      <c r="A43" s="12">
        <v>45807</v>
      </c>
      <c r="B43" s="13">
        <f t="shared" si="1"/>
        <v>5</v>
      </c>
      <c r="C43" s="50">
        <v>9</v>
      </c>
      <c r="D43" s="50" t="s">
        <v>178</v>
      </c>
      <c r="E43" s="31" t="s">
        <v>116</v>
      </c>
      <c r="F43" s="31" t="s">
        <v>117</v>
      </c>
      <c r="G43" s="31"/>
      <c r="H43" s="31" t="s">
        <v>142</v>
      </c>
      <c r="I43" s="31" t="s">
        <v>68</v>
      </c>
      <c r="J43" s="31" t="s">
        <v>99</v>
      </c>
      <c r="K43" s="31" t="s">
        <v>1</v>
      </c>
      <c r="L43" s="31"/>
      <c r="M43" s="31"/>
    </row>
  </sheetData>
  <mergeCells count="7">
    <mergeCell ref="C30:C31"/>
    <mergeCell ref="C40:C41"/>
    <mergeCell ref="C6:C7"/>
    <mergeCell ref="C4:C5"/>
    <mergeCell ref="C10:C11"/>
    <mergeCell ref="C16:C17"/>
    <mergeCell ref="C20:C21"/>
  </mergeCells>
  <phoneticPr fontId="1" type="noConversion"/>
  <pageMargins left="0.7" right="0.7" top="0.75" bottom="0.75" header="0.3" footer="0.3"/>
  <pageSetup paperSize="9" scale="71" orientation="portrait" verticalDpi="0" r:id="rId1"/>
  <colBreaks count="1" manualBreakCount="1">
    <brk id="12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0" operator="equal" id="{D2B69E95-9963-4B8C-B0D3-275248F788E3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E8:L9 E10:K11 E12:L22 E24:L25 E39:L39 L27 E27:K31 E32:L37 E43:L43 L42 E38:K38 E40:K42 E2:I7 L2:L7 J2:K3</xm:sqref>
        </x14:conditionalFormatting>
        <x14:conditionalFormatting xmlns:xm="http://schemas.microsoft.com/office/excel/2006/main">
          <x14:cfRule type="containsText" priority="267" operator="containsText" text="한지" id="{BE5C303D-4BE5-4DB3-A926-CCF084628011}">
            <xm:f>NOT(ISERROR(SEARCH("한지",'3학년'!E48)))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8" operator="containsText" text="생윤" id="{43FE7EFB-4616-4CFD-A026-13CBA1893E14}">
            <xm:f>NOT(ISERROR(SEARCH("생윤",'3학년'!E48)))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69" operator="containsText" text="사문" id="{1EC9F099-9D99-4B0F-AD89-6DE69AFE7DBF}">
            <xm:f>NOT(ISERROR(SEARCH("사문",'3학년'!E48)))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70" operator="containsText" text="지" id="{B7474442-D1F8-44E4-BE82-B0B5AFF341EB}">
            <xm:f>NOT(ISERROR(SEARCH("지",'3학년'!E48)))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271" operator="containsText" text="생" id="{0E7339E6-05ED-417A-8B52-A9C00B5601DC}">
            <xm:f>NOT(ISERROR(SEARCH("생",'3학년'!E48)))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72" operator="containsText" text="화" id="{F5F718C5-E0CF-473E-B2C6-A0454B61CE23}">
            <xm:f>NOT(ISERROR(SEARCH("화",'3학년'!E48)))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273" operator="containsText" text="물" id="{1A818F62-84FE-4FDC-B4A5-098FC82B8DC4}">
            <xm:f>NOT(ISERROR(SEARCH("물",'3학년'!E48)))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74" operator="containsText" text="영어" id="{4214D6C7-DDF5-4DEC-8972-0B4A8D895966}">
            <xm:f>NOT(ISERROR(SEARCH("영어",'3학년'!E48)))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5" operator="containsText" text="영독" id="{84493800-1606-4908-8CA2-0B2913A541B0}">
            <xm:f>NOT(ISERROR(SEARCH("영독",'3학년'!E48)))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276" operator="containsText" text="수2" id="{115ACDD7-D7F2-4F79-BAA4-A000C7A431E9}">
            <xm:f>NOT(ISERROR(SEARCH("수2",'3학년'!E48)))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277" operator="containsText" text="수1" id="{36C811BE-E345-44AB-BAC3-ABBDEDCA7252}">
            <xm:f>NOT(ISERROR(SEARCH("수1",'3학년'!E48)))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" operator="containsText" text="문학" id="{00EC4DCC-6CF2-4E57-9CC1-384D4955FC9E}">
            <xm:f>NOT(ISERROR(SEARCH("문학",'3학년'!E48)))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9" operator="containsText" text="독서" id="{3EA2CCD5-5C5A-4725-B6A4-8EE58839188C}">
            <xm:f>NOT(ISERROR(SEARCH("독서",'3학년'!E48)))</xm:f>
            <x14:dxf>
              <fill>
                <patternFill>
                  <bgColor theme="9" tint="0.59996337778862885"/>
                </patternFill>
              </fill>
            </x14:dxf>
          </x14:cfRule>
          <xm:sqref>E2:L43</xm:sqref>
        </x14:conditionalFormatting>
        <x14:conditionalFormatting xmlns:xm="http://schemas.microsoft.com/office/excel/2006/main">
          <x14:cfRule type="cellIs" priority="14" operator="equal" id="{8917404F-AF1F-499B-861E-251403707CE5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E23:L23</xm:sqref>
        </x14:conditionalFormatting>
        <x14:conditionalFormatting xmlns:xm="http://schemas.microsoft.com/office/excel/2006/main">
          <x14:cfRule type="cellIs" priority="28" operator="equal" id="{A8491BD3-7E7B-4B73-A5F7-0A081D52ECE8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E26:L26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015A-48E9-4DCA-9C57-BE9CFCFAC687}">
  <dimension ref="A1:M31"/>
  <sheetViews>
    <sheetView zoomScaleNormal="100" workbookViewId="0">
      <selection activeCell="P11" sqref="P11"/>
    </sheetView>
  </sheetViews>
  <sheetFormatPr defaultRowHeight="17.399999999999999" x14ac:dyDescent="0.4"/>
  <cols>
    <col min="1" max="1" width="22.8984375" bestFit="1" customWidth="1"/>
    <col min="2" max="2" width="0" hidden="1" customWidth="1"/>
    <col min="3" max="3" width="9.19921875" bestFit="1" customWidth="1"/>
  </cols>
  <sheetData>
    <row r="1" spans="1:13" x14ac:dyDescent="0.4">
      <c r="A1" s="10" t="s">
        <v>3</v>
      </c>
      <c r="B1" s="30" t="s">
        <v>4</v>
      </c>
      <c r="C1" s="30" t="s">
        <v>16</v>
      </c>
      <c r="D1" s="30" t="s">
        <v>26</v>
      </c>
      <c r="E1" s="11" t="s">
        <v>120</v>
      </c>
      <c r="F1" s="31" t="s">
        <v>51</v>
      </c>
      <c r="G1" s="31" t="s">
        <v>52</v>
      </c>
      <c r="H1" s="31" t="s">
        <v>53</v>
      </c>
      <c r="I1" s="31" t="s">
        <v>54</v>
      </c>
      <c r="J1" s="31" t="s">
        <v>55</v>
      </c>
      <c r="K1" s="31" t="s">
        <v>56</v>
      </c>
      <c r="L1" s="31" t="s">
        <v>57</v>
      </c>
      <c r="M1" s="15"/>
    </row>
    <row r="2" spans="1:13" x14ac:dyDescent="0.4">
      <c r="A2" s="12">
        <v>45810</v>
      </c>
      <c r="B2" s="13">
        <f t="shared" ref="B2:B30" si="0">WEEKDAY(A2,2)</f>
        <v>1</v>
      </c>
      <c r="C2" s="50">
        <v>8</v>
      </c>
      <c r="D2" s="50" t="s">
        <v>179</v>
      </c>
      <c r="E2" s="52" t="s">
        <v>116</v>
      </c>
      <c r="F2" s="52" t="s">
        <v>115</v>
      </c>
      <c r="G2" s="52"/>
      <c r="H2" s="52" t="s">
        <v>142</v>
      </c>
      <c r="I2" s="52" t="s">
        <v>0</v>
      </c>
      <c r="J2" s="52" t="s">
        <v>99</v>
      </c>
      <c r="K2" s="52" t="s">
        <v>1</v>
      </c>
      <c r="L2" s="31"/>
      <c r="M2" s="31"/>
    </row>
    <row r="3" spans="1:13" x14ac:dyDescent="0.4">
      <c r="A3" s="12">
        <v>45810</v>
      </c>
      <c r="B3" s="13">
        <f t="shared" si="0"/>
        <v>1</v>
      </c>
      <c r="C3" s="50">
        <v>9</v>
      </c>
      <c r="D3" s="50" t="s">
        <v>178</v>
      </c>
      <c r="E3" s="31" t="s">
        <v>116</v>
      </c>
      <c r="F3" s="31" t="s">
        <v>117</v>
      </c>
      <c r="G3" s="31"/>
      <c r="H3" s="31" t="s">
        <v>142</v>
      </c>
      <c r="I3" s="31" t="s">
        <v>68</v>
      </c>
      <c r="J3" s="31" t="s">
        <v>99</v>
      </c>
      <c r="K3" s="31" t="s">
        <v>1</v>
      </c>
      <c r="L3" s="31"/>
      <c r="M3" s="31"/>
    </row>
    <row r="4" spans="1:13" x14ac:dyDescent="0.4">
      <c r="A4" s="12">
        <v>45811</v>
      </c>
      <c r="B4" s="13"/>
      <c r="C4" s="82" t="s">
        <v>124</v>
      </c>
      <c r="D4" s="68"/>
      <c r="E4" s="69"/>
      <c r="F4" s="69"/>
      <c r="G4" s="69"/>
      <c r="H4" s="69"/>
      <c r="I4" s="69"/>
      <c r="J4" s="69"/>
      <c r="K4" s="69"/>
      <c r="L4" s="69"/>
      <c r="M4" s="69"/>
    </row>
    <row r="5" spans="1:13" x14ac:dyDescent="0.4">
      <c r="A5" s="12">
        <v>45811</v>
      </c>
      <c r="B5" s="13"/>
      <c r="C5" s="83"/>
      <c r="D5" s="68"/>
      <c r="E5" s="69"/>
      <c r="F5" s="69"/>
      <c r="G5" s="69"/>
      <c r="H5" s="69"/>
      <c r="I5" s="69"/>
      <c r="J5" s="69"/>
      <c r="K5" s="69"/>
      <c r="L5" s="69"/>
      <c r="M5" s="69"/>
    </row>
    <row r="6" spans="1:13" x14ac:dyDescent="0.4">
      <c r="A6" s="12">
        <v>45812</v>
      </c>
      <c r="B6" s="13">
        <f t="shared" si="0"/>
        <v>3</v>
      </c>
      <c r="C6" s="50">
        <v>8</v>
      </c>
      <c r="D6" s="50" t="s">
        <v>179</v>
      </c>
      <c r="E6" s="52" t="s">
        <v>116</v>
      </c>
      <c r="F6" s="52" t="s">
        <v>115</v>
      </c>
      <c r="G6" s="52"/>
      <c r="H6" s="52" t="s">
        <v>142</v>
      </c>
      <c r="I6" s="52" t="s">
        <v>0</v>
      </c>
      <c r="J6" s="52" t="s">
        <v>99</v>
      </c>
      <c r="K6" s="52" t="s">
        <v>1</v>
      </c>
      <c r="L6" s="31"/>
      <c r="M6" s="31"/>
    </row>
    <row r="7" spans="1:13" x14ac:dyDescent="0.4">
      <c r="A7" s="12">
        <v>45812</v>
      </c>
      <c r="B7" s="13">
        <f t="shared" si="0"/>
        <v>3</v>
      </c>
      <c r="C7" s="50">
        <v>9</v>
      </c>
      <c r="D7" s="50" t="s">
        <v>180</v>
      </c>
      <c r="E7" s="52" t="s">
        <v>15</v>
      </c>
      <c r="F7" s="52"/>
      <c r="G7" s="52" t="s">
        <v>106</v>
      </c>
      <c r="H7" s="52" t="s">
        <v>68</v>
      </c>
      <c r="I7" s="52" t="s">
        <v>142</v>
      </c>
      <c r="J7" s="52"/>
      <c r="K7" s="52" t="s">
        <v>1</v>
      </c>
      <c r="L7" s="31" t="s">
        <v>115</v>
      </c>
      <c r="M7" s="31"/>
    </row>
    <row r="8" spans="1:13" x14ac:dyDescent="0.4">
      <c r="A8" s="12">
        <v>45813</v>
      </c>
      <c r="B8" s="13"/>
      <c r="C8" s="50">
        <v>8</v>
      </c>
      <c r="D8" s="50" t="s">
        <v>175</v>
      </c>
      <c r="E8" s="52" t="s">
        <v>15</v>
      </c>
      <c r="F8" s="52" t="s">
        <v>13</v>
      </c>
      <c r="G8" s="52" t="s">
        <v>106</v>
      </c>
      <c r="H8" s="52" t="s">
        <v>0</v>
      </c>
      <c r="I8" s="52" t="s">
        <v>142</v>
      </c>
      <c r="J8" s="31"/>
      <c r="K8" s="31" t="s">
        <v>117</v>
      </c>
      <c r="L8" s="51" t="s">
        <v>115</v>
      </c>
      <c r="M8" s="31"/>
    </row>
    <row r="9" spans="1:13" x14ac:dyDescent="0.4">
      <c r="A9" s="12">
        <v>45813</v>
      </c>
      <c r="B9" s="13"/>
      <c r="C9" s="50">
        <v>9</v>
      </c>
      <c r="D9" s="50" t="s">
        <v>176</v>
      </c>
      <c r="E9" s="52" t="s">
        <v>142</v>
      </c>
      <c r="F9" s="52"/>
      <c r="G9" s="52" t="s">
        <v>106</v>
      </c>
      <c r="H9" s="52" t="s">
        <v>0</v>
      </c>
      <c r="I9" s="52" t="s">
        <v>100</v>
      </c>
      <c r="J9" s="31" t="s">
        <v>98</v>
      </c>
      <c r="K9" s="31" t="s">
        <v>117</v>
      </c>
      <c r="L9" s="52" t="s">
        <v>115</v>
      </c>
      <c r="M9" s="31"/>
    </row>
    <row r="10" spans="1:13" x14ac:dyDescent="0.4">
      <c r="A10" s="12">
        <v>45814</v>
      </c>
      <c r="B10" s="13"/>
      <c r="C10" s="82" t="s">
        <v>30</v>
      </c>
      <c r="D10" s="68"/>
      <c r="E10" s="71"/>
      <c r="F10" s="71"/>
      <c r="G10" s="71"/>
      <c r="H10" s="71"/>
      <c r="I10" s="71"/>
      <c r="J10" s="71"/>
      <c r="K10" s="71"/>
      <c r="L10" s="69"/>
      <c r="M10" s="69"/>
    </row>
    <row r="11" spans="1:13" x14ac:dyDescent="0.4">
      <c r="A11" s="12">
        <v>45814</v>
      </c>
      <c r="B11" s="13"/>
      <c r="C11" s="83"/>
      <c r="D11" s="68"/>
      <c r="E11" s="71"/>
      <c r="F11" s="71"/>
      <c r="G11" s="71"/>
      <c r="H11" s="71"/>
      <c r="I11" s="71"/>
      <c r="J11" s="71"/>
      <c r="K11" s="71"/>
      <c r="L11" s="69"/>
      <c r="M11" s="69"/>
    </row>
    <row r="12" spans="1:13" x14ac:dyDescent="0.4">
      <c r="A12" s="12">
        <v>45817</v>
      </c>
      <c r="B12" s="13">
        <f t="shared" si="0"/>
        <v>1</v>
      </c>
      <c r="C12" s="50">
        <v>8</v>
      </c>
      <c r="D12" s="50" t="s">
        <v>177</v>
      </c>
      <c r="E12" s="31" t="s">
        <v>142</v>
      </c>
      <c r="F12" s="31"/>
      <c r="G12" s="31" t="s">
        <v>68</v>
      </c>
      <c r="H12" s="31" t="s">
        <v>0</v>
      </c>
      <c r="I12" s="31" t="s">
        <v>100</v>
      </c>
      <c r="J12" s="31" t="s">
        <v>97</v>
      </c>
      <c r="K12" s="31" t="s">
        <v>117</v>
      </c>
      <c r="L12" s="31" t="s">
        <v>1</v>
      </c>
      <c r="M12" s="31"/>
    </row>
    <row r="13" spans="1:13" x14ac:dyDescent="0.4">
      <c r="A13" s="12">
        <v>45817</v>
      </c>
      <c r="B13" s="13">
        <f t="shared" si="0"/>
        <v>1</v>
      </c>
      <c r="C13" s="50">
        <v>9</v>
      </c>
      <c r="D13" s="50" t="s">
        <v>178</v>
      </c>
      <c r="E13" s="31" t="s">
        <v>116</v>
      </c>
      <c r="F13" s="31" t="s">
        <v>117</v>
      </c>
      <c r="G13" s="31"/>
      <c r="H13" s="31" t="s">
        <v>142</v>
      </c>
      <c r="I13" s="31" t="s">
        <v>68</v>
      </c>
      <c r="J13" s="31" t="s">
        <v>99</v>
      </c>
      <c r="K13" s="31" t="s">
        <v>1</v>
      </c>
      <c r="L13" s="31"/>
      <c r="M13" s="31"/>
    </row>
    <row r="14" spans="1:13" x14ac:dyDescent="0.4">
      <c r="A14" s="12">
        <v>45818</v>
      </c>
      <c r="B14" s="13">
        <f t="shared" si="0"/>
        <v>2</v>
      </c>
      <c r="C14" s="49">
        <v>8</v>
      </c>
      <c r="D14" s="50" t="s">
        <v>175</v>
      </c>
      <c r="E14" s="52" t="s">
        <v>15</v>
      </c>
      <c r="F14" s="52" t="s">
        <v>13</v>
      </c>
      <c r="G14" s="52" t="s">
        <v>106</v>
      </c>
      <c r="H14" s="52" t="s">
        <v>0</v>
      </c>
      <c r="I14" s="52" t="s">
        <v>142</v>
      </c>
      <c r="J14" s="31"/>
      <c r="K14" s="31" t="s">
        <v>117</v>
      </c>
      <c r="L14" s="51" t="s">
        <v>115</v>
      </c>
      <c r="M14" s="63"/>
    </row>
    <row r="15" spans="1:13" x14ac:dyDescent="0.4">
      <c r="A15" s="12">
        <v>45818</v>
      </c>
      <c r="B15" s="13">
        <f t="shared" si="0"/>
        <v>2</v>
      </c>
      <c r="C15" s="50">
        <v>9</v>
      </c>
      <c r="D15" s="50" t="s">
        <v>180</v>
      </c>
      <c r="E15" s="52" t="s">
        <v>15</v>
      </c>
      <c r="F15" s="52"/>
      <c r="G15" s="52" t="s">
        <v>106</v>
      </c>
      <c r="H15" s="52" t="s">
        <v>68</v>
      </c>
      <c r="I15" s="52" t="s">
        <v>142</v>
      </c>
      <c r="J15" s="52"/>
      <c r="K15" s="52" t="s">
        <v>1</v>
      </c>
      <c r="L15" s="31" t="s">
        <v>115</v>
      </c>
      <c r="M15" s="31"/>
    </row>
    <row r="16" spans="1:13" x14ac:dyDescent="0.4">
      <c r="A16" s="12">
        <v>45819</v>
      </c>
      <c r="B16" s="13">
        <f t="shared" si="0"/>
        <v>3</v>
      </c>
      <c r="C16" s="50">
        <v>8</v>
      </c>
      <c r="D16" s="50" t="s">
        <v>179</v>
      </c>
      <c r="E16" s="52" t="s">
        <v>116</v>
      </c>
      <c r="F16" s="52" t="s">
        <v>115</v>
      </c>
      <c r="G16" s="52"/>
      <c r="H16" s="52" t="s">
        <v>142</v>
      </c>
      <c r="I16" s="52" t="s">
        <v>0</v>
      </c>
      <c r="J16" s="52" t="s">
        <v>99</v>
      </c>
      <c r="K16" s="52" t="s">
        <v>1</v>
      </c>
      <c r="L16" s="31"/>
      <c r="M16" s="31"/>
    </row>
    <row r="17" spans="1:13" x14ac:dyDescent="0.4">
      <c r="A17" s="12">
        <v>45819</v>
      </c>
      <c r="B17" s="13">
        <f t="shared" si="0"/>
        <v>3</v>
      </c>
      <c r="C17" s="50">
        <v>9</v>
      </c>
      <c r="D17" s="50" t="s">
        <v>176</v>
      </c>
      <c r="E17" s="52" t="s">
        <v>142</v>
      </c>
      <c r="F17" s="52"/>
      <c r="G17" s="52" t="s">
        <v>106</v>
      </c>
      <c r="H17" s="52" t="s">
        <v>0</v>
      </c>
      <c r="I17" s="52" t="s">
        <v>100</v>
      </c>
      <c r="J17" s="31" t="s">
        <v>98</v>
      </c>
      <c r="K17" s="31" t="s">
        <v>117</v>
      </c>
      <c r="L17" s="52" t="s">
        <v>115</v>
      </c>
      <c r="M17" s="31"/>
    </row>
    <row r="18" spans="1:13" x14ac:dyDescent="0.4">
      <c r="A18" s="12">
        <v>45820</v>
      </c>
      <c r="B18" s="13"/>
      <c r="C18" s="50">
        <v>8</v>
      </c>
      <c r="D18" s="50" t="s">
        <v>177</v>
      </c>
      <c r="E18" s="31" t="s">
        <v>142</v>
      </c>
      <c r="F18" s="31"/>
      <c r="G18" s="31" t="s">
        <v>68</v>
      </c>
      <c r="H18" s="31" t="s">
        <v>0</v>
      </c>
      <c r="I18" s="31" t="s">
        <v>100</v>
      </c>
      <c r="J18" s="31" t="s">
        <v>97</v>
      </c>
      <c r="K18" s="31" t="s">
        <v>117</v>
      </c>
      <c r="L18" s="31" t="s">
        <v>1</v>
      </c>
      <c r="M18" s="31"/>
    </row>
    <row r="19" spans="1:13" x14ac:dyDescent="0.4">
      <c r="A19" s="12">
        <v>45820</v>
      </c>
      <c r="B19" s="13"/>
      <c r="C19" s="50">
        <v>9</v>
      </c>
      <c r="D19" s="50" t="s">
        <v>180</v>
      </c>
      <c r="E19" s="52" t="s">
        <v>15</v>
      </c>
      <c r="F19" s="52"/>
      <c r="G19" s="52" t="s">
        <v>106</v>
      </c>
      <c r="H19" s="52" t="s">
        <v>68</v>
      </c>
      <c r="I19" s="52" t="s">
        <v>142</v>
      </c>
      <c r="J19" s="52"/>
      <c r="K19" s="52" t="s">
        <v>1</v>
      </c>
      <c r="L19" s="31" t="s">
        <v>115</v>
      </c>
      <c r="M19" s="31"/>
    </row>
    <row r="20" spans="1:13" x14ac:dyDescent="0.4">
      <c r="A20" s="12">
        <v>45821</v>
      </c>
      <c r="B20" s="13">
        <f t="shared" si="0"/>
        <v>5</v>
      </c>
      <c r="C20" s="50">
        <v>8</v>
      </c>
      <c r="D20" s="50" t="s">
        <v>179</v>
      </c>
      <c r="E20" s="52" t="s">
        <v>116</v>
      </c>
      <c r="F20" s="52" t="s">
        <v>115</v>
      </c>
      <c r="G20" s="52"/>
      <c r="H20" s="52" t="s">
        <v>142</v>
      </c>
      <c r="I20" s="52" t="s">
        <v>0</v>
      </c>
      <c r="J20" s="52" t="s">
        <v>99</v>
      </c>
      <c r="K20" s="52" t="s">
        <v>1</v>
      </c>
      <c r="L20" s="31"/>
      <c r="M20" s="31"/>
    </row>
    <row r="21" spans="1:13" x14ac:dyDescent="0.4">
      <c r="A21" s="12">
        <v>45821</v>
      </c>
      <c r="B21" s="13">
        <f t="shared" si="0"/>
        <v>5</v>
      </c>
      <c r="C21" s="50">
        <v>9</v>
      </c>
      <c r="D21" s="50" t="s">
        <v>178</v>
      </c>
      <c r="E21" s="31" t="s">
        <v>116</v>
      </c>
      <c r="F21" s="31" t="s">
        <v>117</v>
      </c>
      <c r="G21" s="31"/>
      <c r="H21" s="31" t="s">
        <v>142</v>
      </c>
      <c r="I21" s="31" t="s">
        <v>68</v>
      </c>
      <c r="J21" s="31" t="s">
        <v>99</v>
      </c>
      <c r="K21" s="31" t="s">
        <v>1</v>
      </c>
      <c r="L21" s="31"/>
      <c r="M21" s="31"/>
    </row>
    <row r="22" spans="1:13" x14ac:dyDescent="0.4">
      <c r="A22" s="12">
        <v>45824</v>
      </c>
      <c r="B22" s="13">
        <f t="shared" si="0"/>
        <v>1</v>
      </c>
      <c r="C22" s="50">
        <v>8</v>
      </c>
      <c r="D22" s="50" t="s">
        <v>177</v>
      </c>
      <c r="E22" s="31" t="s">
        <v>142</v>
      </c>
      <c r="F22" s="31"/>
      <c r="G22" s="31" t="s">
        <v>68</v>
      </c>
      <c r="H22" s="31" t="s">
        <v>0</v>
      </c>
      <c r="I22" s="31" t="s">
        <v>100</v>
      </c>
      <c r="J22" s="31" t="s">
        <v>97</v>
      </c>
      <c r="K22" s="31" t="s">
        <v>117</v>
      </c>
      <c r="L22" s="31" t="s">
        <v>1</v>
      </c>
      <c r="M22" s="31"/>
    </row>
    <row r="23" spans="1:13" x14ac:dyDescent="0.4">
      <c r="A23" s="12">
        <v>45824</v>
      </c>
      <c r="B23" s="13">
        <f t="shared" si="0"/>
        <v>1</v>
      </c>
      <c r="C23" s="50">
        <v>9</v>
      </c>
      <c r="D23" s="50" t="s">
        <v>178</v>
      </c>
      <c r="E23" s="31" t="s">
        <v>116</v>
      </c>
      <c r="F23" s="31" t="s">
        <v>117</v>
      </c>
      <c r="G23" s="31"/>
      <c r="H23" s="31" t="s">
        <v>142</v>
      </c>
      <c r="I23" s="31" t="s">
        <v>68</v>
      </c>
      <c r="J23" s="31" t="s">
        <v>99</v>
      </c>
      <c r="K23" s="31" t="s">
        <v>1</v>
      </c>
      <c r="L23" s="31"/>
      <c r="M23" s="31"/>
    </row>
    <row r="24" spans="1:13" x14ac:dyDescent="0.4">
      <c r="A24" s="12">
        <v>45825</v>
      </c>
      <c r="B24" s="13">
        <f t="shared" si="0"/>
        <v>2</v>
      </c>
      <c r="C24" s="50">
        <v>8</v>
      </c>
      <c r="D24" s="50" t="s">
        <v>175</v>
      </c>
      <c r="E24" s="52" t="s">
        <v>15</v>
      </c>
      <c r="F24" s="52" t="s">
        <v>13</v>
      </c>
      <c r="G24" s="52" t="s">
        <v>106</v>
      </c>
      <c r="H24" s="52" t="s">
        <v>0</v>
      </c>
      <c r="I24" s="52" t="s">
        <v>142</v>
      </c>
      <c r="J24" s="31"/>
      <c r="K24" s="31" t="s">
        <v>117</v>
      </c>
      <c r="L24" s="51" t="s">
        <v>115</v>
      </c>
      <c r="M24" s="31"/>
    </row>
    <row r="25" spans="1:13" x14ac:dyDescent="0.4">
      <c r="A25" s="12">
        <v>45825</v>
      </c>
      <c r="B25" s="13">
        <f t="shared" si="0"/>
        <v>2</v>
      </c>
      <c r="C25" s="50">
        <v>9</v>
      </c>
      <c r="D25" s="50" t="s">
        <v>176</v>
      </c>
      <c r="E25" s="52" t="s">
        <v>142</v>
      </c>
      <c r="F25" s="52"/>
      <c r="G25" s="52" t="s">
        <v>106</v>
      </c>
      <c r="H25" s="52" t="s">
        <v>0</v>
      </c>
      <c r="I25" s="52" t="s">
        <v>100</v>
      </c>
      <c r="J25" s="31" t="s">
        <v>98</v>
      </c>
      <c r="K25" s="31" t="s">
        <v>117</v>
      </c>
      <c r="L25" s="52" t="s">
        <v>115</v>
      </c>
      <c r="M25" s="31"/>
    </row>
    <row r="26" spans="1:13" x14ac:dyDescent="0.4">
      <c r="A26" s="12">
        <v>45826</v>
      </c>
      <c r="B26" s="13">
        <f t="shared" si="0"/>
        <v>3</v>
      </c>
      <c r="C26" s="49">
        <v>8</v>
      </c>
      <c r="D26" s="50" t="s">
        <v>179</v>
      </c>
      <c r="E26" s="52" t="s">
        <v>116</v>
      </c>
      <c r="F26" s="52" t="s">
        <v>115</v>
      </c>
      <c r="G26" s="52"/>
      <c r="H26" s="52" t="s">
        <v>142</v>
      </c>
      <c r="I26" s="52" t="s">
        <v>0</v>
      </c>
      <c r="J26" s="52" t="s">
        <v>99</v>
      </c>
      <c r="K26" s="52" t="s">
        <v>1</v>
      </c>
      <c r="L26" s="31"/>
      <c r="M26" s="63"/>
    </row>
    <row r="27" spans="1:13" x14ac:dyDescent="0.4">
      <c r="A27" s="12">
        <v>45826</v>
      </c>
      <c r="B27" s="13">
        <f t="shared" si="0"/>
        <v>3</v>
      </c>
      <c r="C27" s="50">
        <v>9</v>
      </c>
      <c r="D27" s="50" t="s">
        <v>180</v>
      </c>
      <c r="E27" s="52" t="s">
        <v>15</v>
      </c>
      <c r="F27" s="52"/>
      <c r="G27" s="52" t="s">
        <v>106</v>
      </c>
      <c r="H27" s="52" t="s">
        <v>68</v>
      </c>
      <c r="I27" s="52" t="s">
        <v>142</v>
      </c>
      <c r="J27" s="52"/>
      <c r="K27" s="52" t="s">
        <v>1</v>
      </c>
      <c r="L27" s="31" t="s">
        <v>115</v>
      </c>
      <c r="M27" s="31"/>
    </row>
    <row r="28" spans="1:13" x14ac:dyDescent="0.4">
      <c r="A28" s="12">
        <v>45827</v>
      </c>
      <c r="B28" s="13"/>
      <c r="C28" s="50">
        <v>8</v>
      </c>
      <c r="D28" s="50" t="s">
        <v>175</v>
      </c>
      <c r="E28" s="52" t="s">
        <v>15</v>
      </c>
      <c r="F28" s="52" t="s">
        <v>13</v>
      </c>
      <c r="G28" s="52" t="s">
        <v>106</v>
      </c>
      <c r="H28" s="52" t="s">
        <v>0</v>
      </c>
      <c r="I28" s="52" t="s">
        <v>142</v>
      </c>
      <c r="J28" s="31"/>
      <c r="K28" s="31" t="s">
        <v>117</v>
      </c>
      <c r="L28" s="51" t="s">
        <v>115</v>
      </c>
      <c r="M28" s="31"/>
    </row>
    <row r="29" spans="1:13" x14ac:dyDescent="0.4">
      <c r="A29" s="12">
        <v>45827</v>
      </c>
      <c r="B29" s="13"/>
      <c r="C29" s="50">
        <v>9</v>
      </c>
      <c r="D29" s="50" t="s">
        <v>176</v>
      </c>
      <c r="E29" s="52" t="s">
        <v>142</v>
      </c>
      <c r="F29" s="52"/>
      <c r="G29" s="52" t="s">
        <v>106</v>
      </c>
      <c r="H29" s="52" t="s">
        <v>0</v>
      </c>
      <c r="I29" s="52" t="s">
        <v>100</v>
      </c>
      <c r="J29" s="31" t="s">
        <v>98</v>
      </c>
      <c r="K29" s="31" t="s">
        <v>117</v>
      </c>
      <c r="L29" s="52" t="s">
        <v>115</v>
      </c>
      <c r="M29" s="31"/>
    </row>
    <row r="30" spans="1:13" x14ac:dyDescent="0.4">
      <c r="A30" s="12">
        <v>45828</v>
      </c>
      <c r="B30" s="13">
        <f t="shared" si="0"/>
        <v>5</v>
      </c>
      <c r="C30" s="50">
        <v>8</v>
      </c>
      <c r="D30" s="50" t="s">
        <v>177</v>
      </c>
      <c r="E30" s="31" t="s">
        <v>142</v>
      </c>
      <c r="F30" s="31"/>
      <c r="G30" s="31" t="s">
        <v>68</v>
      </c>
      <c r="H30" s="31" t="s">
        <v>0</v>
      </c>
      <c r="I30" s="31" t="s">
        <v>100</v>
      </c>
      <c r="J30" s="31" t="s">
        <v>97</v>
      </c>
      <c r="K30" s="31" t="s">
        <v>117</v>
      </c>
      <c r="L30" s="31" t="s">
        <v>1</v>
      </c>
      <c r="M30" s="31"/>
    </row>
    <row r="31" spans="1:13" x14ac:dyDescent="0.4">
      <c r="A31" s="12">
        <v>45828</v>
      </c>
      <c r="B31" s="13"/>
      <c r="C31" s="50">
        <v>9</v>
      </c>
      <c r="D31" s="50" t="s">
        <v>178</v>
      </c>
      <c r="E31" s="31" t="s">
        <v>116</v>
      </c>
      <c r="F31" s="31" t="s">
        <v>117</v>
      </c>
      <c r="G31" s="31"/>
      <c r="H31" s="31" t="s">
        <v>142</v>
      </c>
      <c r="I31" s="31" t="s">
        <v>68</v>
      </c>
      <c r="J31" s="31" t="s">
        <v>99</v>
      </c>
      <c r="K31" s="31" t="s">
        <v>1</v>
      </c>
      <c r="L31" s="31"/>
      <c r="M31" s="31"/>
    </row>
  </sheetData>
  <mergeCells count="2">
    <mergeCell ref="C4:C5"/>
    <mergeCell ref="C10:C11"/>
  </mergeCells>
  <phoneticPr fontId="1" type="noConversion"/>
  <pageMargins left="0.7" right="0.7" top="0.75" bottom="0.75" header="0.3" footer="0.3"/>
  <pageSetup paperSize="9" scale="72" orientation="portrait" verticalDpi="0" r:id="rId1"/>
  <colBreaks count="1" manualBreakCount="1">
    <brk id="12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0" operator="equal" id="{D34A1E27-F8AA-4737-B631-2FDF1A488EA1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E15:L15 E17:L18 E20:L20 E22:L31 E3:K5 E6:L13 E2:L2</xm:sqref>
        </x14:conditionalFormatting>
        <x14:conditionalFormatting xmlns:xm="http://schemas.microsoft.com/office/excel/2006/main">
          <x14:cfRule type="cellIs" priority="210" operator="equal" id="{02DB9B7A-D8AB-45C6-973E-FDD7EB99D41E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E14:L14</xm:sqref>
        </x14:conditionalFormatting>
        <x14:conditionalFormatting xmlns:xm="http://schemas.microsoft.com/office/excel/2006/main">
          <x14:cfRule type="cellIs" priority="196" operator="equal" id="{2BFAEF2A-BBA1-41E8-8644-F93F3CED7C39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E16:L16</xm:sqref>
        </x14:conditionalFormatting>
        <x14:conditionalFormatting xmlns:xm="http://schemas.microsoft.com/office/excel/2006/main">
          <x14:cfRule type="cellIs" priority="182" operator="equal" id="{492E4DC8-D441-4410-8B24-96E028F457E5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E19:L19</xm:sqref>
        </x14:conditionalFormatting>
        <x14:conditionalFormatting xmlns:xm="http://schemas.microsoft.com/office/excel/2006/main">
          <x14:cfRule type="cellIs" priority="168" operator="equal" id="{0881344C-DF53-43BA-A047-E22EE0166B64}">
            <xm:f>'3학년'!$A$2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E21:L21</xm:sqref>
        </x14:conditionalFormatting>
        <x14:conditionalFormatting xmlns:xm="http://schemas.microsoft.com/office/excel/2006/main">
          <x14:cfRule type="containsText" priority="481" operator="containsText" text="한지" id="{410AA7F4-C344-4CB1-BDB8-F1F4350D8FE4}">
            <xm:f>NOT(ISERROR(SEARCH("한지",'3학년'!E90)))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82" operator="containsText" text="생윤" id="{91C0348C-8833-4DDD-8A5A-EB578A1A9D2F}">
            <xm:f>NOT(ISERROR(SEARCH("생윤",'3학년'!E90)))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483" operator="containsText" text="사문" id="{739A00D9-D8A2-4B16-9BD6-8AED2DC92757}">
            <xm:f>NOT(ISERROR(SEARCH("사문",'3학년'!E90)))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84" operator="containsText" text="지" id="{FD49B7AD-866C-441A-BD84-50C9FA26A417}">
            <xm:f>NOT(ISERROR(SEARCH("지",'3학년'!E90)))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485" operator="containsText" text="생" id="{21E1E2FB-DC76-4A50-89AE-53E863E73373}">
            <xm:f>NOT(ISERROR(SEARCH("생",'3학년'!E90)))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86" operator="containsText" text="화" id="{1BD9345A-E958-4AE5-9850-7DE6BF534F67}">
            <xm:f>NOT(ISERROR(SEARCH("화",'3학년'!E90)))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487" operator="containsText" text="물" id="{8DDE8855-5AD3-4534-9E50-B4D38822877C}">
            <xm:f>NOT(ISERROR(SEARCH("물",'3학년'!E90)))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88" operator="containsText" text="영어" id="{E6499BAC-7B2C-4763-85BE-2444FE8F5473}">
            <xm:f>NOT(ISERROR(SEARCH("영어",'3학년'!E90)))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9" operator="containsText" text="영독" id="{F2D3EB12-04AF-431D-A3C0-37D17DC3DF65}">
            <xm:f>NOT(ISERROR(SEARCH("영독",'3학년'!E90)))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490" operator="containsText" text="수2" id="{668664A3-4308-4B9F-AA49-193941FE91B0}">
            <xm:f>NOT(ISERROR(SEARCH("수2",'3학년'!E90)))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491" operator="containsText" text="수1" id="{F9A94A9D-0774-4CFB-BC3B-DCFDC79A1321}">
            <xm:f>NOT(ISERROR(SEARCH("수1",'3학년'!E90)))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2" operator="containsText" text="문학" id="{6931293C-4FF2-4725-B1FD-E1BD9348B5DE}">
            <xm:f>NOT(ISERROR(SEARCH("문학",'3학년'!E90)))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493" operator="containsText" text="독서" id="{88DF71ED-B3D9-4993-AA82-D97F12007C26}">
            <xm:f>NOT(ISERROR(SEARCH("독서",'3학년'!E90)))</xm:f>
            <x14:dxf>
              <fill>
                <patternFill>
                  <bgColor theme="9" tint="0.59996337778862885"/>
                </patternFill>
              </fill>
            </x14:dxf>
          </x14:cfRule>
          <xm:sqref>E2:L31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3학년</vt:lpstr>
      <vt:lpstr>2학년</vt:lpstr>
      <vt:lpstr>Sheet7</vt:lpstr>
      <vt:lpstr>Sheet1</vt:lpstr>
      <vt:lpstr>시간표 횟수 보정</vt:lpstr>
      <vt:lpstr>Sheet2</vt:lpstr>
      <vt:lpstr>Sheet2 (2)</vt:lpstr>
      <vt:lpstr>'3학년'!Print_Area</vt:lpstr>
      <vt:lpstr>Sheet2!Print_Area</vt:lpstr>
      <vt:lpstr>'Sheet2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박원식</dc:creator>
  <cp:lastModifiedBy>김현철</cp:lastModifiedBy>
  <cp:lastPrinted>2025-04-16T10:05:43Z</cp:lastPrinted>
  <dcterms:created xsi:type="dcterms:W3CDTF">2024-03-05T00:10:13Z</dcterms:created>
  <dcterms:modified xsi:type="dcterms:W3CDTF">2025-05-02T07:29:22Z</dcterms:modified>
</cp:coreProperties>
</file>