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online_elink\"/>
    </mc:Choice>
  </mc:AlternateContent>
  <bookViews>
    <workbookView xWindow="-105" yWindow="-105" windowWidth="23250" windowHeight="12720" activeTab="4"/>
  </bookViews>
  <sheets>
    <sheet name="ELINK (3)" sheetId="4" r:id="rId1"/>
    <sheet name="ELINK (2)" sheetId="3" r:id="rId2"/>
    <sheet name="ELINK" sheetId="2" r:id="rId3"/>
    <sheet name="Eng_Info" sheetId="5" r:id="rId4"/>
    <sheet name="input" sheetId="6" r:id="rId5"/>
    <sheet name="output" sheetId="7" r:id="rId6"/>
  </sheets>
  <definedNames>
    <definedName name="_xlnm._FilterDatabase" localSheetId="5" hidden="1">output!$B$4:$B$66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6" l="1"/>
  <c r="I27" i="6"/>
  <c r="I25" i="6"/>
  <c r="I17" i="6"/>
  <c r="I18" i="6"/>
  <c r="I19" i="6"/>
  <c r="I20" i="6"/>
  <c r="I21" i="6"/>
  <c r="I22" i="6"/>
  <c r="I23" i="6"/>
  <c r="I16" i="6"/>
  <c r="I4" i="6"/>
  <c r="I5" i="6"/>
  <c r="I6" i="6"/>
  <c r="I7" i="6"/>
  <c r="I8" i="6"/>
  <c r="I9" i="6"/>
  <c r="I10" i="6"/>
  <c r="I11" i="6"/>
  <c r="I12" i="6"/>
  <c r="I13" i="6"/>
  <c r="I14" i="6"/>
  <c r="I3" i="6"/>
  <c r="G1" i="6"/>
  <c r="M25" i="6"/>
  <c r="L6" i="7"/>
  <c r="L10" i="7"/>
  <c r="L14" i="7"/>
  <c r="L18" i="7"/>
  <c r="L22" i="7"/>
  <c r="L26" i="7"/>
  <c r="L30" i="7"/>
  <c r="L34" i="7"/>
  <c r="L38" i="7"/>
  <c r="L42" i="7"/>
  <c r="L46" i="7"/>
  <c r="L50" i="7"/>
  <c r="L54" i="7"/>
  <c r="L58" i="7"/>
  <c r="L62" i="7"/>
  <c r="L66" i="7"/>
  <c r="L70" i="7"/>
  <c r="L74" i="7"/>
  <c r="L78" i="7"/>
  <c r="K7" i="7"/>
  <c r="K11" i="7"/>
  <c r="K15" i="7"/>
  <c r="K19" i="7"/>
  <c r="K23" i="7"/>
  <c r="K27" i="7"/>
  <c r="K31" i="7"/>
  <c r="K35" i="7"/>
  <c r="K39" i="7"/>
  <c r="K43" i="7"/>
  <c r="K47" i="7"/>
  <c r="K51" i="7"/>
  <c r="K55" i="7"/>
  <c r="K59" i="7"/>
  <c r="K63" i="7"/>
  <c r="K67" i="7"/>
  <c r="K71" i="7"/>
  <c r="K75" i="7"/>
  <c r="K79" i="7"/>
  <c r="L23" i="7"/>
  <c r="L43" i="7"/>
  <c r="L63" i="7"/>
  <c r="L27" i="7"/>
  <c r="K8" i="7"/>
  <c r="K16" i="7"/>
  <c r="K24" i="7"/>
  <c r="K28" i="7"/>
  <c r="K36" i="7"/>
  <c r="K40" i="7"/>
  <c r="K48" i="7"/>
  <c r="K56" i="7"/>
  <c r="K60" i="7"/>
  <c r="K68" i="7"/>
  <c r="K76" i="7"/>
  <c r="K80" i="7"/>
  <c r="L12" i="7"/>
  <c r="L16" i="7"/>
  <c r="L24" i="7"/>
  <c r="L28" i="7"/>
  <c r="L36" i="7"/>
  <c r="L44" i="7"/>
  <c r="L52" i="7"/>
  <c r="L56" i="7"/>
  <c r="L64" i="7"/>
  <c r="L72" i="7"/>
  <c r="L76" i="7"/>
  <c r="K14" i="7"/>
  <c r="K26" i="7"/>
  <c r="K38" i="7"/>
  <c r="K58" i="7"/>
  <c r="K74" i="7"/>
  <c r="L7" i="7"/>
  <c r="L39" i="7"/>
  <c r="L55" i="7"/>
  <c r="L71" i="7"/>
  <c r="K12" i="7"/>
  <c r="K20" i="7"/>
  <c r="K32" i="7"/>
  <c r="K44" i="7"/>
  <c r="K52" i="7"/>
  <c r="K64" i="7"/>
  <c r="K72" i="7"/>
  <c r="L8" i="7"/>
  <c r="L20" i="7"/>
  <c r="L32" i="7"/>
  <c r="L40" i="7"/>
  <c r="L48" i="7"/>
  <c r="L60" i="7"/>
  <c r="L68" i="7"/>
  <c r="L80" i="7"/>
  <c r="K18" i="7"/>
  <c r="K46" i="7"/>
  <c r="K70" i="7"/>
  <c r="L15" i="7"/>
  <c r="L51" i="7"/>
  <c r="L79" i="7"/>
  <c r="K9" i="7"/>
  <c r="K13" i="7"/>
  <c r="K17" i="7"/>
  <c r="K21" i="7"/>
  <c r="K25" i="7"/>
  <c r="K29" i="7"/>
  <c r="K33" i="7"/>
  <c r="K37" i="7"/>
  <c r="K41" i="7"/>
  <c r="K45" i="7"/>
  <c r="K49" i="7"/>
  <c r="K53" i="7"/>
  <c r="K57" i="7"/>
  <c r="K61" i="7"/>
  <c r="K65" i="7"/>
  <c r="K69" i="7"/>
  <c r="K73" i="7"/>
  <c r="K77" i="7"/>
  <c r="K81" i="7"/>
  <c r="K10" i="7"/>
  <c r="K22" i="7"/>
  <c r="K34" i="7"/>
  <c r="K50" i="7"/>
  <c r="K62" i="7"/>
  <c r="K78" i="7"/>
  <c r="L19" i="7"/>
  <c r="L47" i="7"/>
  <c r="L67" i="7"/>
  <c r="L31" i="7"/>
  <c r="L9" i="7"/>
  <c r="L13" i="7"/>
  <c r="L17" i="7"/>
  <c r="L21" i="7"/>
  <c r="L25" i="7"/>
  <c r="L29" i="7"/>
  <c r="L33" i="7"/>
  <c r="L37" i="7"/>
  <c r="L41" i="7"/>
  <c r="L45" i="7"/>
  <c r="L49" i="7"/>
  <c r="L53" i="7"/>
  <c r="L57" i="7"/>
  <c r="L61" i="7"/>
  <c r="L65" i="7"/>
  <c r="L69" i="7"/>
  <c r="L73" i="7"/>
  <c r="L77" i="7"/>
  <c r="L81" i="7"/>
  <c r="K6" i="7"/>
  <c r="K30" i="7"/>
  <c r="K42" i="7"/>
  <c r="K54" i="7"/>
  <c r="K66" i="7"/>
  <c r="L11" i="7"/>
  <c r="L35" i="7"/>
  <c r="L59" i="7"/>
  <c r="L75" i="7"/>
  <c r="L5" i="7"/>
  <c r="K5" i="7"/>
  <c r="J7" i="7"/>
  <c r="J19" i="7"/>
  <c r="J31" i="7"/>
  <c r="J43" i="7"/>
  <c r="J55" i="7"/>
  <c r="J67" i="7"/>
  <c r="J79" i="7"/>
  <c r="J20" i="7"/>
  <c r="J32" i="7"/>
  <c r="J44" i="7"/>
  <c r="J56" i="7"/>
  <c r="J68" i="7"/>
  <c r="J80" i="7"/>
  <c r="J9" i="7"/>
  <c r="J21" i="7"/>
  <c r="J33" i="7"/>
  <c r="J45" i="7"/>
  <c r="J57" i="7"/>
  <c r="J69" i="7"/>
  <c r="J81" i="7"/>
  <c r="J10" i="7"/>
  <c r="J34" i="7"/>
  <c r="J70" i="7"/>
  <c r="J11" i="7"/>
  <c r="J23" i="7"/>
  <c r="J35" i="7"/>
  <c r="J47" i="7"/>
  <c r="J59" i="7"/>
  <c r="J71" i="7"/>
  <c r="J25" i="7"/>
  <c r="J37" i="7"/>
  <c r="J61" i="7"/>
  <c r="J73" i="7"/>
  <c r="J26" i="7"/>
  <c r="J50" i="7"/>
  <c r="J74" i="7"/>
  <c r="J15" i="7"/>
  <c r="J39" i="7"/>
  <c r="J63" i="7"/>
  <c r="J18" i="7"/>
  <c r="J42" i="7"/>
  <c r="J46" i="7"/>
  <c r="J12" i="7"/>
  <c r="J24" i="7"/>
  <c r="J36" i="7"/>
  <c r="J48" i="7"/>
  <c r="J60" i="7"/>
  <c r="J72" i="7"/>
  <c r="J13" i="7"/>
  <c r="J49" i="7"/>
  <c r="J14" i="7"/>
  <c r="J38" i="7"/>
  <c r="J62" i="7"/>
  <c r="J27" i="7"/>
  <c r="J51" i="7"/>
  <c r="J75" i="7"/>
  <c r="J66" i="7"/>
  <c r="J16" i="7"/>
  <c r="J28" i="7"/>
  <c r="J40" i="7"/>
  <c r="J52" i="7"/>
  <c r="J64" i="7"/>
  <c r="J17" i="7"/>
  <c r="J29" i="7"/>
  <c r="J41" i="7"/>
  <c r="J53" i="7"/>
  <c r="J65" i="7"/>
  <c r="J6" i="7"/>
  <c r="J30" i="7"/>
  <c r="J54" i="7"/>
  <c r="J22" i="7"/>
  <c r="J58" i="7"/>
  <c r="M58" i="7" l="1"/>
  <c r="M22" i="7"/>
  <c r="M54" i="7"/>
  <c r="M30" i="7"/>
  <c r="M6" i="7"/>
  <c r="M65" i="7"/>
  <c r="M53" i="7"/>
  <c r="M41" i="7"/>
  <c r="M29" i="7"/>
  <c r="M17" i="7"/>
  <c r="M64" i="7"/>
  <c r="M52" i="7"/>
  <c r="M40" i="7"/>
  <c r="M28" i="7"/>
  <c r="M16" i="7"/>
  <c r="M66" i="7"/>
  <c r="M75" i="7"/>
  <c r="M51" i="7"/>
  <c r="M27" i="7"/>
  <c r="M62" i="7"/>
  <c r="M38" i="7"/>
  <c r="M14" i="7"/>
  <c r="M49" i="7"/>
  <c r="M13" i="7"/>
  <c r="M72" i="7"/>
  <c r="M60" i="7"/>
  <c r="M48" i="7"/>
  <c r="M36" i="7"/>
  <c r="M24" i="7"/>
  <c r="M12" i="7"/>
  <c r="M46" i="7"/>
  <c r="M42" i="7"/>
  <c r="M18" i="7"/>
  <c r="M63" i="7"/>
  <c r="M39" i="7"/>
  <c r="M15" i="7"/>
  <c r="M74" i="7"/>
  <c r="M50" i="7"/>
  <c r="M26" i="7"/>
  <c r="M73" i="7"/>
  <c r="M61" i="7"/>
  <c r="M37" i="7"/>
  <c r="M25" i="7"/>
  <c r="M71" i="7"/>
  <c r="M59" i="7"/>
  <c r="M47" i="7"/>
  <c r="M35" i="7"/>
  <c r="M23" i="7"/>
  <c r="M11" i="7"/>
  <c r="M70" i="7"/>
  <c r="M34" i="7"/>
  <c r="M10" i="7"/>
  <c r="M81" i="7"/>
  <c r="M69" i="7"/>
  <c r="M57" i="7"/>
  <c r="M45" i="7"/>
  <c r="M33" i="7"/>
  <c r="M21" i="7"/>
  <c r="M9" i="7"/>
  <c r="M80" i="7"/>
  <c r="M68" i="7"/>
  <c r="M56" i="7"/>
  <c r="M44" i="7"/>
  <c r="M32" i="7"/>
  <c r="M20" i="7"/>
  <c r="M79" i="7"/>
  <c r="M67" i="7"/>
  <c r="M55" i="7"/>
  <c r="M43" i="7"/>
  <c r="M31" i="7"/>
  <c r="M19" i="7"/>
  <c r="M7" i="7"/>
  <c r="N25" i="6" l="1"/>
  <c r="N8" i="6"/>
  <c r="N23" i="6" s="1"/>
  <c r="N7" i="6"/>
  <c r="N6" i="6"/>
  <c r="I9" i="7"/>
  <c r="L9" i="6"/>
  <c r="K9" i="6"/>
  <c r="C38" i="5"/>
  <c r="V37" i="5"/>
  <c r="C37" i="5"/>
  <c r="V32" i="5"/>
  <c r="V22" i="5"/>
  <c r="V18" i="5"/>
  <c r="V17" i="5"/>
  <c r="S6" i="5" s="1"/>
  <c r="L5" i="5" s="1"/>
  <c r="O13" i="5"/>
  <c r="J13" i="5"/>
  <c r="J12" i="5"/>
  <c r="J11" i="5"/>
  <c r="L11" i="5" s="1"/>
  <c r="J9" i="5"/>
  <c r="O9" i="5" s="1"/>
  <c r="O8" i="5"/>
  <c r="J8" i="5"/>
  <c r="L8" i="5" s="1"/>
  <c r="T7" i="5"/>
  <c r="O7" i="5"/>
  <c r="J7" i="5"/>
  <c r="L7" i="5" s="1"/>
  <c r="T6" i="5"/>
  <c r="J6" i="5"/>
  <c r="O6" i="5" s="1"/>
  <c r="C6" i="5"/>
  <c r="T5" i="5"/>
  <c r="O5" i="5"/>
  <c r="O12" i="5" s="1"/>
  <c r="M7" i="6"/>
  <c r="M14" i="6"/>
  <c r="M6" i="6"/>
  <c r="M11" i="6"/>
  <c r="M10" i="6"/>
  <c r="M26" i="6"/>
  <c r="M17" i="6"/>
  <c r="M5" i="6"/>
  <c r="M16" i="6"/>
  <c r="M23" i="6"/>
  <c r="M9" i="6"/>
  <c r="M27" i="6"/>
  <c r="M13" i="6"/>
  <c r="M18" i="6"/>
  <c r="M4" i="6"/>
  <c r="M12" i="6"/>
  <c r="M19" i="6"/>
  <c r="M22" i="6"/>
  <c r="M21" i="6"/>
  <c r="M20" i="6"/>
  <c r="M8" i="6"/>
  <c r="M3" i="6"/>
  <c r="F9" i="4" l="1"/>
  <c r="G9" i="4" s="1"/>
  <c r="E9" i="4" s="1"/>
  <c r="F21" i="4"/>
  <c r="G21" i="4" s="1"/>
  <c r="E21" i="4" s="1"/>
  <c r="F33" i="4"/>
  <c r="G33" i="4" s="1"/>
  <c r="E33" i="4" s="1"/>
  <c r="F45" i="4"/>
  <c r="G45" i="4" s="1"/>
  <c r="E45" i="4" s="1"/>
  <c r="F57" i="4"/>
  <c r="G57" i="4" s="1"/>
  <c r="E57" i="4" s="1"/>
  <c r="F69" i="4"/>
  <c r="G69" i="4" s="1"/>
  <c r="E69" i="4" s="1"/>
  <c r="F81" i="4"/>
  <c r="G81" i="4" s="1"/>
  <c r="E81" i="4" s="1"/>
  <c r="F93" i="4"/>
  <c r="G93" i="4" s="1"/>
  <c r="E93" i="4" s="1"/>
  <c r="F105" i="4"/>
  <c r="G105" i="4" s="1"/>
  <c r="E105" i="4" s="1"/>
  <c r="F117" i="4"/>
  <c r="G117" i="4" s="1"/>
  <c r="E117" i="4" s="1"/>
  <c r="F129" i="4"/>
  <c r="G129" i="4" s="1"/>
  <c r="E129" i="4" s="1"/>
  <c r="F141" i="4"/>
  <c r="G141" i="4" s="1"/>
  <c r="E141" i="4" s="1"/>
  <c r="F153" i="4"/>
  <c r="G153" i="4" s="1"/>
  <c r="E153" i="4" s="1"/>
  <c r="F165" i="4"/>
  <c r="G165" i="4" s="1"/>
  <c r="E165" i="4" s="1"/>
  <c r="F177" i="4"/>
  <c r="G177" i="4" s="1"/>
  <c r="E177" i="4" s="1"/>
  <c r="F189" i="4"/>
  <c r="G189" i="4" s="1"/>
  <c r="E189" i="4" s="1"/>
  <c r="F201" i="4"/>
  <c r="G201" i="4" s="1"/>
  <c r="E201" i="4" s="1"/>
  <c r="F213" i="4"/>
  <c r="G213" i="4" s="1"/>
  <c r="E213" i="4" s="1"/>
  <c r="F225" i="4"/>
  <c r="G225" i="4" s="1"/>
  <c r="E225" i="4" s="1"/>
  <c r="F237" i="4"/>
  <c r="G237" i="4" s="1"/>
  <c r="E237" i="4" s="1"/>
  <c r="F249" i="4"/>
  <c r="G249" i="4" s="1"/>
  <c r="E249" i="4" s="1"/>
  <c r="F261" i="4"/>
  <c r="G261" i="4" s="1"/>
  <c r="E261" i="4" s="1"/>
  <c r="F273" i="4"/>
  <c r="G273" i="4" s="1"/>
  <c r="E273" i="4" s="1"/>
  <c r="F285" i="4"/>
  <c r="G285" i="4" s="1"/>
  <c r="E285" i="4" s="1"/>
  <c r="F297" i="4"/>
  <c r="G297" i="4" s="1"/>
  <c r="E297" i="4" s="1"/>
  <c r="F309" i="4"/>
  <c r="G309" i="4" s="1"/>
  <c r="E309" i="4" s="1"/>
  <c r="F321" i="4"/>
  <c r="G321" i="4" s="1"/>
  <c r="E321" i="4" s="1"/>
  <c r="F333" i="4"/>
  <c r="G333" i="4" s="1"/>
  <c r="E333" i="4" s="1"/>
  <c r="F345" i="4"/>
  <c r="G345" i="4" s="1"/>
  <c r="E345" i="4" s="1"/>
  <c r="F357" i="4"/>
  <c r="G357" i="4" s="1"/>
  <c r="E357" i="4" s="1"/>
  <c r="F369" i="4"/>
  <c r="G369" i="4" s="1"/>
  <c r="E369" i="4" s="1"/>
  <c r="F381" i="4"/>
  <c r="G381" i="4" s="1"/>
  <c r="E381" i="4" s="1"/>
  <c r="F393" i="4"/>
  <c r="G393" i="4" s="1"/>
  <c r="E393" i="4" s="1"/>
  <c r="F405" i="4"/>
  <c r="G405" i="4" s="1"/>
  <c r="E405" i="4" s="1"/>
  <c r="F417" i="4"/>
  <c r="G417" i="4" s="1"/>
  <c r="E417" i="4" s="1"/>
  <c r="F429" i="4"/>
  <c r="G429" i="4" s="1"/>
  <c r="E429" i="4" s="1"/>
  <c r="F441" i="4"/>
  <c r="G441" i="4" s="1"/>
  <c r="E441" i="4" s="1"/>
  <c r="F453" i="4"/>
  <c r="G453" i="4" s="1"/>
  <c r="E453" i="4" s="1"/>
  <c r="F465" i="4"/>
  <c r="G465" i="4" s="1"/>
  <c r="E465" i="4" s="1"/>
  <c r="F477" i="4"/>
  <c r="G477" i="4" s="1"/>
  <c r="E477" i="4" s="1"/>
  <c r="F489" i="4"/>
  <c r="G489" i="4" s="1"/>
  <c r="E489" i="4" s="1"/>
  <c r="F501" i="4"/>
  <c r="G501" i="4" s="1"/>
  <c r="E501" i="4" s="1"/>
  <c r="F513" i="4"/>
  <c r="G513" i="4" s="1"/>
  <c r="E513" i="4" s="1"/>
  <c r="F537" i="4"/>
  <c r="G537" i="4" s="1"/>
  <c r="E537" i="4" s="1"/>
  <c r="F549" i="4"/>
  <c r="G549" i="4" s="1"/>
  <c r="E549" i="4" s="1"/>
  <c r="F573" i="4"/>
  <c r="G573" i="4" s="1"/>
  <c r="E573" i="4" s="1"/>
  <c r="F585" i="4"/>
  <c r="G585" i="4" s="1"/>
  <c r="E585" i="4" s="1"/>
  <c r="F597" i="4"/>
  <c r="G597" i="4" s="1"/>
  <c r="E597" i="4" s="1"/>
  <c r="F104" i="4"/>
  <c r="G104" i="4" s="1"/>
  <c r="E104" i="4" s="1"/>
  <c r="F224" i="4"/>
  <c r="G224" i="4" s="1"/>
  <c r="E224" i="4" s="1"/>
  <c r="F368" i="4"/>
  <c r="G368" i="4" s="1"/>
  <c r="E368" i="4" s="1"/>
  <c r="F500" i="4"/>
  <c r="G500" i="4" s="1"/>
  <c r="E500" i="4" s="1"/>
  <c r="F10" i="4"/>
  <c r="G10" i="4" s="1"/>
  <c r="E10" i="4" s="1"/>
  <c r="F22" i="4"/>
  <c r="G22" i="4" s="1"/>
  <c r="E22" i="4" s="1"/>
  <c r="F34" i="4"/>
  <c r="G34" i="4" s="1"/>
  <c r="E34" i="4" s="1"/>
  <c r="F46" i="4"/>
  <c r="G46" i="4" s="1"/>
  <c r="E46" i="4" s="1"/>
  <c r="F58" i="4"/>
  <c r="G58" i="4" s="1"/>
  <c r="E58" i="4" s="1"/>
  <c r="F70" i="4"/>
  <c r="G70" i="4" s="1"/>
  <c r="E70" i="4" s="1"/>
  <c r="F82" i="4"/>
  <c r="G82" i="4" s="1"/>
  <c r="E82" i="4" s="1"/>
  <c r="F94" i="4"/>
  <c r="G94" i="4" s="1"/>
  <c r="E94" i="4" s="1"/>
  <c r="F106" i="4"/>
  <c r="G106" i="4" s="1"/>
  <c r="E106" i="4" s="1"/>
  <c r="F118" i="4"/>
  <c r="G118" i="4" s="1"/>
  <c r="E118" i="4" s="1"/>
  <c r="F130" i="4"/>
  <c r="G130" i="4" s="1"/>
  <c r="E130" i="4" s="1"/>
  <c r="F142" i="4"/>
  <c r="G142" i="4" s="1"/>
  <c r="E142" i="4" s="1"/>
  <c r="F154" i="4"/>
  <c r="G154" i="4" s="1"/>
  <c r="E154" i="4" s="1"/>
  <c r="F166" i="4"/>
  <c r="G166" i="4" s="1"/>
  <c r="E166" i="4" s="1"/>
  <c r="F178" i="4"/>
  <c r="G178" i="4" s="1"/>
  <c r="E178" i="4" s="1"/>
  <c r="F190" i="4"/>
  <c r="G190" i="4" s="1"/>
  <c r="E190" i="4" s="1"/>
  <c r="F202" i="4"/>
  <c r="G202" i="4" s="1"/>
  <c r="E202" i="4" s="1"/>
  <c r="F214" i="4"/>
  <c r="G214" i="4" s="1"/>
  <c r="E214" i="4" s="1"/>
  <c r="F226" i="4"/>
  <c r="G226" i="4" s="1"/>
  <c r="E226" i="4" s="1"/>
  <c r="F238" i="4"/>
  <c r="G238" i="4" s="1"/>
  <c r="E238" i="4" s="1"/>
  <c r="F250" i="4"/>
  <c r="G250" i="4" s="1"/>
  <c r="E250" i="4" s="1"/>
  <c r="F262" i="4"/>
  <c r="G262" i="4" s="1"/>
  <c r="E262" i="4" s="1"/>
  <c r="F274" i="4"/>
  <c r="G274" i="4" s="1"/>
  <c r="E274" i="4" s="1"/>
  <c r="F286" i="4"/>
  <c r="G286" i="4" s="1"/>
  <c r="E286" i="4" s="1"/>
  <c r="F298" i="4"/>
  <c r="G298" i="4" s="1"/>
  <c r="E298" i="4" s="1"/>
  <c r="F310" i="4"/>
  <c r="G310" i="4" s="1"/>
  <c r="E310" i="4" s="1"/>
  <c r="F322" i="4"/>
  <c r="G322" i="4" s="1"/>
  <c r="E322" i="4" s="1"/>
  <c r="F334" i="4"/>
  <c r="G334" i="4" s="1"/>
  <c r="E334" i="4" s="1"/>
  <c r="F346" i="4"/>
  <c r="G346" i="4" s="1"/>
  <c r="E346" i="4" s="1"/>
  <c r="F358" i="4"/>
  <c r="G358" i="4" s="1"/>
  <c r="E358" i="4" s="1"/>
  <c r="F370" i="4"/>
  <c r="G370" i="4" s="1"/>
  <c r="E370" i="4" s="1"/>
  <c r="F382" i="4"/>
  <c r="G382" i="4" s="1"/>
  <c r="E382" i="4" s="1"/>
  <c r="F394" i="4"/>
  <c r="G394" i="4" s="1"/>
  <c r="E394" i="4" s="1"/>
  <c r="F406" i="4"/>
  <c r="G406" i="4" s="1"/>
  <c r="E406" i="4" s="1"/>
  <c r="F418" i="4"/>
  <c r="G418" i="4" s="1"/>
  <c r="E418" i="4" s="1"/>
  <c r="F430" i="4"/>
  <c r="G430" i="4" s="1"/>
  <c r="E430" i="4" s="1"/>
  <c r="F442" i="4"/>
  <c r="G442" i="4" s="1"/>
  <c r="E442" i="4" s="1"/>
  <c r="F454" i="4"/>
  <c r="G454" i="4" s="1"/>
  <c r="E454" i="4" s="1"/>
  <c r="F466" i="4"/>
  <c r="G466" i="4" s="1"/>
  <c r="E466" i="4" s="1"/>
  <c r="F478" i="4"/>
  <c r="G478" i="4" s="1"/>
  <c r="E478" i="4" s="1"/>
  <c r="F490" i="4"/>
  <c r="G490" i="4" s="1"/>
  <c r="E490" i="4" s="1"/>
  <c r="F502" i="4"/>
  <c r="G502" i="4" s="1"/>
  <c r="E502" i="4" s="1"/>
  <c r="F514" i="4"/>
  <c r="G514" i="4" s="1"/>
  <c r="E514" i="4" s="1"/>
  <c r="F526" i="4"/>
  <c r="G526" i="4" s="1"/>
  <c r="E526" i="4" s="1"/>
  <c r="F538" i="4"/>
  <c r="G538" i="4" s="1"/>
  <c r="E538" i="4" s="1"/>
  <c r="F550" i="4"/>
  <c r="G550" i="4" s="1"/>
  <c r="E550" i="4" s="1"/>
  <c r="F562" i="4"/>
  <c r="G562" i="4" s="1"/>
  <c r="E562" i="4" s="1"/>
  <c r="F574" i="4"/>
  <c r="G574" i="4" s="1"/>
  <c r="E574" i="4" s="1"/>
  <c r="F586" i="4"/>
  <c r="G586" i="4" s="1"/>
  <c r="E586" i="4" s="1"/>
  <c r="F598" i="4"/>
  <c r="G598" i="4" s="1"/>
  <c r="E598" i="4" s="1"/>
  <c r="F11" i="4"/>
  <c r="G11" i="4" s="1"/>
  <c r="E11" i="4" s="1"/>
  <c r="F23" i="4"/>
  <c r="G23" i="4" s="1"/>
  <c r="E23" i="4" s="1"/>
  <c r="F35" i="4"/>
  <c r="G35" i="4" s="1"/>
  <c r="E35" i="4" s="1"/>
  <c r="F47" i="4"/>
  <c r="G47" i="4" s="1"/>
  <c r="E47" i="4" s="1"/>
  <c r="F59" i="4"/>
  <c r="G59" i="4" s="1"/>
  <c r="E59" i="4" s="1"/>
  <c r="F71" i="4"/>
  <c r="G71" i="4" s="1"/>
  <c r="E71" i="4" s="1"/>
  <c r="F83" i="4"/>
  <c r="G83" i="4" s="1"/>
  <c r="E83" i="4" s="1"/>
  <c r="F95" i="4"/>
  <c r="G95" i="4" s="1"/>
  <c r="E95" i="4" s="1"/>
  <c r="F107" i="4"/>
  <c r="G107" i="4" s="1"/>
  <c r="E107" i="4" s="1"/>
  <c r="F119" i="4"/>
  <c r="G119" i="4" s="1"/>
  <c r="E119" i="4" s="1"/>
  <c r="F131" i="4"/>
  <c r="G131" i="4" s="1"/>
  <c r="E131" i="4" s="1"/>
  <c r="F143" i="4"/>
  <c r="G143" i="4" s="1"/>
  <c r="E143" i="4" s="1"/>
  <c r="F155" i="4"/>
  <c r="G155" i="4" s="1"/>
  <c r="E155" i="4" s="1"/>
  <c r="F167" i="4"/>
  <c r="G167" i="4" s="1"/>
  <c r="E167" i="4" s="1"/>
  <c r="F179" i="4"/>
  <c r="G179" i="4" s="1"/>
  <c r="E179" i="4" s="1"/>
  <c r="F191" i="4"/>
  <c r="G191" i="4" s="1"/>
  <c r="E191" i="4" s="1"/>
  <c r="F203" i="4"/>
  <c r="G203" i="4" s="1"/>
  <c r="E203" i="4" s="1"/>
  <c r="F215" i="4"/>
  <c r="G215" i="4" s="1"/>
  <c r="E215" i="4" s="1"/>
  <c r="F227" i="4"/>
  <c r="G227" i="4" s="1"/>
  <c r="E227" i="4" s="1"/>
  <c r="F239" i="4"/>
  <c r="G239" i="4" s="1"/>
  <c r="E239" i="4" s="1"/>
  <c r="F251" i="4"/>
  <c r="G251" i="4" s="1"/>
  <c r="E251" i="4" s="1"/>
  <c r="F263" i="4"/>
  <c r="G263" i="4" s="1"/>
  <c r="E263" i="4" s="1"/>
  <c r="F275" i="4"/>
  <c r="G275" i="4" s="1"/>
  <c r="E275" i="4" s="1"/>
  <c r="F287" i="4"/>
  <c r="G287" i="4" s="1"/>
  <c r="E287" i="4" s="1"/>
  <c r="F299" i="4"/>
  <c r="G299" i="4" s="1"/>
  <c r="E299" i="4" s="1"/>
  <c r="F311" i="4"/>
  <c r="G311" i="4" s="1"/>
  <c r="E311" i="4" s="1"/>
  <c r="F323" i="4"/>
  <c r="G323" i="4" s="1"/>
  <c r="E323" i="4" s="1"/>
  <c r="F335" i="4"/>
  <c r="G335" i="4" s="1"/>
  <c r="E335" i="4" s="1"/>
  <c r="F347" i="4"/>
  <c r="G347" i="4" s="1"/>
  <c r="E347" i="4" s="1"/>
  <c r="F359" i="4"/>
  <c r="G359" i="4" s="1"/>
  <c r="E359" i="4" s="1"/>
  <c r="F371" i="4"/>
  <c r="G371" i="4" s="1"/>
  <c r="E371" i="4" s="1"/>
  <c r="F383" i="4"/>
  <c r="G383" i="4" s="1"/>
  <c r="E383" i="4" s="1"/>
  <c r="F395" i="4"/>
  <c r="G395" i="4" s="1"/>
  <c r="E395" i="4" s="1"/>
  <c r="F407" i="4"/>
  <c r="G407" i="4" s="1"/>
  <c r="E407" i="4" s="1"/>
  <c r="F419" i="4"/>
  <c r="G419" i="4" s="1"/>
  <c r="E419" i="4" s="1"/>
  <c r="F431" i="4"/>
  <c r="G431" i="4" s="1"/>
  <c r="E431" i="4" s="1"/>
  <c r="F443" i="4"/>
  <c r="G443" i="4" s="1"/>
  <c r="E443" i="4" s="1"/>
  <c r="F455" i="4"/>
  <c r="G455" i="4" s="1"/>
  <c r="E455" i="4" s="1"/>
  <c r="F467" i="4"/>
  <c r="G467" i="4" s="1"/>
  <c r="E467" i="4" s="1"/>
  <c r="F479" i="4"/>
  <c r="G479" i="4" s="1"/>
  <c r="E479" i="4" s="1"/>
  <c r="F503" i="4"/>
  <c r="G503" i="4" s="1"/>
  <c r="E503" i="4" s="1"/>
  <c r="F515" i="4"/>
  <c r="G515" i="4" s="1"/>
  <c r="E515" i="4" s="1"/>
  <c r="F527" i="4"/>
  <c r="G527" i="4" s="1"/>
  <c r="E527" i="4" s="1"/>
  <c r="F539" i="4"/>
  <c r="G539" i="4" s="1"/>
  <c r="E539" i="4" s="1"/>
  <c r="F551" i="4"/>
  <c r="G551" i="4" s="1"/>
  <c r="E551" i="4" s="1"/>
  <c r="F563" i="4"/>
  <c r="G563" i="4" s="1"/>
  <c r="E563" i="4" s="1"/>
  <c r="F575" i="4"/>
  <c r="G575" i="4" s="1"/>
  <c r="E575" i="4" s="1"/>
  <c r="F587" i="4"/>
  <c r="G587" i="4" s="1"/>
  <c r="E587" i="4" s="1"/>
  <c r="F116" i="4"/>
  <c r="G116" i="4" s="1"/>
  <c r="E116" i="4" s="1"/>
  <c r="F248" i="4"/>
  <c r="G248" i="4" s="1"/>
  <c r="E248" i="4" s="1"/>
  <c r="F380" i="4"/>
  <c r="G380" i="4" s="1"/>
  <c r="E380" i="4" s="1"/>
  <c r="F512" i="4"/>
  <c r="G512" i="4" s="1"/>
  <c r="E512" i="4" s="1"/>
  <c r="F584" i="4"/>
  <c r="G584" i="4" s="1"/>
  <c r="E584" i="4" s="1"/>
  <c r="F12" i="4"/>
  <c r="G12" i="4" s="1"/>
  <c r="E12" i="4" s="1"/>
  <c r="F24" i="4"/>
  <c r="G24" i="4" s="1"/>
  <c r="E24" i="4" s="1"/>
  <c r="F36" i="4"/>
  <c r="G36" i="4" s="1"/>
  <c r="E36" i="4" s="1"/>
  <c r="F48" i="4"/>
  <c r="G48" i="4" s="1"/>
  <c r="E48" i="4" s="1"/>
  <c r="F60" i="4"/>
  <c r="G60" i="4" s="1"/>
  <c r="E60" i="4" s="1"/>
  <c r="F72" i="4"/>
  <c r="G72" i="4" s="1"/>
  <c r="E72" i="4" s="1"/>
  <c r="F84" i="4"/>
  <c r="G84" i="4" s="1"/>
  <c r="E84" i="4" s="1"/>
  <c r="F96" i="4"/>
  <c r="G96" i="4" s="1"/>
  <c r="E96" i="4" s="1"/>
  <c r="F108" i="4"/>
  <c r="G108" i="4" s="1"/>
  <c r="E108" i="4" s="1"/>
  <c r="F120" i="4"/>
  <c r="G120" i="4" s="1"/>
  <c r="E120" i="4" s="1"/>
  <c r="F132" i="4"/>
  <c r="G132" i="4" s="1"/>
  <c r="E132" i="4" s="1"/>
  <c r="F144" i="4"/>
  <c r="G144" i="4" s="1"/>
  <c r="E144" i="4" s="1"/>
  <c r="F156" i="4"/>
  <c r="G156" i="4" s="1"/>
  <c r="E156" i="4" s="1"/>
  <c r="F168" i="4"/>
  <c r="G168" i="4" s="1"/>
  <c r="E168" i="4" s="1"/>
  <c r="F180" i="4"/>
  <c r="G180" i="4" s="1"/>
  <c r="E180" i="4" s="1"/>
  <c r="F192" i="4"/>
  <c r="G192" i="4" s="1"/>
  <c r="E192" i="4" s="1"/>
  <c r="F204" i="4"/>
  <c r="G204" i="4" s="1"/>
  <c r="E204" i="4" s="1"/>
  <c r="F216" i="4"/>
  <c r="G216" i="4" s="1"/>
  <c r="E216" i="4" s="1"/>
  <c r="F228" i="4"/>
  <c r="G228" i="4" s="1"/>
  <c r="E228" i="4" s="1"/>
  <c r="F240" i="4"/>
  <c r="G240" i="4" s="1"/>
  <c r="E240" i="4" s="1"/>
  <c r="F252" i="4"/>
  <c r="G252" i="4" s="1"/>
  <c r="E252" i="4" s="1"/>
  <c r="F264" i="4"/>
  <c r="G264" i="4" s="1"/>
  <c r="E264" i="4" s="1"/>
  <c r="F276" i="4"/>
  <c r="G276" i="4" s="1"/>
  <c r="E276" i="4" s="1"/>
  <c r="F288" i="4"/>
  <c r="G288" i="4" s="1"/>
  <c r="E288" i="4" s="1"/>
  <c r="F300" i="4"/>
  <c r="G300" i="4" s="1"/>
  <c r="E300" i="4" s="1"/>
  <c r="F312" i="4"/>
  <c r="G312" i="4" s="1"/>
  <c r="E312" i="4" s="1"/>
  <c r="F324" i="4"/>
  <c r="G324" i="4" s="1"/>
  <c r="E324" i="4" s="1"/>
  <c r="F336" i="4"/>
  <c r="G336" i="4" s="1"/>
  <c r="E336" i="4" s="1"/>
  <c r="F348" i="4"/>
  <c r="G348" i="4" s="1"/>
  <c r="E348" i="4" s="1"/>
  <c r="F360" i="4"/>
  <c r="G360" i="4" s="1"/>
  <c r="E360" i="4" s="1"/>
  <c r="F372" i="4"/>
  <c r="G372" i="4" s="1"/>
  <c r="E372" i="4" s="1"/>
  <c r="F384" i="4"/>
  <c r="G384" i="4" s="1"/>
  <c r="E384" i="4" s="1"/>
  <c r="F396" i="4"/>
  <c r="G396" i="4" s="1"/>
  <c r="E396" i="4" s="1"/>
  <c r="F408" i="4"/>
  <c r="G408" i="4" s="1"/>
  <c r="E408" i="4" s="1"/>
  <c r="F420" i="4"/>
  <c r="G420" i="4" s="1"/>
  <c r="E420" i="4" s="1"/>
  <c r="F432" i="4"/>
  <c r="G432" i="4" s="1"/>
  <c r="E432" i="4" s="1"/>
  <c r="F444" i="4"/>
  <c r="G444" i="4" s="1"/>
  <c r="E444" i="4" s="1"/>
  <c r="F456" i="4"/>
  <c r="G456" i="4" s="1"/>
  <c r="E456" i="4" s="1"/>
  <c r="F468" i="4"/>
  <c r="G468" i="4" s="1"/>
  <c r="E468" i="4" s="1"/>
  <c r="F480" i="4"/>
  <c r="G480" i="4" s="1"/>
  <c r="E480" i="4" s="1"/>
  <c r="F504" i="4"/>
  <c r="G504" i="4" s="1"/>
  <c r="E504" i="4" s="1"/>
  <c r="F516" i="4"/>
  <c r="G516" i="4" s="1"/>
  <c r="E516" i="4" s="1"/>
  <c r="F528" i="4"/>
  <c r="G528" i="4" s="1"/>
  <c r="E528" i="4" s="1"/>
  <c r="F540" i="4"/>
  <c r="G540" i="4" s="1"/>
  <c r="E540" i="4" s="1"/>
  <c r="F564" i="4"/>
  <c r="G564" i="4" s="1"/>
  <c r="E564" i="4" s="1"/>
  <c r="F576" i="4"/>
  <c r="G576" i="4" s="1"/>
  <c r="E576" i="4" s="1"/>
  <c r="F588" i="4"/>
  <c r="G588" i="4" s="1"/>
  <c r="E588" i="4" s="1"/>
  <c r="F128" i="4"/>
  <c r="G128" i="4" s="1"/>
  <c r="E128" i="4" s="1"/>
  <c r="F284" i="4"/>
  <c r="G284" i="4" s="1"/>
  <c r="E284" i="4" s="1"/>
  <c r="F404" i="4"/>
  <c r="G404" i="4" s="1"/>
  <c r="E404" i="4" s="1"/>
  <c r="F524" i="4"/>
  <c r="G524" i="4" s="1"/>
  <c r="E524" i="4" s="1"/>
  <c r="F13" i="4"/>
  <c r="G13" i="4" s="1"/>
  <c r="E13" i="4" s="1"/>
  <c r="F25" i="4"/>
  <c r="G25" i="4" s="1"/>
  <c r="E25" i="4" s="1"/>
  <c r="F37" i="4"/>
  <c r="G37" i="4" s="1"/>
  <c r="E37" i="4" s="1"/>
  <c r="F49" i="4"/>
  <c r="G49" i="4" s="1"/>
  <c r="E49" i="4" s="1"/>
  <c r="F61" i="4"/>
  <c r="G61" i="4" s="1"/>
  <c r="E61" i="4" s="1"/>
  <c r="F73" i="4"/>
  <c r="G73" i="4" s="1"/>
  <c r="E73" i="4" s="1"/>
  <c r="F85" i="4"/>
  <c r="G85" i="4" s="1"/>
  <c r="E85" i="4" s="1"/>
  <c r="F97" i="4"/>
  <c r="G97" i="4" s="1"/>
  <c r="E97" i="4" s="1"/>
  <c r="F109" i="4"/>
  <c r="G109" i="4" s="1"/>
  <c r="E109" i="4" s="1"/>
  <c r="F121" i="4"/>
  <c r="G121" i="4" s="1"/>
  <c r="E121" i="4" s="1"/>
  <c r="F133" i="4"/>
  <c r="G133" i="4" s="1"/>
  <c r="E133" i="4" s="1"/>
  <c r="F145" i="4"/>
  <c r="G145" i="4" s="1"/>
  <c r="E145" i="4" s="1"/>
  <c r="F157" i="4"/>
  <c r="G157" i="4" s="1"/>
  <c r="E157" i="4" s="1"/>
  <c r="F169" i="4"/>
  <c r="G169" i="4" s="1"/>
  <c r="E169" i="4" s="1"/>
  <c r="F181" i="4"/>
  <c r="G181" i="4" s="1"/>
  <c r="E181" i="4" s="1"/>
  <c r="F193" i="4"/>
  <c r="G193" i="4" s="1"/>
  <c r="E193" i="4" s="1"/>
  <c r="F205" i="4"/>
  <c r="G205" i="4" s="1"/>
  <c r="E205" i="4" s="1"/>
  <c r="F217" i="4"/>
  <c r="G217" i="4" s="1"/>
  <c r="E217" i="4" s="1"/>
  <c r="F229" i="4"/>
  <c r="G229" i="4" s="1"/>
  <c r="E229" i="4" s="1"/>
  <c r="F241" i="4"/>
  <c r="G241" i="4" s="1"/>
  <c r="E241" i="4" s="1"/>
  <c r="F253" i="4"/>
  <c r="G253" i="4" s="1"/>
  <c r="E253" i="4" s="1"/>
  <c r="F265" i="4"/>
  <c r="G265" i="4" s="1"/>
  <c r="E265" i="4" s="1"/>
  <c r="F277" i="4"/>
  <c r="G277" i="4" s="1"/>
  <c r="E277" i="4" s="1"/>
  <c r="F289" i="4"/>
  <c r="G289" i="4" s="1"/>
  <c r="E289" i="4" s="1"/>
  <c r="F301" i="4"/>
  <c r="G301" i="4" s="1"/>
  <c r="E301" i="4" s="1"/>
  <c r="F313" i="4"/>
  <c r="G313" i="4" s="1"/>
  <c r="E313" i="4" s="1"/>
  <c r="F325" i="4"/>
  <c r="G325" i="4" s="1"/>
  <c r="E325" i="4" s="1"/>
  <c r="F337" i="4"/>
  <c r="G337" i="4" s="1"/>
  <c r="E337" i="4" s="1"/>
  <c r="F349" i="4"/>
  <c r="G349" i="4" s="1"/>
  <c r="E349" i="4" s="1"/>
  <c r="F361" i="4"/>
  <c r="G361" i="4" s="1"/>
  <c r="E361" i="4" s="1"/>
  <c r="F373" i="4"/>
  <c r="G373" i="4" s="1"/>
  <c r="E373" i="4" s="1"/>
  <c r="F385" i="4"/>
  <c r="G385" i="4" s="1"/>
  <c r="E385" i="4" s="1"/>
  <c r="F397" i="4"/>
  <c r="G397" i="4" s="1"/>
  <c r="E397" i="4" s="1"/>
  <c r="F409" i="4"/>
  <c r="G409" i="4" s="1"/>
  <c r="E409" i="4" s="1"/>
  <c r="F421" i="4"/>
  <c r="G421" i="4" s="1"/>
  <c r="E421" i="4" s="1"/>
  <c r="F433" i="4"/>
  <c r="G433" i="4" s="1"/>
  <c r="E433" i="4" s="1"/>
  <c r="F445" i="4"/>
  <c r="G445" i="4" s="1"/>
  <c r="E445" i="4" s="1"/>
  <c r="F457" i="4"/>
  <c r="G457" i="4" s="1"/>
  <c r="E457" i="4" s="1"/>
  <c r="F469" i="4"/>
  <c r="G469" i="4" s="1"/>
  <c r="E469" i="4" s="1"/>
  <c r="F481" i="4"/>
  <c r="G481" i="4" s="1"/>
  <c r="E481" i="4" s="1"/>
  <c r="F505" i="4"/>
  <c r="G505" i="4" s="1"/>
  <c r="E505" i="4" s="1"/>
  <c r="F517" i="4"/>
  <c r="G517" i="4" s="1"/>
  <c r="E517" i="4" s="1"/>
  <c r="F529" i="4"/>
  <c r="G529" i="4" s="1"/>
  <c r="E529" i="4" s="1"/>
  <c r="F541" i="4"/>
  <c r="G541" i="4" s="1"/>
  <c r="E541" i="4" s="1"/>
  <c r="F553" i="4"/>
  <c r="G553" i="4" s="1"/>
  <c r="E553" i="4" s="1"/>
  <c r="F565" i="4"/>
  <c r="G565" i="4" s="1"/>
  <c r="E565" i="4" s="1"/>
  <c r="F577" i="4"/>
  <c r="G577" i="4" s="1"/>
  <c r="E577" i="4" s="1"/>
  <c r="F589" i="4"/>
  <c r="G589" i="4" s="1"/>
  <c r="E589" i="4" s="1"/>
  <c r="F140" i="4"/>
  <c r="G140" i="4" s="1"/>
  <c r="E140" i="4" s="1"/>
  <c r="F260" i="4"/>
  <c r="G260" i="4" s="1"/>
  <c r="E260" i="4" s="1"/>
  <c r="F332" i="4"/>
  <c r="G332" i="4" s="1"/>
  <c r="E332" i="4" s="1"/>
  <c r="F416" i="4"/>
  <c r="G416" i="4" s="1"/>
  <c r="E416" i="4" s="1"/>
  <c r="F536" i="4"/>
  <c r="G536" i="4" s="1"/>
  <c r="E536" i="4" s="1"/>
  <c r="F14" i="4"/>
  <c r="G14" i="4" s="1"/>
  <c r="E14" i="4" s="1"/>
  <c r="F26" i="4"/>
  <c r="G26" i="4" s="1"/>
  <c r="E26" i="4" s="1"/>
  <c r="F38" i="4"/>
  <c r="G38" i="4" s="1"/>
  <c r="E38" i="4" s="1"/>
  <c r="F50" i="4"/>
  <c r="G50" i="4" s="1"/>
  <c r="E50" i="4" s="1"/>
  <c r="F62" i="4"/>
  <c r="G62" i="4" s="1"/>
  <c r="E62" i="4" s="1"/>
  <c r="F74" i="4"/>
  <c r="G74" i="4" s="1"/>
  <c r="E74" i="4" s="1"/>
  <c r="F86" i="4"/>
  <c r="G86" i="4" s="1"/>
  <c r="E86" i="4" s="1"/>
  <c r="F98" i="4"/>
  <c r="G98" i="4" s="1"/>
  <c r="E98" i="4" s="1"/>
  <c r="F110" i="4"/>
  <c r="G110" i="4" s="1"/>
  <c r="E110" i="4" s="1"/>
  <c r="F122" i="4"/>
  <c r="G122" i="4" s="1"/>
  <c r="E122" i="4" s="1"/>
  <c r="F134" i="4"/>
  <c r="G134" i="4" s="1"/>
  <c r="E134" i="4" s="1"/>
  <c r="F146" i="4"/>
  <c r="G146" i="4" s="1"/>
  <c r="E146" i="4" s="1"/>
  <c r="F158" i="4"/>
  <c r="G158" i="4" s="1"/>
  <c r="E158" i="4" s="1"/>
  <c r="F170" i="4"/>
  <c r="G170" i="4" s="1"/>
  <c r="E170" i="4" s="1"/>
  <c r="F182" i="4"/>
  <c r="G182" i="4" s="1"/>
  <c r="E182" i="4" s="1"/>
  <c r="F194" i="4"/>
  <c r="G194" i="4" s="1"/>
  <c r="E194" i="4" s="1"/>
  <c r="F206" i="4"/>
  <c r="G206" i="4" s="1"/>
  <c r="E206" i="4" s="1"/>
  <c r="F218" i="4"/>
  <c r="G218" i="4" s="1"/>
  <c r="E218" i="4" s="1"/>
  <c r="F230" i="4"/>
  <c r="G230" i="4" s="1"/>
  <c r="E230" i="4" s="1"/>
  <c r="F242" i="4"/>
  <c r="G242" i="4" s="1"/>
  <c r="E242" i="4" s="1"/>
  <c r="F254" i="4"/>
  <c r="G254" i="4" s="1"/>
  <c r="E254" i="4" s="1"/>
  <c r="F266" i="4"/>
  <c r="G266" i="4" s="1"/>
  <c r="E266" i="4" s="1"/>
  <c r="F278" i="4"/>
  <c r="G278" i="4" s="1"/>
  <c r="E278" i="4" s="1"/>
  <c r="F290" i="4"/>
  <c r="G290" i="4" s="1"/>
  <c r="E290" i="4" s="1"/>
  <c r="F302" i="4"/>
  <c r="G302" i="4" s="1"/>
  <c r="E302" i="4" s="1"/>
  <c r="F314" i="4"/>
  <c r="G314" i="4" s="1"/>
  <c r="E314" i="4" s="1"/>
  <c r="F326" i="4"/>
  <c r="G326" i="4" s="1"/>
  <c r="E326" i="4" s="1"/>
  <c r="F338" i="4"/>
  <c r="G338" i="4" s="1"/>
  <c r="E338" i="4" s="1"/>
  <c r="F350" i="4"/>
  <c r="G350" i="4" s="1"/>
  <c r="E350" i="4" s="1"/>
  <c r="F362" i="4"/>
  <c r="G362" i="4" s="1"/>
  <c r="E362" i="4" s="1"/>
  <c r="F374" i="4"/>
  <c r="G374" i="4" s="1"/>
  <c r="E374" i="4" s="1"/>
  <c r="F386" i="4"/>
  <c r="G386" i="4" s="1"/>
  <c r="E386" i="4" s="1"/>
  <c r="F398" i="4"/>
  <c r="G398" i="4" s="1"/>
  <c r="E398" i="4" s="1"/>
  <c r="F410" i="4"/>
  <c r="G410" i="4" s="1"/>
  <c r="E410" i="4" s="1"/>
  <c r="F422" i="4"/>
  <c r="G422" i="4" s="1"/>
  <c r="E422" i="4" s="1"/>
  <c r="F434" i="4"/>
  <c r="G434" i="4" s="1"/>
  <c r="E434" i="4" s="1"/>
  <c r="F446" i="4"/>
  <c r="G446" i="4" s="1"/>
  <c r="E446" i="4" s="1"/>
  <c r="F458" i="4"/>
  <c r="G458" i="4" s="1"/>
  <c r="E458" i="4" s="1"/>
  <c r="F470" i="4"/>
  <c r="G470" i="4" s="1"/>
  <c r="E470" i="4" s="1"/>
  <c r="F482" i="4"/>
  <c r="G482" i="4" s="1"/>
  <c r="E482" i="4" s="1"/>
  <c r="F506" i="4"/>
  <c r="G506" i="4" s="1"/>
  <c r="E506" i="4" s="1"/>
  <c r="F518" i="4"/>
  <c r="G518" i="4" s="1"/>
  <c r="E518" i="4" s="1"/>
  <c r="F530" i="4"/>
  <c r="G530" i="4" s="1"/>
  <c r="E530" i="4" s="1"/>
  <c r="F542" i="4"/>
  <c r="G542" i="4" s="1"/>
  <c r="E542" i="4" s="1"/>
  <c r="F554" i="4"/>
  <c r="G554" i="4" s="1"/>
  <c r="E554" i="4" s="1"/>
  <c r="F566" i="4"/>
  <c r="G566" i="4" s="1"/>
  <c r="E566" i="4" s="1"/>
  <c r="F578" i="4"/>
  <c r="G578" i="4" s="1"/>
  <c r="E578" i="4" s="1"/>
  <c r="F590" i="4"/>
  <c r="G590" i="4" s="1"/>
  <c r="E590" i="4" s="1"/>
  <c r="F44" i="4"/>
  <c r="G44" i="4" s="1"/>
  <c r="E44" i="4" s="1"/>
  <c r="F272" i="4"/>
  <c r="G272" i="4" s="1"/>
  <c r="E272" i="4" s="1"/>
  <c r="F428" i="4"/>
  <c r="G428" i="4" s="1"/>
  <c r="E428" i="4" s="1"/>
  <c r="F15" i="4"/>
  <c r="G15" i="4" s="1"/>
  <c r="E15" i="4" s="1"/>
  <c r="F27" i="4"/>
  <c r="G27" i="4" s="1"/>
  <c r="E27" i="4" s="1"/>
  <c r="F39" i="4"/>
  <c r="G39" i="4" s="1"/>
  <c r="E39" i="4" s="1"/>
  <c r="F51" i="4"/>
  <c r="G51" i="4" s="1"/>
  <c r="E51" i="4" s="1"/>
  <c r="F63" i="4"/>
  <c r="G63" i="4" s="1"/>
  <c r="E63" i="4" s="1"/>
  <c r="F75" i="4"/>
  <c r="G75" i="4" s="1"/>
  <c r="E75" i="4" s="1"/>
  <c r="F87" i="4"/>
  <c r="G87" i="4" s="1"/>
  <c r="E87" i="4" s="1"/>
  <c r="F99" i="4"/>
  <c r="G99" i="4" s="1"/>
  <c r="E99" i="4" s="1"/>
  <c r="F111" i="4"/>
  <c r="G111" i="4" s="1"/>
  <c r="E111" i="4" s="1"/>
  <c r="F123" i="4"/>
  <c r="G123" i="4" s="1"/>
  <c r="E123" i="4" s="1"/>
  <c r="F135" i="4"/>
  <c r="G135" i="4" s="1"/>
  <c r="E135" i="4" s="1"/>
  <c r="F147" i="4"/>
  <c r="G147" i="4" s="1"/>
  <c r="E147" i="4" s="1"/>
  <c r="F159" i="4"/>
  <c r="G159" i="4" s="1"/>
  <c r="E159" i="4" s="1"/>
  <c r="F171" i="4"/>
  <c r="G171" i="4" s="1"/>
  <c r="E171" i="4" s="1"/>
  <c r="F183" i="4"/>
  <c r="G183" i="4" s="1"/>
  <c r="E183" i="4" s="1"/>
  <c r="F195" i="4"/>
  <c r="G195" i="4" s="1"/>
  <c r="E195" i="4" s="1"/>
  <c r="F207" i="4"/>
  <c r="G207" i="4" s="1"/>
  <c r="E207" i="4" s="1"/>
  <c r="F219" i="4"/>
  <c r="G219" i="4" s="1"/>
  <c r="E219" i="4" s="1"/>
  <c r="F231" i="4"/>
  <c r="G231" i="4" s="1"/>
  <c r="E231" i="4" s="1"/>
  <c r="F243" i="4"/>
  <c r="G243" i="4" s="1"/>
  <c r="E243" i="4" s="1"/>
  <c r="F255" i="4"/>
  <c r="G255" i="4" s="1"/>
  <c r="E255" i="4" s="1"/>
  <c r="F267" i="4"/>
  <c r="G267" i="4" s="1"/>
  <c r="E267" i="4" s="1"/>
  <c r="F279" i="4"/>
  <c r="G279" i="4" s="1"/>
  <c r="E279" i="4" s="1"/>
  <c r="F291" i="4"/>
  <c r="G291" i="4" s="1"/>
  <c r="E291" i="4" s="1"/>
  <c r="F303" i="4"/>
  <c r="G303" i="4" s="1"/>
  <c r="E303" i="4" s="1"/>
  <c r="F315" i="4"/>
  <c r="G315" i="4" s="1"/>
  <c r="E315" i="4" s="1"/>
  <c r="F327" i="4"/>
  <c r="G327" i="4" s="1"/>
  <c r="E327" i="4" s="1"/>
  <c r="F339" i="4"/>
  <c r="G339" i="4" s="1"/>
  <c r="E339" i="4" s="1"/>
  <c r="F351" i="4"/>
  <c r="G351" i="4" s="1"/>
  <c r="E351" i="4" s="1"/>
  <c r="F363" i="4"/>
  <c r="G363" i="4" s="1"/>
  <c r="E363" i="4" s="1"/>
  <c r="F375" i="4"/>
  <c r="G375" i="4" s="1"/>
  <c r="E375" i="4" s="1"/>
  <c r="F387" i="4"/>
  <c r="G387" i="4" s="1"/>
  <c r="E387" i="4" s="1"/>
  <c r="F399" i="4"/>
  <c r="G399" i="4" s="1"/>
  <c r="E399" i="4" s="1"/>
  <c r="F411" i="4"/>
  <c r="G411" i="4" s="1"/>
  <c r="E411" i="4" s="1"/>
  <c r="F423" i="4"/>
  <c r="G423" i="4" s="1"/>
  <c r="E423" i="4" s="1"/>
  <c r="F435" i="4"/>
  <c r="G435" i="4" s="1"/>
  <c r="E435" i="4" s="1"/>
  <c r="F447" i="4"/>
  <c r="G447" i="4" s="1"/>
  <c r="E447" i="4" s="1"/>
  <c r="F459" i="4"/>
  <c r="G459" i="4" s="1"/>
  <c r="E459" i="4" s="1"/>
  <c r="F471" i="4"/>
  <c r="G471" i="4" s="1"/>
  <c r="E471" i="4" s="1"/>
  <c r="F483" i="4"/>
  <c r="G483" i="4" s="1"/>
  <c r="E483" i="4" s="1"/>
  <c r="F495" i="4"/>
  <c r="G495" i="4" s="1"/>
  <c r="E495" i="4" s="1"/>
  <c r="F507" i="4"/>
  <c r="G507" i="4" s="1"/>
  <c r="E507" i="4" s="1"/>
  <c r="F519" i="4"/>
  <c r="G519" i="4" s="1"/>
  <c r="E519" i="4" s="1"/>
  <c r="F531" i="4"/>
  <c r="G531" i="4" s="1"/>
  <c r="E531" i="4" s="1"/>
  <c r="F555" i="4"/>
  <c r="G555" i="4" s="1"/>
  <c r="E555" i="4" s="1"/>
  <c r="F567" i="4"/>
  <c r="G567" i="4" s="1"/>
  <c r="E567" i="4" s="1"/>
  <c r="F579" i="4"/>
  <c r="G579" i="4" s="1"/>
  <c r="E579" i="4" s="1"/>
  <c r="F591" i="4"/>
  <c r="G591" i="4" s="1"/>
  <c r="E591" i="4" s="1"/>
  <c r="F56" i="4"/>
  <c r="G56" i="4" s="1"/>
  <c r="E56" i="4" s="1"/>
  <c r="F212" i="4"/>
  <c r="G212" i="4" s="1"/>
  <c r="E212" i="4" s="1"/>
  <c r="F344" i="4"/>
  <c r="G344" i="4" s="1"/>
  <c r="E344" i="4" s="1"/>
  <c r="F488" i="4"/>
  <c r="G488" i="4" s="1"/>
  <c r="E488" i="4" s="1"/>
  <c r="F596" i="4"/>
  <c r="G596" i="4" s="1"/>
  <c r="E596" i="4" s="1"/>
  <c r="F16" i="4"/>
  <c r="G16" i="4" s="1"/>
  <c r="E16" i="4" s="1"/>
  <c r="F28" i="4"/>
  <c r="G28" i="4" s="1"/>
  <c r="E28" i="4" s="1"/>
  <c r="F40" i="4"/>
  <c r="G40" i="4" s="1"/>
  <c r="E40" i="4" s="1"/>
  <c r="F52" i="4"/>
  <c r="G52" i="4" s="1"/>
  <c r="E52" i="4" s="1"/>
  <c r="F64" i="4"/>
  <c r="G64" i="4" s="1"/>
  <c r="E64" i="4" s="1"/>
  <c r="F76" i="4"/>
  <c r="G76" i="4" s="1"/>
  <c r="E76" i="4" s="1"/>
  <c r="F88" i="4"/>
  <c r="G88" i="4" s="1"/>
  <c r="E88" i="4" s="1"/>
  <c r="F100" i="4"/>
  <c r="G100" i="4" s="1"/>
  <c r="E100" i="4" s="1"/>
  <c r="F112" i="4"/>
  <c r="G112" i="4" s="1"/>
  <c r="E112" i="4" s="1"/>
  <c r="F124" i="4"/>
  <c r="G124" i="4" s="1"/>
  <c r="E124" i="4" s="1"/>
  <c r="F136" i="4"/>
  <c r="G136" i="4" s="1"/>
  <c r="E136" i="4" s="1"/>
  <c r="F148" i="4"/>
  <c r="G148" i="4" s="1"/>
  <c r="E148" i="4" s="1"/>
  <c r="F160" i="4"/>
  <c r="G160" i="4" s="1"/>
  <c r="E160" i="4" s="1"/>
  <c r="F172" i="4"/>
  <c r="G172" i="4" s="1"/>
  <c r="E172" i="4" s="1"/>
  <c r="F184" i="4"/>
  <c r="G184" i="4" s="1"/>
  <c r="E184" i="4" s="1"/>
  <c r="F196" i="4"/>
  <c r="G196" i="4" s="1"/>
  <c r="E196" i="4" s="1"/>
  <c r="F208" i="4"/>
  <c r="G208" i="4" s="1"/>
  <c r="E208" i="4" s="1"/>
  <c r="F220" i="4"/>
  <c r="G220" i="4" s="1"/>
  <c r="E220" i="4" s="1"/>
  <c r="F232" i="4"/>
  <c r="G232" i="4" s="1"/>
  <c r="E232" i="4" s="1"/>
  <c r="F244" i="4"/>
  <c r="G244" i="4" s="1"/>
  <c r="E244" i="4" s="1"/>
  <c r="F256" i="4"/>
  <c r="G256" i="4" s="1"/>
  <c r="E256" i="4" s="1"/>
  <c r="F268" i="4"/>
  <c r="G268" i="4" s="1"/>
  <c r="E268" i="4" s="1"/>
  <c r="F280" i="4"/>
  <c r="G280" i="4" s="1"/>
  <c r="E280" i="4" s="1"/>
  <c r="F292" i="4"/>
  <c r="G292" i="4" s="1"/>
  <c r="E292" i="4" s="1"/>
  <c r="F304" i="4"/>
  <c r="G304" i="4" s="1"/>
  <c r="E304" i="4" s="1"/>
  <c r="F316" i="4"/>
  <c r="G316" i="4" s="1"/>
  <c r="E316" i="4" s="1"/>
  <c r="F328" i="4"/>
  <c r="G328" i="4" s="1"/>
  <c r="E328" i="4" s="1"/>
  <c r="F340" i="4"/>
  <c r="G340" i="4" s="1"/>
  <c r="E340" i="4" s="1"/>
  <c r="F352" i="4"/>
  <c r="G352" i="4" s="1"/>
  <c r="E352" i="4" s="1"/>
  <c r="F364" i="4"/>
  <c r="G364" i="4" s="1"/>
  <c r="E364" i="4" s="1"/>
  <c r="F376" i="4"/>
  <c r="G376" i="4" s="1"/>
  <c r="E376" i="4" s="1"/>
  <c r="F388" i="4"/>
  <c r="G388" i="4" s="1"/>
  <c r="E388" i="4" s="1"/>
  <c r="F400" i="4"/>
  <c r="G400" i="4" s="1"/>
  <c r="E400" i="4" s="1"/>
  <c r="F412" i="4"/>
  <c r="G412" i="4" s="1"/>
  <c r="E412" i="4" s="1"/>
  <c r="F424" i="4"/>
  <c r="G424" i="4" s="1"/>
  <c r="E424" i="4" s="1"/>
  <c r="F436" i="4"/>
  <c r="G436" i="4" s="1"/>
  <c r="E436" i="4" s="1"/>
  <c r="F448" i="4"/>
  <c r="G448" i="4" s="1"/>
  <c r="E448" i="4" s="1"/>
  <c r="F460" i="4"/>
  <c r="G460" i="4" s="1"/>
  <c r="E460" i="4" s="1"/>
  <c r="F472" i="4"/>
  <c r="G472" i="4" s="1"/>
  <c r="E472" i="4" s="1"/>
  <c r="F484" i="4"/>
  <c r="G484" i="4" s="1"/>
  <c r="E484" i="4" s="1"/>
  <c r="F496" i="4"/>
  <c r="G496" i="4" s="1"/>
  <c r="E496" i="4" s="1"/>
  <c r="F508" i="4"/>
  <c r="G508" i="4" s="1"/>
  <c r="E508" i="4" s="1"/>
  <c r="F520" i="4"/>
  <c r="G520" i="4" s="1"/>
  <c r="E520" i="4" s="1"/>
  <c r="F532" i="4"/>
  <c r="G532" i="4" s="1"/>
  <c r="E532" i="4" s="1"/>
  <c r="F544" i="4"/>
  <c r="G544" i="4" s="1"/>
  <c r="E544" i="4" s="1"/>
  <c r="F556" i="4"/>
  <c r="G556" i="4" s="1"/>
  <c r="E556" i="4" s="1"/>
  <c r="F568" i="4"/>
  <c r="G568" i="4" s="1"/>
  <c r="E568" i="4" s="1"/>
  <c r="F580" i="4"/>
  <c r="G580" i="4" s="1"/>
  <c r="E580" i="4" s="1"/>
  <c r="F592" i="4"/>
  <c r="G592" i="4" s="1"/>
  <c r="E592" i="4" s="1"/>
  <c r="F594" i="4"/>
  <c r="G594" i="4" s="1"/>
  <c r="E594" i="4" s="1"/>
  <c r="F68" i="4"/>
  <c r="G68" i="4" s="1"/>
  <c r="E68" i="4" s="1"/>
  <c r="F200" i="4"/>
  <c r="G200" i="4" s="1"/>
  <c r="E200" i="4" s="1"/>
  <c r="F320" i="4"/>
  <c r="G320" i="4" s="1"/>
  <c r="E320" i="4" s="1"/>
  <c r="F452" i="4"/>
  <c r="G452" i="4" s="1"/>
  <c r="E452" i="4" s="1"/>
  <c r="F548" i="4"/>
  <c r="G548" i="4" s="1"/>
  <c r="E548" i="4" s="1"/>
  <c r="F17" i="4"/>
  <c r="G17" i="4" s="1"/>
  <c r="E17" i="4" s="1"/>
  <c r="F29" i="4"/>
  <c r="G29" i="4" s="1"/>
  <c r="E29" i="4" s="1"/>
  <c r="F41" i="4"/>
  <c r="G41" i="4" s="1"/>
  <c r="E41" i="4" s="1"/>
  <c r="F53" i="4"/>
  <c r="G53" i="4" s="1"/>
  <c r="E53" i="4" s="1"/>
  <c r="F65" i="4"/>
  <c r="G65" i="4" s="1"/>
  <c r="E65" i="4" s="1"/>
  <c r="F77" i="4"/>
  <c r="G77" i="4" s="1"/>
  <c r="E77" i="4" s="1"/>
  <c r="F89" i="4"/>
  <c r="G89" i="4" s="1"/>
  <c r="E89" i="4" s="1"/>
  <c r="F101" i="4"/>
  <c r="G101" i="4" s="1"/>
  <c r="E101" i="4" s="1"/>
  <c r="F113" i="4"/>
  <c r="G113" i="4" s="1"/>
  <c r="E113" i="4" s="1"/>
  <c r="F125" i="4"/>
  <c r="G125" i="4" s="1"/>
  <c r="E125" i="4" s="1"/>
  <c r="F137" i="4"/>
  <c r="G137" i="4" s="1"/>
  <c r="E137" i="4" s="1"/>
  <c r="F149" i="4"/>
  <c r="G149" i="4" s="1"/>
  <c r="E149" i="4" s="1"/>
  <c r="F161" i="4"/>
  <c r="G161" i="4" s="1"/>
  <c r="E161" i="4" s="1"/>
  <c r="F173" i="4"/>
  <c r="G173" i="4" s="1"/>
  <c r="E173" i="4" s="1"/>
  <c r="F185" i="4"/>
  <c r="G185" i="4" s="1"/>
  <c r="E185" i="4" s="1"/>
  <c r="F197" i="4"/>
  <c r="G197" i="4" s="1"/>
  <c r="E197" i="4" s="1"/>
  <c r="F209" i="4"/>
  <c r="G209" i="4" s="1"/>
  <c r="E209" i="4" s="1"/>
  <c r="F221" i="4"/>
  <c r="G221" i="4" s="1"/>
  <c r="E221" i="4" s="1"/>
  <c r="F233" i="4"/>
  <c r="G233" i="4" s="1"/>
  <c r="E233" i="4" s="1"/>
  <c r="F245" i="4"/>
  <c r="G245" i="4" s="1"/>
  <c r="E245" i="4" s="1"/>
  <c r="F257" i="4"/>
  <c r="G257" i="4" s="1"/>
  <c r="E257" i="4" s="1"/>
  <c r="F269" i="4"/>
  <c r="G269" i="4" s="1"/>
  <c r="E269" i="4" s="1"/>
  <c r="F281" i="4"/>
  <c r="G281" i="4" s="1"/>
  <c r="E281" i="4" s="1"/>
  <c r="F293" i="4"/>
  <c r="G293" i="4" s="1"/>
  <c r="E293" i="4" s="1"/>
  <c r="F305" i="4"/>
  <c r="G305" i="4" s="1"/>
  <c r="E305" i="4" s="1"/>
  <c r="F317" i="4"/>
  <c r="G317" i="4" s="1"/>
  <c r="E317" i="4" s="1"/>
  <c r="F329" i="4"/>
  <c r="G329" i="4" s="1"/>
  <c r="E329" i="4" s="1"/>
  <c r="F341" i="4"/>
  <c r="G341" i="4" s="1"/>
  <c r="E341" i="4" s="1"/>
  <c r="F353" i="4"/>
  <c r="G353" i="4" s="1"/>
  <c r="E353" i="4" s="1"/>
  <c r="F365" i="4"/>
  <c r="G365" i="4" s="1"/>
  <c r="E365" i="4" s="1"/>
  <c r="F377" i="4"/>
  <c r="G377" i="4" s="1"/>
  <c r="E377" i="4" s="1"/>
  <c r="F389" i="4"/>
  <c r="G389" i="4" s="1"/>
  <c r="E389" i="4" s="1"/>
  <c r="F401" i="4"/>
  <c r="G401" i="4" s="1"/>
  <c r="E401" i="4" s="1"/>
  <c r="F413" i="4"/>
  <c r="G413" i="4" s="1"/>
  <c r="E413" i="4" s="1"/>
  <c r="F425" i="4"/>
  <c r="G425" i="4" s="1"/>
  <c r="E425" i="4" s="1"/>
  <c r="F437" i="4"/>
  <c r="G437" i="4" s="1"/>
  <c r="E437" i="4" s="1"/>
  <c r="F449" i="4"/>
  <c r="G449" i="4" s="1"/>
  <c r="E449" i="4" s="1"/>
  <c r="F461" i="4"/>
  <c r="G461" i="4" s="1"/>
  <c r="E461" i="4" s="1"/>
  <c r="F473" i="4"/>
  <c r="G473" i="4" s="1"/>
  <c r="E473" i="4" s="1"/>
  <c r="F485" i="4"/>
  <c r="G485" i="4" s="1"/>
  <c r="E485" i="4" s="1"/>
  <c r="F497" i="4"/>
  <c r="G497" i="4" s="1"/>
  <c r="E497" i="4" s="1"/>
  <c r="F509" i="4"/>
  <c r="G509" i="4" s="1"/>
  <c r="E509" i="4" s="1"/>
  <c r="F521" i="4"/>
  <c r="G521" i="4" s="1"/>
  <c r="E521" i="4" s="1"/>
  <c r="F533" i="4"/>
  <c r="G533" i="4" s="1"/>
  <c r="E533" i="4" s="1"/>
  <c r="F545" i="4"/>
  <c r="G545" i="4" s="1"/>
  <c r="E545" i="4" s="1"/>
  <c r="F557" i="4"/>
  <c r="G557" i="4" s="1"/>
  <c r="E557" i="4" s="1"/>
  <c r="F569" i="4"/>
  <c r="G569" i="4" s="1"/>
  <c r="E569" i="4" s="1"/>
  <c r="F581" i="4"/>
  <c r="G581" i="4" s="1"/>
  <c r="E581" i="4" s="1"/>
  <c r="F593" i="4"/>
  <c r="G593" i="4" s="1"/>
  <c r="E593" i="4" s="1"/>
  <c r="F32" i="4"/>
  <c r="G32" i="4" s="1"/>
  <c r="E32" i="4" s="1"/>
  <c r="F308" i="4"/>
  <c r="G308" i="4" s="1"/>
  <c r="E308" i="4" s="1"/>
  <c r="F464" i="4"/>
  <c r="G464" i="4" s="1"/>
  <c r="E464" i="4" s="1"/>
  <c r="F18" i="4"/>
  <c r="G18" i="4" s="1"/>
  <c r="E18" i="4" s="1"/>
  <c r="F30" i="4"/>
  <c r="G30" i="4" s="1"/>
  <c r="E30" i="4" s="1"/>
  <c r="F42" i="4"/>
  <c r="G42" i="4" s="1"/>
  <c r="E42" i="4" s="1"/>
  <c r="F54" i="4"/>
  <c r="G54" i="4" s="1"/>
  <c r="E54" i="4" s="1"/>
  <c r="F66" i="4"/>
  <c r="G66" i="4" s="1"/>
  <c r="E66" i="4" s="1"/>
  <c r="F78" i="4"/>
  <c r="G78" i="4" s="1"/>
  <c r="E78" i="4" s="1"/>
  <c r="F90" i="4"/>
  <c r="G90" i="4" s="1"/>
  <c r="E90" i="4" s="1"/>
  <c r="F102" i="4"/>
  <c r="G102" i="4" s="1"/>
  <c r="E102" i="4" s="1"/>
  <c r="F114" i="4"/>
  <c r="G114" i="4" s="1"/>
  <c r="E114" i="4" s="1"/>
  <c r="F126" i="4"/>
  <c r="G126" i="4" s="1"/>
  <c r="E126" i="4" s="1"/>
  <c r="F138" i="4"/>
  <c r="G138" i="4" s="1"/>
  <c r="E138" i="4" s="1"/>
  <c r="F150" i="4"/>
  <c r="G150" i="4" s="1"/>
  <c r="E150" i="4" s="1"/>
  <c r="F162" i="4"/>
  <c r="G162" i="4" s="1"/>
  <c r="E162" i="4" s="1"/>
  <c r="F174" i="4"/>
  <c r="G174" i="4" s="1"/>
  <c r="E174" i="4" s="1"/>
  <c r="F186" i="4"/>
  <c r="G186" i="4" s="1"/>
  <c r="E186" i="4" s="1"/>
  <c r="F198" i="4"/>
  <c r="G198" i="4" s="1"/>
  <c r="E198" i="4" s="1"/>
  <c r="F210" i="4"/>
  <c r="G210" i="4" s="1"/>
  <c r="E210" i="4" s="1"/>
  <c r="F222" i="4"/>
  <c r="G222" i="4" s="1"/>
  <c r="E222" i="4" s="1"/>
  <c r="F234" i="4"/>
  <c r="G234" i="4" s="1"/>
  <c r="E234" i="4" s="1"/>
  <c r="F246" i="4"/>
  <c r="G246" i="4" s="1"/>
  <c r="E246" i="4" s="1"/>
  <c r="F258" i="4"/>
  <c r="G258" i="4" s="1"/>
  <c r="E258" i="4" s="1"/>
  <c r="F270" i="4"/>
  <c r="G270" i="4" s="1"/>
  <c r="E270" i="4" s="1"/>
  <c r="F282" i="4"/>
  <c r="G282" i="4" s="1"/>
  <c r="E282" i="4" s="1"/>
  <c r="F294" i="4"/>
  <c r="G294" i="4" s="1"/>
  <c r="E294" i="4" s="1"/>
  <c r="F306" i="4"/>
  <c r="G306" i="4" s="1"/>
  <c r="E306" i="4" s="1"/>
  <c r="F318" i="4"/>
  <c r="G318" i="4" s="1"/>
  <c r="E318" i="4" s="1"/>
  <c r="F330" i="4"/>
  <c r="G330" i="4" s="1"/>
  <c r="E330" i="4" s="1"/>
  <c r="F342" i="4"/>
  <c r="G342" i="4" s="1"/>
  <c r="E342" i="4" s="1"/>
  <c r="F354" i="4"/>
  <c r="G354" i="4" s="1"/>
  <c r="E354" i="4" s="1"/>
  <c r="F366" i="4"/>
  <c r="G366" i="4" s="1"/>
  <c r="E366" i="4" s="1"/>
  <c r="F378" i="4"/>
  <c r="G378" i="4" s="1"/>
  <c r="E378" i="4" s="1"/>
  <c r="F390" i="4"/>
  <c r="G390" i="4" s="1"/>
  <c r="E390" i="4" s="1"/>
  <c r="F402" i="4"/>
  <c r="G402" i="4" s="1"/>
  <c r="E402" i="4" s="1"/>
  <c r="F414" i="4"/>
  <c r="G414" i="4" s="1"/>
  <c r="E414" i="4" s="1"/>
  <c r="F426" i="4"/>
  <c r="G426" i="4" s="1"/>
  <c r="E426" i="4" s="1"/>
  <c r="F438" i="4"/>
  <c r="G438" i="4" s="1"/>
  <c r="E438" i="4" s="1"/>
  <c r="F450" i="4"/>
  <c r="G450" i="4" s="1"/>
  <c r="E450" i="4" s="1"/>
  <c r="F462" i="4"/>
  <c r="G462" i="4" s="1"/>
  <c r="E462" i="4" s="1"/>
  <c r="F474" i="4"/>
  <c r="G474" i="4" s="1"/>
  <c r="E474" i="4" s="1"/>
  <c r="F486" i="4"/>
  <c r="G486" i="4" s="1"/>
  <c r="E486" i="4" s="1"/>
  <c r="F498" i="4"/>
  <c r="G498" i="4" s="1"/>
  <c r="E498" i="4" s="1"/>
  <c r="F510" i="4"/>
  <c r="G510" i="4" s="1"/>
  <c r="E510" i="4" s="1"/>
  <c r="F522" i="4"/>
  <c r="G522" i="4" s="1"/>
  <c r="E522" i="4" s="1"/>
  <c r="F546" i="4"/>
  <c r="G546" i="4" s="1"/>
  <c r="E546" i="4" s="1"/>
  <c r="F558" i="4"/>
  <c r="G558" i="4" s="1"/>
  <c r="E558" i="4" s="1"/>
  <c r="F570" i="4"/>
  <c r="G570" i="4" s="1"/>
  <c r="E570" i="4" s="1"/>
  <c r="F582" i="4"/>
  <c r="G582" i="4" s="1"/>
  <c r="E582" i="4" s="1"/>
  <c r="F80" i="4"/>
  <c r="G80" i="4" s="1"/>
  <c r="E80" i="4" s="1"/>
  <c r="F236" i="4"/>
  <c r="G236" i="4" s="1"/>
  <c r="E236" i="4" s="1"/>
  <c r="F392" i="4"/>
  <c r="G392" i="4" s="1"/>
  <c r="E392" i="4" s="1"/>
  <c r="F476" i="4"/>
  <c r="G476" i="4" s="1"/>
  <c r="E476" i="4" s="1"/>
  <c r="F572" i="4"/>
  <c r="G572" i="4" s="1"/>
  <c r="E572" i="4" s="1"/>
  <c r="F19" i="4"/>
  <c r="G19" i="4" s="1"/>
  <c r="E19" i="4" s="1"/>
  <c r="F31" i="4"/>
  <c r="G31" i="4" s="1"/>
  <c r="E31" i="4" s="1"/>
  <c r="F43" i="4"/>
  <c r="G43" i="4" s="1"/>
  <c r="E43" i="4" s="1"/>
  <c r="F55" i="4"/>
  <c r="G55" i="4" s="1"/>
  <c r="E55" i="4" s="1"/>
  <c r="F67" i="4"/>
  <c r="G67" i="4" s="1"/>
  <c r="E67" i="4" s="1"/>
  <c r="F79" i="4"/>
  <c r="G79" i="4" s="1"/>
  <c r="E79" i="4" s="1"/>
  <c r="F91" i="4"/>
  <c r="G91" i="4" s="1"/>
  <c r="E91" i="4" s="1"/>
  <c r="F103" i="4"/>
  <c r="G103" i="4" s="1"/>
  <c r="E103" i="4" s="1"/>
  <c r="F115" i="4"/>
  <c r="G115" i="4" s="1"/>
  <c r="E115" i="4" s="1"/>
  <c r="F127" i="4"/>
  <c r="G127" i="4" s="1"/>
  <c r="E127" i="4" s="1"/>
  <c r="F139" i="4"/>
  <c r="G139" i="4" s="1"/>
  <c r="E139" i="4" s="1"/>
  <c r="F151" i="4"/>
  <c r="G151" i="4" s="1"/>
  <c r="E151" i="4" s="1"/>
  <c r="F163" i="4"/>
  <c r="G163" i="4" s="1"/>
  <c r="E163" i="4" s="1"/>
  <c r="F175" i="4"/>
  <c r="G175" i="4" s="1"/>
  <c r="E175" i="4" s="1"/>
  <c r="F187" i="4"/>
  <c r="G187" i="4" s="1"/>
  <c r="E187" i="4" s="1"/>
  <c r="F199" i="4"/>
  <c r="G199" i="4" s="1"/>
  <c r="E199" i="4" s="1"/>
  <c r="F211" i="4"/>
  <c r="G211" i="4" s="1"/>
  <c r="E211" i="4" s="1"/>
  <c r="F223" i="4"/>
  <c r="G223" i="4" s="1"/>
  <c r="E223" i="4" s="1"/>
  <c r="F235" i="4"/>
  <c r="G235" i="4" s="1"/>
  <c r="E235" i="4" s="1"/>
  <c r="F247" i="4"/>
  <c r="G247" i="4" s="1"/>
  <c r="E247" i="4" s="1"/>
  <c r="F259" i="4"/>
  <c r="G259" i="4" s="1"/>
  <c r="E259" i="4" s="1"/>
  <c r="F271" i="4"/>
  <c r="G271" i="4" s="1"/>
  <c r="E271" i="4" s="1"/>
  <c r="F283" i="4"/>
  <c r="G283" i="4" s="1"/>
  <c r="E283" i="4" s="1"/>
  <c r="F295" i="4"/>
  <c r="G295" i="4" s="1"/>
  <c r="E295" i="4" s="1"/>
  <c r="F307" i="4"/>
  <c r="G307" i="4" s="1"/>
  <c r="E307" i="4" s="1"/>
  <c r="F319" i="4"/>
  <c r="G319" i="4" s="1"/>
  <c r="E319" i="4" s="1"/>
  <c r="F331" i="4"/>
  <c r="G331" i="4" s="1"/>
  <c r="E331" i="4" s="1"/>
  <c r="F343" i="4"/>
  <c r="G343" i="4" s="1"/>
  <c r="E343" i="4" s="1"/>
  <c r="F355" i="4"/>
  <c r="G355" i="4" s="1"/>
  <c r="E355" i="4" s="1"/>
  <c r="F367" i="4"/>
  <c r="G367" i="4" s="1"/>
  <c r="E367" i="4" s="1"/>
  <c r="F379" i="4"/>
  <c r="G379" i="4" s="1"/>
  <c r="E379" i="4" s="1"/>
  <c r="F391" i="4"/>
  <c r="G391" i="4" s="1"/>
  <c r="E391" i="4" s="1"/>
  <c r="F403" i="4"/>
  <c r="G403" i="4" s="1"/>
  <c r="E403" i="4" s="1"/>
  <c r="F415" i="4"/>
  <c r="G415" i="4" s="1"/>
  <c r="E415" i="4" s="1"/>
  <c r="F427" i="4"/>
  <c r="G427" i="4" s="1"/>
  <c r="E427" i="4" s="1"/>
  <c r="F439" i="4"/>
  <c r="G439" i="4" s="1"/>
  <c r="E439" i="4" s="1"/>
  <c r="F451" i="4"/>
  <c r="G451" i="4" s="1"/>
  <c r="E451" i="4" s="1"/>
  <c r="F463" i="4"/>
  <c r="G463" i="4" s="1"/>
  <c r="E463" i="4" s="1"/>
  <c r="F475" i="4"/>
  <c r="G475" i="4" s="1"/>
  <c r="E475" i="4" s="1"/>
  <c r="F487" i="4"/>
  <c r="G487" i="4" s="1"/>
  <c r="E487" i="4" s="1"/>
  <c r="F499" i="4"/>
  <c r="G499" i="4" s="1"/>
  <c r="E499" i="4" s="1"/>
  <c r="F511" i="4"/>
  <c r="G511" i="4" s="1"/>
  <c r="E511" i="4" s="1"/>
  <c r="F523" i="4"/>
  <c r="G523" i="4" s="1"/>
  <c r="E523" i="4" s="1"/>
  <c r="F535" i="4"/>
  <c r="G535" i="4" s="1"/>
  <c r="E535" i="4" s="1"/>
  <c r="F547" i="4"/>
  <c r="G547" i="4" s="1"/>
  <c r="E547" i="4" s="1"/>
  <c r="F559" i="4"/>
  <c r="G559" i="4" s="1"/>
  <c r="E559" i="4" s="1"/>
  <c r="F571" i="4"/>
  <c r="G571" i="4" s="1"/>
  <c r="E571" i="4" s="1"/>
  <c r="F583" i="4"/>
  <c r="G583" i="4" s="1"/>
  <c r="E583" i="4" s="1"/>
  <c r="F595" i="4"/>
  <c r="G595" i="4" s="1"/>
  <c r="E595" i="4" s="1"/>
  <c r="F20" i="4"/>
  <c r="G20" i="4" s="1"/>
  <c r="E20" i="4" s="1"/>
  <c r="F92" i="4"/>
  <c r="G92" i="4" s="1"/>
  <c r="E92" i="4" s="1"/>
  <c r="F152" i="4"/>
  <c r="G152" i="4" s="1"/>
  <c r="E152" i="4" s="1"/>
  <c r="F164" i="4"/>
  <c r="G164" i="4" s="1"/>
  <c r="E164" i="4" s="1"/>
  <c r="F176" i="4"/>
  <c r="G176" i="4" s="1"/>
  <c r="E176" i="4" s="1"/>
  <c r="F188" i="4"/>
  <c r="G188" i="4" s="1"/>
  <c r="E188" i="4" s="1"/>
  <c r="F296" i="4"/>
  <c r="G296" i="4" s="1"/>
  <c r="E296" i="4" s="1"/>
  <c r="F356" i="4"/>
  <c r="G356" i="4" s="1"/>
  <c r="E356" i="4" s="1"/>
  <c r="F440" i="4"/>
  <c r="G440" i="4" s="1"/>
  <c r="E440" i="4" s="1"/>
  <c r="F560" i="4"/>
  <c r="G560" i="4" s="1"/>
  <c r="E560" i="4" s="1"/>
  <c r="F8" i="4"/>
  <c r="G8" i="4" s="1"/>
  <c r="E8" i="4" s="1"/>
  <c r="F9" i="3"/>
  <c r="G9" i="3" s="1"/>
  <c r="E9" i="3" s="1"/>
  <c r="F21" i="3"/>
  <c r="G21" i="3" s="1"/>
  <c r="E21" i="3" s="1"/>
  <c r="F33" i="3"/>
  <c r="G33" i="3" s="1"/>
  <c r="E33" i="3" s="1"/>
  <c r="F45" i="3"/>
  <c r="G45" i="3" s="1"/>
  <c r="E45" i="3" s="1"/>
  <c r="F57" i="3"/>
  <c r="G57" i="3" s="1"/>
  <c r="E57" i="3" s="1"/>
  <c r="F69" i="3"/>
  <c r="G69" i="3" s="1"/>
  <c r="E69" i="3" s="1"/>
  <c r="F81" i="3"/>
  <c r="G81" i="3" s="1"/>
  <c r="E81" i="3" s="1"/>
  <c r="F93" i="3"/>
  <c r="G93" i="3" s="1"/>
  <c r="E93" i="3" s="1"/>
  <c r="F105" i="3"/>
  <c r="G105" i="3" s="1"/>
  <c r="E105" i="3" s="1"/>
  <c r="F117" i="3"/>
  <c r="G117" i="3" s="1"/>
  <c r="E117" i="3" s="1"/>
  <c r="F129" i="3"/>
  <c r="G129" i="3" s="1"/>
  <c r="E129" i="3" s="1"/>
  <c r="F141" i="3"/>
  <c r="G141" i="3" s="1"/>
  <c r="E141" i="3" s="1"/>
  <c r="F153" i="3"/>
  <c r="G153" i="3" s="1"/>
  <c r="E153" i="3" s="1"/>
  <c r="F165" i="3"/>
  <c r="G165" i="3" s="1"/>
  <c r="E165" i="3" s="1"/>
  <c r="F177" i="3"/>
  <c r="G177" i="3" s="1"/>
  <c r="E177" i="3" s="1"/>
  <c r="F189" i="3"/>
  <c r="G189" i="3" s="1"/>
  <c r="E189" i="3" s="1"/>
  <c r="F201" i="3"/>
  <c r="G201" i="3" s="1"/>
  <c r="E201" i="3" s="1"/>
  <c r="F213" i="3"/>
  <c r="G213" i="3" s="1"/>
  <c r="E213" i="3" s="1"/>
  <c r="F225" i="3"/>
  <c r="G225" i="3" s="1"/>
  <c r="E225" i="3" s="1"/>
  <c r="F237" i="3"/>
  <c r="G237" i="3" s="1"/>
  <c r="E237" i="3" s="1"/>
  <c r="F249" i="3"/>
  <c r="G249" i="3" s="1"/>
  <c r="E249" i="3" s="1"/>
  <c r="F261" i="3"/>
  <c r="G261" i="3" s="1"/>
  <c r="E261" i="3" s="1"/>
  <c r="F273" i="3"/>
  <c r="G273" i="3" s="1"/>
  <c r="E273" i="3" s="1"/>
  <c r="F285" i="3"/>
  <c r="G285" i="3" s="1"/>
  <c r="E285" i="3" s="1"/>
  <c r="F297" i="3"/>
  <c r="G297" i="3" s="1"/>
  <c r="E297" i="3" s="1"/>
  <c r="F309" i="3"/>
  <c r="G309" i="3" s="1"/>
  <c r="E309" i="3" s="1"/>
  <c r="F321" i="3"/>
  <c r="G321" i="3" s="1"/>
  <c r="E321" i="3" s="1"/>
  <c r="F333" i="3"/>
  <c r="G333" i="3" s="1"/>
  <c r="E333" i="3" s="1"/>
  <c r="F345" i="3"/>
  <c r="G345" i="3" s="1"/>
  <c r="E345" i="3" s="1"/>
  <c r="F357" i="3"/>
  <c r="G357" i="3" s="1"/>
  <c r="E357" i="3" s="1"/>
  <c r="F369" i="3"/>
  <c r="G369" i="3" s="1"/>
  <c r="E369" i="3" s="1"/>
  <c r="F381" i="3"/>
  <c r="G381" i="3" s="1"/>
  <c r="E381" i="3" s="1"/>
  <c r="F393" i="3"/>
  <c r="G393" i="3" s="1"/>
  <c r="E393" i="3" s="1"/>
  <c r="F405" i="3"/>
  <c r="G405" i="3" s="1"/>
  <c r="E405" i="3" s="1"/>
  <c r="F417" i="3"/>
  <c r="G417" i="3" s="1"/>
  <c r="E417" i="3" s="1"/>
  <c r="F429" i="3"/>
  <c r="G429" i="3" s="1"/>
  <c r="E429" i="3" s="1"/>
  <c r="F441" i="3"/>
  <c r="G441" i="3" s="1"/>
  <c r="E441" i="3" s="1"/>
  <c r="F453" i="3"/>
  <c r="G453" i="3" s="1"/>
  <c r="E453" i="3" s="1"/>
  <c r="F465" i="3"/>
  <c r="G465" i="3" s="1"/>
  <c r="E465" i="3" s="1"/>
  <c r="F477" i="3"/>
  <c r="G477" i="3" s="1"/>
  <c r="E477" i="3" s="1"/>
  <c r="F489" i="3"/>
  <c r="G489" i="3" s="1"/>
  <c r="E489" i="3" s="1"/>
  <c r="F501" i="3"/>
  <c r="G501" i="3" s="1"/>
  <c r="E501" i="3" s="1"/>
  <c r="F513" i="3"/>
  <c r="G513" i="3" s="1"/>
  <c r="E513" i="3" s="1"/>
  <c r="F537" i="3"/>
  <c r="G537" i="3" s="1"/>
  <c r="E537" i="3" s="1"/>
  <c r="F549" i="3"/>
  <c r="G549" i="3" s="1"/>
  <c r="E549" i="3" s="1"/>
  <c r="F573" i="3"/>
  <c r="G573" i="3" s="1"/>
  <c r="E573" i="3" s="1"/>
  <c r="F585" i="3"/>
  <c r="G585" i="3" s="1"/>
  <c r="E585" i="3" s="1"/>
  <c r="F597" i="3"/>
  <c r="G597" i="3" s="1"/>
  <c r="E597" i="3" s="1"/>
  <c r="F586" i="3"/>
  <c r="G586" i="3" s="1"/>
  <c r="E586" i="3" s="1"/>
  <c r="F380" i="3"/>
  <c r="G380" i="3" s="1"/>
  <c r="E380" i="3" s="1"/>
  <c r="F10" i="3"/>
  <c r="G10" i="3" s="1"/>
  <c r="E10" i="3" s="1"/>
  <c r="F22" i="3"/>
  <c r="G22" i="3" s="1"/>
  <c r="E22" i="3" s="1"/>
  <c r="F34" i="3"/>
  <c r="G34" i="3" s="1"/>
  <c r="E34" i="3" s="1"/>
  <c r="F46" i="3"/>
  <c r="G46" i="3" s="1"/>
  <c r="E46" i="3" s="1"/>
  <c r="F58" i="3"/>
  <c r="G58" i="3" s="1"/>
  <c r="E58" i="3" s="1"/>
  <c r="F70" i="3"/>
  <c r="G70" i="3" s="1"/>
  <c r="E70" i="3" s="1"/>
  <c r="F82" i="3"/>
  <c r="G82" i="3" s="1"/>
  <c r="E82" i="3" s="1"/>
  <c r="F94" i="3"/>
  <c r="G94" i="3" s="1"/>
  <c r="E94" i="3" s="1"/>
  <c r="F106" i="3"/>
  <c r="G106" i="3" s="1"/>
  <c r="E106" i="3" s="1"/>
  <c r="F118" i="3"/>
  <c r="G118" i="3" s="1"/>
  <c r="E118" i="3" s="1"/>
  <c r="F130" i="3"/>
  <c r="G130" i="3" s="1"/>
  <c r="E130" i="3" s="1"/>
  <c r="F142" i="3"/>
  <c r="G142" i="3" s="1"/>
  <c r="E142" i="3" s="1"/>
  <c r="F154" i="3"/>
  <c r="G154" i="3" s="1"/>
  <c r="E154" i="3" s="1"/>
  <c r="F166" i="3"/>
  <c r="G166" i="3" s="1"/>
  <c r="E166" i="3" s="1"/>
  <c r="F178" i="3"/>
  <c r="G178" i="3" s="1"/>
  <c r="E178" i="3" s="1"/>
  <c r="F190" i="3"/>
  <c r="G190" i="3" s="1"/>
  <c r="E190" i="3" s="1"/>
  <c r="F202" i="3"/>
  <c r="G202" i="3" s="1"/>
  <c r="E202" i="3" s="1"/>
  <c r="F214" i="3"/>
  <c r="G214" i="3" s="1"/>
  <c r="E214" i="3" s="1"/>
  <c r="F226" i="3"/>
  <c r="G226" i="3" s="1"/>
  <c r="E226" i="3" s="1"/>
  <c r="F238" i="3"/>
  <c r="G238" i="3" s="1"/>
  <c r="E238" i="3" s="1"/>
  <c r="F250" i="3"/>
  <c r="G250" i="3" s="1"/>
  <c r="E250" i="3" s="1"/>
  <c r="F262" i="3"/>
  <c r="G262" i="3" s="1"/>
  <c r="E262" i="3" s="1"/>
  <c r="F274" i="3"/>
  <c r="G274" i="3" s="1"/>
  <c r="E274" i="3" s="1"/>
  <c r="F286" i="3"/>
  <c r="G286" i="3" s="1"/>
  <c r="E286" i="3" s="1"/>
  <c r="F298" i="3"/>
  <c r="G298" i="3" s="1"/>
  <c r="E298" i="3" s="1"/>
  <c r="F310" i="3"/>
  <c r="G310" i="3" s="1"/>
  <c r="E310" i="3" s="1"/>
  <c r="F322" i="3"/>
  <c r="G322" i="3" s="1"/>
  <c r="E322" i="3" s="1"/>
  <c r="F334" i="3"/>
  <c r="G334" i="3" s="1"/>
  <c r="E334" i="3" s="1"/>
  <c r="F346" i="3"/>
  <c r="G346" i="3" s="1"/>
  <c r="E346" i="3" s="1"/>
  <c r="F358" i="3"/>
  <c r="G358" i="3" s="1"/>
  <c r="E358" i="3" s="1"/>
  <c r="F370" i="3"/>
  <c r="G370" i="3" s="1"/>
  <c r="E370" i="3" s="1"/>
  <c r="F382" i="3"/>
  <c r="G382" i="3" s="1"/>
  <c r="E382" i="3" s="1"/>
  <c r="F394" i="3"/>
  <c r="G394" i="3" s="1"/>
  <c r="E394" i="3" s="1"/>
  <c r="F406" i="3"/>
  <c r="G406" i="3" s="1"/>
  <c r="E406" i="3" s="1"/>
  <c r="F418" i="3"/>
  <c r="G418" i="3" s="1"/>
  <c r="E418" i="3" s="1"/>
  <c r="F430" i="3"/>
  <c r="G430" i="3" s="1"/>
  <c r="E430" i="3" s="1"/>
  <c r="F442" i="3"/>
  <c r="G442" i="3" s="1"/>
  <c r="E442" i="3" s="1"/>
  <c r="F454" i="3"/>
  <c r="G454" i="3" s="1"/>
  <c r="E454" i="3" s="1"/>
  <c r="F466" i="3"/>
  <c r="G466" i="3" s="1"/>
  <c r="E466" i="3" s="1"/>
  <c r="F478" i="3"/>
  <c r="G478" i="3" s="1"/>
  <c r="E478" i="3" s="1"/>
  <c r="F490" i="3"/>
  <c r="G490" i="3" s="1"/>
  <c r="E490" i="3" s="1"/>
  <c r="F502" i="3"/>
  <c r="G502" i="3" s="1"/>
  <c r="E502" i="3" s="1"/>
  <c r="F514" i="3"/>
  <c r="G514" i="3" s="1"/>
  <c r="E514" i="3" s="1"/>
  <c r="F526" i="3"/>
  <c r="G526" i="3" s="1"/>
  <c r="E526" i="3" s="1"/>
  <c r="F538" i="3"/>
  <c r="G538" i="3" s="1"/>
  <c r="E538" i="3" s="1"/>
  <c r="F550" i="3"/>
  <c r="G550" i="3" s="1"/>
  <c r="E550" i="3" s="1"/>
  <c r="F562" i="3"/>
  <c r="G562" i="3" s="1"/>
  <c r="E562" i="3" s="1"/>
  <c r="F574" i="3"/>
  <c r="G574" i="3" s="1"/>
  <c r="E574" i="3" s="1"/>
  <c r="F598" i="3"/>
  <c r="G598" i="3" s="1"/>
  <c r="E598" i="3" s="1"/>
  <c r="F440" i="3"/>
  <c r="G440" i="3" s="1"/>
  <c r="E440" i="3" s="1"/>
  <c r="F11" i="3"/>
  <c r="G11" i="3" s="1"/>
  <c r="E11" i="3" s="1"/>
  <c r="F23" i="3"/>
  <c r="G23" i="3" s="1"/>
  <c r="E23" i="3" s="1"/>
  <c r="F35" i="3"/>
  <c r="G35" i="3" s="1"/>
  <c r="E35" i="3" s="1"/>
  <c r="F47" i="3"/>
  <c r="G47" i="3" s="1"/>
  <c r="E47" i="3" s="1"/>
  <c r="F59" i="3"/>
  <c r="G59" i="3" s="1"/>
  <c r="E59" i="3" s="1"/>
  <c r="F71" i="3"/>
  <c r="G71" i="3" s="1"/>
  <c r="E71" i="3" s="1"/>
  <c r="F83" i="3"/>
  <c r="G83" i="3" s="1"/>
  <c r="E83" i="3" s="1"/>
  <c r="F95" i="3"/>
  <c r="G95" i="3" s="1"/>
  <c r="E95" i="3" s="1"/>
  <c r="F107" i="3"/>
  <c r="G107" i="3" s="1"/>
  <c r="E107" i="3" s="1"/>
  <c r="F119" i="3"/>
  <c r="G119" i="3" s="1"/>
  <c r="E119" i="3" s="1"/>
  <c r="F131" i="3"/>
  <c r="G131" i="3" s="1"/>
  <c r="E131" i="3" s="1"/>
  <c r="F143" i="3"/>
  <c r="G143" i="3" s="1"/>
  <c r="E143" i="3" s="1"/>
  <c r="F155" i="3"/>
  <c r="G155" i="3" s="1"/>
  <c r="E155" i="3" s="1"/>
  <c r="F167" i="3"/>
  <c r="G167" i="3" s="1"/>
  <c r="E167" i="3" s="1"/>
  <c r="F179" i="3"/>
  <c r="G179" i="3" s="1"/>
  <c r="E179" i="3" s="1"/>
  <c r="F191" i="3"/>
  <c r="G191" i="3" s="1"/>
  <c r="E191" i="3" s="1"/>
  <c r="F203" i="3"/>
  <c r="G203" i="3" s="1"/>
  <c r="E203" i="3" s="1"/>
  <c r="F215" i="3"/>
  <c r="G215" i="3" s="1"/>
  <c r="E215" i="3" s="1"/>
  <c r="F227" i="3"/>
  <c r="G227" i="3" s="1"/>
  <c r="E227" i="3" s="1"/>
  <c r="F239" i="3"/>
  <c r="G239" i="3" s="1"/>
  <c r="E239" i="3" s="1"/>
  <c r="F251" i="3"/>
  <c r="G251" i="3" s="1"/>
  <c r="E251" i="3" s="1"/>
  <c r="F263" i="3"/>
  <c r="G263" i="3" s="1"/>
  <c r="E263" i="3" s="1"/>
  <c r="F275" i="3"/>
  <c r="G275" i="3" s="1"/>
  <c r="E275" i="3" s="1"/>
  <c r="F287" i="3"/>
  <c r="G287" i="3" s="1"/>
  <c r="E287" i="3" s="1"/>
  <c r="F299" i="3"/>
  <c r="G299" i="3" s="1"/>
  <c r="E299" i="3" s="1"/>
  <c r="F311" i="3"/>
  <c r="G311" i="3" s="1"/>
  <c r="E311" i="3" s="1"/>
  <c r="F323" i="3"/>
  <c r="G323" i="3" s="1"/>
  <c r="E323" i="3" s="1"/>
  <c r="F335" i="3"/>
  <c r="G335" i="3" s="1"/>
  <c r="E335" i="3" s="1"/>
  <c r="F347" i="3"/>
  <c r="G347" i="3" s="1"/>
  <c r="E347" i="3" s="1"/>
  <c r="F359" i="3"/>
  <c r="G359" i="3" s="1"/>
  <c r="E359" i="3" s="1"/>
  <c r="F371" i="3"/>
  <c r="G371" i="3" s="1"/>
  <c r="E371" i="3" s="1"/>
  <c r="F383" i="3"/>
  <c r="G383" i="3" s="1"/>
  <c r="E383" i="3" s="1"/>
  <c r="F395" i="3"/>
  <c r="G395" i="3" s="1"/>
  <c r="E395" i="3" s="1"/>
  <c r="F407" i="3"/>
  <c r="G407" i="3" s="1"/>
  <c r="E407" i="3" s="1"/>
  <c r="F419" i="3"/>
  <c r="G419" i="3" s="1"/>
  <c r="E419" i="3" s="1"/>
  <c r="F431" i="3"/>
  <c r="G431" i="3" s="1"/>
  <c r="E431" i="3" s="1"/>
  <c r="F443" i="3"/>
  <c r="G443" i="3" s="1"/>
  <c r="E443" i="3" s="1"/>
  <c r="F455" i="3"/>
  <c r="G455" i="3" s="1"/>
  <c r="E455" i="3" s="1"/>
  <c r="F467" i="3"/>
  <c r="G467" i="3" s="1"/>
  <c r="E467" i="3" s="1"/>
  <c r="F479" i="3"/>
  <c r="G479" i="3" s="1"/>
  <c r="E479" i="3" s="1"/>
  <c r="F503" i="3"/>
  <c r="G503" i="3" s="1"/>
  <c r="E503" i="3" s="1"/>
  <c r="F515" i="3"/>
  <c r="G515" i="3" s="1"/>
  <c r="E515" i="3" s="1"/>
  <c r="F527" i="3"/>
  <c r="G527" i="3" s="1"/>
  <c r="E527" i="3" s="1"/>
  <c r="F539" i="3"/>
  <c r="G539" i="3" s="1"/>
  <c r="E539" i="3" s="1"/>
  <c r="F551" i="3"/>
  <c r="G551" i="3" s="1"/>
  <c r="E551" i="3" s="1"/>
  <c r="F563" i="3"/>
  <c r="G563" i="3" s="1"/>
  <c r="E563" i="3" s="1"/>
  <c r="F575" i="3"/>
  <c r="G575" i="3" s="1"/>
  <c r="E575" i="3" s="1"/>
  <c r="F587" i="3"/>
  <c r="G587" i="3" s="1"/>
  <c r="E587" i="3" s="1"/>
  <c r="F428" i="3"/>
  <c r="G428" i="3" s="1"/>
  <c r="E428" i="3" s="1"/>
  <c r="F12" i="3"/>
  <c r="G12" i="3" s="1"/>
  <c r="E12" i="3" s="1"/>
  <c r="F24" i="3"/>
  <c r="G24" i="3" s="1"/>
  <c r="E24" i="3" s="1"/>
  <c r="F36" i="3"/>
  <c r="G36" i="3" s="1"/>
  <c r="E36" i="3" s="1"/>
  <c r="F48" i="3"/>
  <c r="G48" i="3" s="1"/>
  <c r="E48" i="3" s="1"/>
  <c r="F60" i="3"/>
  <c r="G60" i="3" s="1"/>
  <c r="E60" i="3" s="1"/>
  <c r="F72" i="3"/>
  <c r="G72" i="3" s="1"/>
  <c r="E72" i="3" s="1"/>
  <c r="F84" i="3"/>
  <c r="G84" i="3" s="1"/>
  <c r="E84" i="3" s="1"/>
  <c r="F96" i="3"/>
  <c r="G96" i="3" s="1"/>
  <c r="E96" i="3" s="1"/>
  <c r="F108" i="3"/>
  <c r="G108" i="3" s="1"/>
  <c r="E108" i="3" s="1"/>
  <c r="F120" i="3"/>
  <c r="G120" i="3" s="1"/>
  <c r="E120" i="3" s="1"/>
  <c r="F132" i="3"/>
  <c r="G132" i="3" s="1"/>
  <c r="E132" i="3" s="1"/>
  <c r="F144" i="3"/>
  <c r="G144" i="3" s="1"/>
  <c r="E144" i="3" s="1"/>
  <c r="F156" i="3"/>
  <c r="G156" i="3" s="1"/>
  <c r="E156" i="3" s="1"/>
  <c r="F168" i="3"/>
  <c r="G168" i="3" s="1"/>
  <c r="E168" i="3" s="1"/>
  <c r="F180" i="3"/>
  <c r="G180" i="3" s="1"/>
  <c r="E180" i="3" s="1"/>
  <c r="F192" i="3"/>
  <c r="G192" i="3" s="1"/>
  <c r="E192" i="3" s="1"/>
  <c r="F204" i="3"/>
  <c r="G204" i="3" s="1"/>
  <c r="E204" i="3" s="1"/>
  <c r="F216" i="3"/>
  <c r="G216" i="3" s="1"/>
  <c r="E216" i="3" s="1"/>
  <c r="F228" i="3"/>
  <c r="G228" i="3" s="1"/>
  <c r="E228" i="3" s="1"/>
  <c r="F240" i="3"/>
  <c r="G240" i="3" s="1"/>
  <c r="E240" i="3" s="1"/>
  <c r="F252" i="3"/>
  <c r="G252" i="3" s="1"/>
  <c r="E252" i="3" s="1"/>
  <c r="F264" i="3"/>
  <c r="G264" i="3" s="1"/>
  <c r="E264" i="3" s="1"/>
  <c r="F276" i="3"/>
  <c r="G276" i="3" s="1"/>
  <c r="E276" i="3" s="1"/>
  <c r="F288" i="3"/>
  <c r="G288" i="3" s="1"/>
  <c r="E288" i="3" s="1"/>
  <c r="F300" i="3"/>
  <c r="G300" i="3" s="1"/>
  <c r="E300" i="3" s="1"/>
  <c r="F312" i="3"/>
  <c r="G312" i="3" s="1"/>
  <c r="E312" i="3" s="1"/>
  <c r="F324" i="3"/>
  <c r="G324" i="3" s="1"/>
  <c r="E324" i="3" s="1"/>
  <c r="F336" i="3"/>
  <c r="G336" i="3" s="1"/>
  <c r="E336" i="3" s="1"/>
  <c r="F348" i="3"/>
  <c r="G348" i="3" s="1"/>
  <c r="E348" i="3" s="1"/>
  <c r="F360" i="3"/>
  <c r="G360" i="3" s="1"/>
  <c r="E360" i="3" s="1"/>
  <c r="F372" i="3"/>
  <c r="G372" i="3" s="1"/>
  <c r="E372" i="3" s="1"/>
  <c r="F384" i="3"/>
  <c r="G384" i="3" s="1"/>
  <c r="E384" i="3" s="1"/>
  <c r="F396" i="3"/>
  <c r="G396" i="3" s="1"/>
  <c r="E396" i="3" s="1"/>
  <c r="F408" i="3"/>
  <c r="G408" i="3" s="1"/>
  <c r="E408" i="3" s="1"/>
  <c r="F420" i="3"/>
  <c r="G420" i="3" s="1"/>
  <c r="E420" i="3" s="1"/>
  <c r="F432" i="3"/>
  <c r="G432" i="3" s="1"/>
  <c r="E432" i="3" s="1"/>
  <c r="F444" i="3"/>
  <c r="G444" i="3" s="1"/>
  <c r="E444" i="3" s="1"/>
  <c r="F456" i="3"/>
  <c r="G456" i="3" s="1"/>
  <c r="E456" i="3" s="1"/>
  <c r="F468" i="3"/>
  <c r="G468" i="3" s="1"/>
  <c r="E468" i="3" s="1"/>
  <c r="F480" i="3"/>
  <c r="G480" i="3" s="1"/>
  <c r="E480" i="3" s="1"/>
  <c r="F504" i="3"/>
  <c r="G504" i="3" s="1"/>
  <c r="E504" i="3" s="1"/>
  <c r="F516" i="3"/>
  <c r="G516" i="3" s="1"/>
  <c r="E516" i="3" s="1"/>
  <c r="F528" i="3"/>
  <c r="G528" i="3" s="1"/>
  <c r="E528" i="3" s="1"/>
  <c r="F540" i="3"/>
  <c r="G540" i="3" s="1"/>
  <c r="E540" i="3" s="1"/>
  <c r="F564" i="3"/>
  <c r="G564" i="3" s="1"/>
  <c r="E564" i="3" s="1"/>
  <c r="F576" i="3"/>
  <c r="G576" i="3" s="1"/>
  <c r="E576" i="3" s="1"/>
  <c r="F588" i="3"/>
  <c r="G588" i="3" s="1"/>
  <c r="E588" i="3" s="1"/>
  <c r="F416" i="3"/>
  <c r="G416" i="3" s="1"/>
  <c r="E416" i="3" s="1"/>
  <c r="F13" i="3"/>
  <c r="G13" i="3" s="1"/>
  <c r="E13" i="3" s="1"/>
  <c r="F25" i="3"/>
  <c r="G25" i="3" s="1"/>
  <c r="E25" i="3" s="1"/>
  <c r="F37" i="3"/>
  <c r="G37" i="3" s="1"/>
  <c r="E37" i="3" s="1"/>
  <c r="F49" i="3"/>
  <c r="G49" i="3" s="1"/>
  <c r="E49" i="3" s="1"/>
  <c r="F61" i="3"/>
  <c r="G61" i="3" s="1"/>
  <c r="E61" i="3" s="1"/>
  <c r="F73" i="3"/>
  <c r="G73" i="3" s="1"/>
  <c r="E73" i="3" s="1"/>
  <c r="F85" i="3"/>
  <c r="G85" i="3" s="1"/>
  <c r="E85" i="3" s="1"/>
  <c r="F97" i="3"/>
  <c r="G97" i="3" s="1"/>
  <c r="E97" i="3" s="1"/>
  <c r="F109" i="3"/>
  <c r="G109" i="3" s="1"/>
  <c r="E109" i="3" s="1"/>
  <c r="F121" i="3"/>
  <c r="G121" i="3" s="1"/>
  <c r="E121" i="3" s="1"/>
  <c r="F133" i="3"/>
  <c r="G133" i="3" s="1"/>
  <c r="E133" i="3" s="1"/>
  <c r="F145" i="3"/>
  <c r="G145" i="3" s="1"/>
  <c r="E145" i="3" s="1"/>
  <c r="F157" i="3"/>
  <c r="G157" i="3" s="1"/>
  <c r="E157" i="3" s="1"/>
  <c r="F169" i="3"/>
  <c r="G169" i="3" s="1"/>
  <c r="E169" i="3" s="1"/>
  <c r="F181" i="3"/>
  <c r="G181" i="3" s="1"/>
  <c r="E181" i="3" s="1"/>
  <c r="F193" i="3"/>
  <c r="G193" i="3" s="1"/>
  <c r="E193" i="3" s="1"/>
  <c r="F205" i="3"/>
  <c r="G205" i="3" s="1"/>
  <c r="E205" i="3" s="1"/>
  <c r="F217" i="3"/>
  <c r="G217" i="3" s="1"/>
  <c r="E217" i="3" s="1"/>
  <c r="F229" i="3"/>
  <c r="G229" i="3" s="1"/>
  <c r="E229" i="3" s="1"/>
  <c r="F241" i="3"/>
  <c r="G241" i="3" s="1"/>
  <c r="E241" i="3" s="1"/>
  <c r="F253" i="3"/>
  <c r="G253" i="3" s="1"/>
  <c r="E253" i="3" s="1"/>
  <c r="F265" i="3"/>
  <c r="G265" i="3" s="1"/>
  <c r="E265" i="3" s="1"/>
  <c r="F277" i="3"/>
  <c r="G277" i="3" s="1"/>
  <c r="E277" i="3" s="1"/>
  <c r="F289" i="3"/>
  <c r="G289" i="3" s="1"/>
  <c r="E289" i="3" s="1"/>
  <c r="F301" i="3"/>
  <c r="G301" i="3" s="1"/>
  <c r="E301" i="3" s="1"/>
  <c r="F313" i="3"/>
  <c r="G313" i="3" s="1"/>
  <c r="E313" i="3" s="1"/>
  <c r="F325" i="3"/>
  <c r="G325" i="3" s="1"/>
  <c r="E325" i="3" s="1"/>
  <c r="F337" i="3"/>
  <c r="G337" i="3" s="1"/>
  <c r="E337" i="3" s="1"/>
  <c r="F349" i="3"/>
  <c r="G349" i="3" s="1"/>
  <c r="E349" i="3" s="1"/>
  <c r="F361" i="3"/>
  <c r="G361" i="3" s="1"/>
  <c r="E361" i="3" s="1"/>
  <c r="F373" i="3"/>
  <c r="G373" i="3" s="1"/>
  <c r="E373" i="3" s="1"/>
  <c r="F385" i="3"/>
  <c r="G385" i="3" s="1"/>
  <c r="E385" i="3" s="1"/>
  <c r="F397" i="3"/>
  <c r="G397" i="3" s="1"/>
  <c r="E397" i="3" s="1"/>
  <c r="F409" i="3"/>
  <c r="G409" i="3" s="1"/>
  <c r="E409" i="3" s="1"/>
  <c r="F421" i="3"/>
  <c r="G421" i="3" s="1"/>
  <c r="E421" i="3" s="1"/>
  <c r="F433" i="3"/>
  <c r="G433" i="3" s="1"/>
  <c r="E433" i="3" s="1"/>
  <c r="F445" i="3"/>
  <c r="G445" i="3" s="1"/>
  <c r="E445" i="3" s="1"/>
  <c r="F457" i="3"/>
  <c r="G457" i="3" s="1"/>
  <c r="E457" i="3" s="1"/>
  <c r="F469" i="3"/>
  <c r="G469" i="3" s="1"/>
  <c r="E469" i="3" s="1"/>
  <c r="F481" i="3"/>
  <c r="G481" i="3" s="1"/>
  <c r="E481" i="3" s="1"/>
  <c r="F505" i="3"/>
  <c r="G505" i="3" s="1"/>
  <c r="E505" i="3" s="1"/>
  <c r="F517" i="3"/>
  <c r="G517" i="3" s="1"/>
  <c r="E517" i="3" s="1"/>
  <c r="F529" i="3"/>
  <c r="G529" i="3" s="1"/>
  <c r="E529" i="3" s="1"/>
  <c r="F541" i="3"/>
  <c r="G541" i="3" s="1"/>
  <c r="E541" i="3" s="1"/>
  <c r="F553" i="3"/>
  <c r="G553" i="3" s="1"/>
  <c r="E553" i="3" s="1"/>
  <c r="F565" i="3"/>
  <c r="G565" i="3" s="1"/>
  <c r="E565" i="3" s="1"/>
  <c r="F577" i="3"/>
  <c r="G577" i="3" s="1"/>
  <c r="E577" i="3" s="1"/>
  <c r="F589" i="3"/>
  <c r="G589" i="3" s="1"/>
  <c r="E589" i="3" s="1"/>
  <c r="F332" i="3"/>
  <c r="G332" i="3" s="1"/>
  <c r="E332" i="3" s="1"/>
  <c r="F560" i="3"/>
  <c r="G560" i="3" s="1"/>
  <c r="E560" i="3" s="1"/>
  <c r="F14" i="3"/>
  <c r="G14" i="3" s="1"/>
  <c r="E14" i="3" s="1"/>
  <c r="F26" i="3"/>
  <c r="G26" i="3" s="1"/>
  <c r="E26" i="3" s="1"/>
  <c r="F38" i="3"/>
  <c r="G38" i="3" s="1"/>
  <c r="E38" i="3" s="1"/>
  <c r="F50" i="3"/>
  <c r="G50" i="3" s="1"/>
  <c r="E50" i="3" s="1"/>
  <c r="F62" i="3"/>
  <c r="G62" i="3" s="1"/>
  <c r="E62" i="3" s="1"/>
  <c r="F74" i="3"/>
  <c r="G74" i="3" s="1"/>
  <c r="E74" i="3" s="1"/>
  <c r="F86" i="3"/>
  <c r="G86" i="3" s="1"/>
  <c r="E86" i="3" s="1"/>
  <c r="F98" i="3"/>
  <c r="G98" i="3" s="1"/>
  <c r="E98" i="3" s="1"/>
  <c r="F110" i="3"/>
  <c r="G110" i="3" s="1"/>
  <c r="E110" i="3" s="1"/>
  <c r="F122" i="3"/>
  <c r="G122" i="3" s="1"/>
  <c r="E122" i="3" s="1"/>
  <c r="F134" i="3"/>
  <c r="G134" i="3" s="1"/>
  <c r="E134" i="3" s="1"/>
  <c r="F146" i="3"/>
  <c r="G146" i="3" s="1"/>
  <c r="E146" i="3" s="1"/>
  <c r="F158" i="3"/>
  <c r="G158" i="3" s="1"/>
  <c r="E158" i="3" s="1"/>
  <c r="F170" i="3"/>
  <c r="G170" i="3" s="1"/>
  <c r="E170" i="3" s="1"/>
  <c r="F182" i="3"/>
  <c r="G182" i="3" s="1"/>
  <c r="E182" i="3" s="1"/>
  <c r="F194" i="3"/>
  <c r="G194" i="3" s="1"/>
  <c r="E194" i="3" s="1"/>
  <c r="F206" i="3"/>
  <c r="G206" i="3" s="1"/>
  <c r="E206" i="3" s="1"/>
  <c r="F218" i="3"/>
  <c r="G218" i="3" s="1"/>
  <c r="E218" i="3" s="1"/>
  <c r="F230" i="3"/>
  <c r="G230" i="3" s="1"/>
  <c r="E230" i="3" s="1"/>
  <c r="F242" i="3"/>
  <c r="G242" i="3" s="1"/>
  <c r="E242" i="3" s="1"/>
  <c r="F254" i="3"/>
  <c r="G254" i="3" s="1"/>
  <c r="E254" i="3" s="1"/>
  <c r="F266" i="3"/>
  <c r="G266" i="3" s="1"/>
  <c r="E266" i="3" s="1"/>
  <c r="F278" i="3"/>
  <c r="G278" i="3" s="1"/>
  <c r="E278" i="3" s="1"/>
  <c r="F290" i="3"/>
  <c r="G290" i="3" s="1"/>
  <c r="E290" i="3" s="1"/>
  <c r="F302" i="3"/>
  <c r="G302" i="3" s="1"/>
  <c r="E302" i="3" s="1"/>
  <c r="F314" i="3"/>
  <c r="G314" i="3" s="1"/>
  <c r="E314" i="3" s="1"/>
  <c r="F326" i="3"/>
  <c r="G326" i="3" s="1"/>
  <c r="E326" i="3" s="1"/>
  <c r="F338" i="3"/>
  <c r="G338" i="3" s="1"/>
  <c r="E338" i="3" s="1"/>
  <c r="F350" i="3"/>
  <c r="G350" i="3" s="1"/>
  <c r="E350" i="3" s="1"/>
  <c r="F362" i="3"/>
  <c r="G362" i="3" s="1"/>
  <c r="E362" i="3" s="1"/>
  <c r="F374" i="3"/>
  <c r="G374" i="3" s="1"/>
  <c r="E374" i="3" s="1"/>
  <c r="F386" i="3"/>
  <c r="G386" i="3" s="1"/>
  <c r="E386" i="3" s="1"/>
  <c r="F398" i="3"/>
  <c r="G398" i="3" s="1"/>
  <c r="E398" i="3" s="1"/>
  <c r="F410" i="3"/>
  <c r="G410" i="3" s="1"/>
  <c r="E410" i="3" s="1"/>
  <c r="F422" i="3"/>
  <c r="G422" i="3" s="1"/>
  <c r="E422" i="3" s="1"/>
  <c r="F434" i="3"/>
  <c r="G434" i="3" s="1"/>
  <c r="E434" i="3" s="1"/>
  <c r="F446" i="3"/>
  <c r="G446" i="3" s="1"/>
  <c r="E446" i="3" s="1"/>
  <c r="F458" i="3"/>
  <c r="G458" i="3" s="1"/>
  <c r="E458" i="3" s="1"/>
  <c r="F470" i="3"/>
  <c r="G470" i="3" s="1"/>
  <c r="E470" i="3" s="1"/>
  <c r="F482" i="3"/>
  <c r="G482" i="3" s="1"/>
  <c r="E482" i="3" s="1"/>
  <c r="F506" i="3"/>
  <c r="G506" i="3" s="1"/>
  <c r="E506" i="3" s="1"/>
  <c r="F518" i="3"/>
  <c r="G518" i="3" s="1"/>
  <c r="E518" i="3" s="1"/>
  <c r="F530" i="3"/>
  <c r="G530" i="3" s="1"/>
  <c r="E530" i="3" s="1"/>
  <c r="F542" i="3"/>
  <c r="G542" i="3" s="1"/>
  <c r="E542" i="3" s="1"/>
  <c r="F554" i="3"/>
  <c r="G554" i="3" s="1"/>
  <c r="E554" i="3" s="1"/>
  <c r="F566" i="3"/>
  <c r="G566" i="3" s="1"/>
  <c r="E566" i="3" s="1"/>
  <c r="F578" i="3"/>
  <c r="G578" i="3" s="1"/>
  <c r="E578" i="3" s="1"/>
  <c r="F590" i="3"/>
  <c r="G590" i="3" s="1"/>
  <c r="E590" i="3" s="1"/>
  <c r="F508" i="3"/>
  <c r="G508" i="3" s="1"/>
  <c r="E508" i="3" s="1"/>
  <c r="F568" i="3"/>
  <c r="G568" i="3" s="1"/>
  <c r="E568" i="3" s="1"/>
  <c r="F545" i="3"/>
  <c r="G545" i="3" s="1"/>
  <c r="E545" i="3" s="1"/>
  <c r="F212" i="3"/>
  <c r="G212" i="3" s="1"/>
  <c r="E212" i="3" s="1"/>
  <c r="F296" i="3"/>
  <c r="G296" i="3" s="1"/>
  <c r="E296" i="3" s="1"/>
  <c r="F392" i="3"/>
  <c r="G392" i="3" s="1"/>
  <c r="E392" i="3" s="1"/>
  <c r="F500" i="3"/>
  <c r="G500" i="3" s="1"/>
  <c r="E500" i="3" s="1"/>
  <c r="F572" i="3"/>
  <c r="G572" i="3" s="1"/>
  <c r="E572" i="3" s="1"/>
  <c r="F15" i="3"/>
  <c r="G15" i="3" s="1"/>
  <c r="E15" i="3" s="1"/>
  <c r="F27" i="3"/>
  <c r="G27" i="3" s="1"/>
  <c r="E27" i="3" s="1"/>
  <c r="F39" i="3"/>
  <c r="G39" i="3" s="1"/>
  <c r="E39" i="3" s="1"/>
  <c r="F51" i="3"/>
  <c r="G51" i="3" s="1"/>
  <c r="E51" i="3" s="1"/>
  <c r="F63" i="3"/>
  <c r="G63" i="3" s="1"/>
  <c r="E63" i="3" s="1"/>
  <c r="F75" i="3"/>
  <c r="G75" i="3" s="1"/>
  <c r="E75" i="3" s="1"/>
  <c r="F87" i="3"/>
  <c r="G87" i="3" s="1"/>
  <c r="E87" i="3" s="1"/>
  <c r="F99" i="3"/>
  <c r="G99" i="3" s="1"/>
  <c r="E99" i="3" s="1"/>
  <c r="F111" i="3"/>
  <c r="G111" i="3" s="1"/>
  <c r="E111" i="3" s="1"/>
  <c r="F123" i="3"/>
  <c r="G123" i="3" s="1"/>
  <c r="E123" i="3" s="1"/>
  <c r="F135" i="3"/>
  <c r="G135" i="3" s="1"/>
  <c r="E135" i="3" s="1"/>
  <c r="F147" i="3"/>
  <c r="G147" i="3" s="1"/>
  <c r="E147" i="3" s="1"/>
  <c r="F159" i="3"/>
  <c r="G159" i="3" s="1"/>
  <c r="E159" i="3" s="1"/>
  <c r="F171" i="3"/>
  <c r="G171" i="3" s="1"/>
  <c r="E171" i="3" s="1"/>
  <c r="F183" i="3"/>
  <c r="G183" i="3" s="1"/>
  <c r="E183" i="3" s="1"/>
  <c r="F195" i="3"/>
  <c r="G195" i="3" s="1"/>
  <c r="E195" i="3" s="1"/>
  <c r="F207" i="3"/>
  <c r="G207" i="3" s="1"/>
  <c r="E207" i="3" s="1"/>
  <c r="F219" i="3"/>
  <c r="G219" i="3" s="1"/>
  <c r="E219" i="3" s="1"/>
  <c r="F231" i="3"/>
  <c r="G231" i="3" s="1"/>
  <c r="E231" i="3" s="1"/>
  <c r="F243" i="3"/>
  <c r="G243" i="3" s="1"/>
  <c r="E243" i="3" s="1"/>
  <c r="F255" i="3"/>
  <c r="G255" i="3" s="1"/>
  <c r="E255" i="3" s="1"/>
  <c r="F267" i="3"/>
  <c r="G267" i="3" s="1"/>
  <c r="E267" i="3" s="1"/>
  <c r="F279" i="3"/>
  <c r="G279" i="3" s="1"/>
  <c r="E279" i="3" s="1"/>
  <c r="F291" i="3"/>
  <c r="G291" i="3" s="1"/>
  <c r="E291" i="3" s="1"/>
  <c r="F303" i="3"/>
  <c r="G303" i="3" s="1"/>
  <c r="E303" i="3" s="1"/>
  <c r="F315" i="3"/>
  <c r="G315" i="3" s="1"/>
  <c r="E315" i="3" s="1"/>
  <c r="F327" i="3"/>
  <c r="G327" i="3" s="1"/>
  <c r="E327" i="3" s="1"/>
  <c r="F339" i="3"/>
  <c r="G339" i="3" s="1"/>
  <c r="E339" i="3" s="1"/>
  <c r="F351" i="3"/>
  <c r="G351" i="3" s="1"/>
  <c r="E351" i="3" s="1"/>
  <c r="F363" i="3"/>
  <c r="G363" i="3" s="1"/>
  <c r="E363" i="3" s="1"/>
  <c r="F375" i="3"/>
  <c r="G375" i="3" s="1"/>
  <c r="E375" i="3" s="1"/>
  <c r="F387" i="3"/>
  <c r="G387" i="3" s="1"/>
  <c r="E387" i="3" s="1"/>
  <c r="F399" i="3"/>
  <c r="G399" i="3" s="1"/>
  <c r="E399" i="3" s="1"/>
  <c r="F411" i="3"/>
  <c r="G411" i="3" s="1"/>
  <c r="E411" i="3" s="1"/>
  <c r="F423" i="3"/>
  <c r="G423" i="3" s="1"/>
  <c r="E423" i="3" s="1"/>
  <c r="F435" i="3"/>
  <c r="G435" i="3" s="1"/>
  <c r="E435" i="3" s="1"/>
  <c r="F447" i="3"/>
  <c r="G447" i="3" s="1"/>
  <c r="E447" i="3" s="1"/>
  <c r="F459" i="3"/>
  <c r="G459" i="3" s="1"/>
  <c r="E459" i="3" s="1"/>
  <c r="F471" i="3"/>
  <c r="G471" i="3" s="1"/>
  <c r="E471" i="3" s="1"/>
  <c r="F483" i="3"/>
  <c r="G483" i="3" s="1"/>
  <c r="E483" i="3" s="1"/>
  <c r="F495" i="3"/>
  <c r="G495" i="3" s="1"/>
  <c r="E495" i="3" s="1"/>
  <c r="F507" i="3"/>
  <c r="G507" i="3" s="1"/>
  <c r="E507" i="3" s="1"/>
  <c r="F519" i="3"/>
  <c r="G519" i="3" s="1"/>
  <c r="E519" i="3" s="1"/>
  <c r="F531" i="3"/>
  <c r="G531" i="3" s="1"/>
  <c r="E531" i="3" s="1"/>
  <c r="F555" i="3"/>
  <c r="G555" i="3" s="1"/>
  <c r="E555" i="3" s="1"/>
  <c r="F567" i="3"/>
  <c r="G567" i="3" s="1"/>
  <c r="E567" i="3" s="1"/>
  <c r="F579" i="3"/>
  <c r="G579" i="3" s="1"/>
  <c r="E579" i="3" s="1"/>
  <c r="F591" i="3"/>
  <c r="G591" i="3" s="1"/>
  <c r="E591" i="3" s="1"/>
  <c r="F520" i="3"/>
  <c r="G520" i="3" s="1"/>
  <c r="E520" i="3" s="1"/>
  <c r="F580" i="3"/>
  <c r="G580" i="3" s="1"/>
  <c r="E580" i="3" s="1"/>
  <c r="F557" i="3"/>
  <c r="G557" i="3" s="1"/>
  <c r="E557" i="3" s="1"/>
  <c r="F200" i="3"/>
  <c r="G200" i="3" s="1"/>
  <c r="E200" i="3" s="1"/>
  <c r="F344" i="3"/>
  <c r="G344" i="3" s="1"/>
  <c r="E344" i="3" s="1"/>
  <c r="F464" i="3"/>
  <c r="G464" i="3" s="1"/>
  <c r="E464" i="3" s="1"/>
  <c r="F548" i="3"/>
  <c r="G548" i="3" s="1"/>
  <c r="E548" i="3" s="1"/>
  <c r="F16" i="3"/>
  <c r="G16" i="3" s="1"/>
  <c r="E16" i="3" s="1"/>
  <c r="F28" i="3"/>
  <c r="G28" i="3" s="1"/>
  <c r="E28" i="3" s="1"/>
  <c r="F40" i="3"/>
  <c r="G40" i="3" s="1"/>
  <c r="E40" i="3" s="1"/>
  <c r="F52" i="3"/>
  <c r="G52" i="3" s="1"/>
  <c r="E52" i="3" s="1"/>
  <c r="F64" i="3"/>
  <c r="G64" i="3" s="1"/>
  <c r="E64" i="3" s="1"/>
  <c r="F76" i="3"/>
  <c r="G76" i="3" s="1"/>
  <c r="E76" i="3" s="1"/>
  <c r="F88" i="3"/>
  <c r="G88" i="3" s="1"/>
  <c r="E88" i="3" s="1"/>
  <c r="F100" i="3"/>
  <c r="G100" i="3" s="1"/>
  <c r="E100" i="3" s="1"/>
  <c r="F112" i="3"/>
  <c r="G112" i="3" s="1"/>
  <c r="E112" i="3" s="1"/>
  <c r="F124" i="3"/>
  <c r="G124" i="3" s="1"/>
  <c r="E124" i="3" s="1"/>
  <c r="F136" i="3"/>
  <c r="G136" i="3" s="1"/>
  <c r="E136" i="3" s="1"/>
  <c r="F148" i="3"/>
  <c r="G148" i="3" s="1"/>
  <c r="E148" i="3" s="1"/>
  <c r="F160" i="3"/>
  <c r="G160" i="3" s="1"/>
  <c r="E160" i="3" s="1"/>
  <c r="F172" i="3"/>
  <c r="G172" i="3" s="1"/>
  <c r="E172" i="3" s="1"/>
  <c r="F184" i="3"/>
  <c r="G184" i="3" s="1"/>
  <c r="E184" i="3" s="1"/>
  <c r="F196" i="3"/>
  <c r="G196" i="3" s="1"/>
  <c r="E196" i="3" s="1"/>
  <c r="F208" i="3"/>
  <c r="G208" i="3" s="1"/>
  <c r="E208" i="3" s="1"/>
  <c r="F220" i="3"/>
  <c r="G220" i="3" s="1"/>
  <c r="E220" i="3" s="1"/>
  <c r="F232" i="3"/>
  <c r="G232" i="3" s="1"/>
  <c r="E232" i="3" s="1"/>
  <c r="F244" i="3"/>
  <c r="G244" i="3" s="1"/>
  <c r="E244" i="3" s="1"/>
  <c r="F256" i="3"/>
  <c r="G256" i="3" s="1"/>
  <c r="E256" i="3" s="1"/>
  <c r="F268" i="3"/>
  <c r="G268" i="3" s="1"/>
  <c r="E268" i="3" s="1"/>
  <c r="F280" i="3"/>
  <c r="G280" i="3" s="1"/>
  <c r="E280" i="3" s="1"/>
  <c r="F292" i="3"/>
  <c r="G292" i="3" s="1"/>
  <c r="E292" i="3" s="1"/>
  <c r="F304" i="3"/>
  <c r="G304" i="3" s="1"/>
  <c r="E304" i="3" s="1"/>
  <c r="F316" i="3"/>
  <c r="G316" i="3" s="1"/>
  <c r="E316" i="3" s="1"/>
  <c r="F328" i="3"/>
  <c r="G328" i="3" s="1"/>
  <c r="E328" i="3" s="1"/>
  <c r="F340" i="3"/>
  <c r="G340" i="3" s="1"/>
  <c r="E340" i="3" s="1"/>
  <c r="F352" i="3"/>
  <c r="G352" i="3" s="1"/>
  <c r="E352" i="3" s="1"/>
  <c r="F364" i="3"/>
  <c r="G364" i="3" s="1"/>
  <c r="E364" i="3" s="1"/>
  <c r="F376" i="3"/>
  <c r="G376" i="3" s="1"/>
  <c r="E376" i="3" s="1"/>
  <c r="F388" i="3"/>
  <c r="G388" i="3" s="1"/>
  <c r="E388" i="3" s="1"/>
  <c r="F400" i="3"/>
  <c r="G400" i="3" s="1"/>
  <c r="E400" i="3" s="1"/>
  <c r="F412" i="3"/>
  <c r="G412" i="3" s="1"/>
  <c r="E412" i="3" s="1"/>
  <c r="F424" i="3"/>
  <c r="G424" i="3" s="1"/>
  <c r="E424" i="3" s="1"/>
  <c r="F436" i="3"/>
  <c r="G436" i="3" s="1"/>
  <c r="E436" i="3" s="1"/>
  <c r="F448" i="3"/>
  <c r="G448" i="3" s="1"/>
  <c r="E448" i="3" s="1"/>
  <c r="F460" i="3"/>
  <c r="G460" i="3" s="1"/>
  <c r="E460" i="3" s="1"/>
  <c r="F472" i="3"/>
  <c r="G472" i="3" s="1"/>
  <c r="E472" i="3" s="1"/>
  <c r="F484" i="3"/>
  <c r="G484" i="3" s="1"/>
  <c r="E484" i="3" s="1"/>
  <c r="F496" i="3"/>
  <c r="G496" i="3" s="1"/>
  <c r="E496" i="3" s="1"/>
  <c r="F532" i="3"/>
  <c r="G532" i="3" s="1"/>
  <c r="E532" i="3" s="1"/>
  <c r="F544" i="3"/>
  <c r="G544" i="3" s="1"/>
  <c r="E544" i="3" s="1"/>
  <c r="F556" i="3"/>
  <c r="G556" i="3" s="1"/>
  <c r="E556" i="3" s="1"/>
  <c r="F592" i="3"/>
  <c r="G592" i="3" s="1"/>
  <c r="E592" i="3" s="1"/>
  <c r="F569" i="3"/>
  <c r="G569" i="3" s="1"/>
  <c r="E569" i="3" s="1"/>
  <c r="F176" i="3"/>
  <c r="G176" i="3" s="1"/>
  <c r="E176" i="3" s="1"/>
  <c r="F320" i="3"/>
  <c r="G320" i="3" s="1"/>
  <c r="E320" i="3" s="1"/>
  <c r="F452" i="3"/>
  <c r="G452" i="3" s="1"/>
  <c r="E452" i="3" s="1"/>
  <c r="F536" i="3"/>
  <c r="G536" i="3" s="1"/>
  <c r="E536" i="3" s="1"/>
  <c r="F17" i="3"/>
  <c r="G17" i="3" s="1"/>
  <c r="E17" i="3" s="1"/>
  <c r="F29" i="3"/>
  <c r="G29" i="3" s="1"/>
  <c r="E29" i="3" s="1"/>
  <c r="F41" i="3"/>
  <c r="G41" i="3" s="1"/>
  <c r="E41" i="3" s="1"/>
  <c r="F53" i="3"/>
  <c r="G53" i="3" s="1"/>
  <c r="E53" i="3" s="1"/>
  <c r="F65" i="3"/>
  <c r="G65" i="3" s="1"/>
  <c r="E65" i="3" s="1"/>
  <c r="F77" i="3"/>
  <c r="G77" i="3" s="1"/>
  <c r="E77" i="3" s="1"/>
  <c r="F89" i="3"/>
  <c r="G89" i="3" s="1"/>
  <c r="E89" i="3" s="1"/>
  <c r="F101" i="3"/>
  <c r="G101" i="3" s="1"/>
  <c r="E101" i="3" s="1"/>
  <c r="F113" i="3"/>
  <c r="G113" i="3" s="1"/>
  <c r="E113" i="3" s="1"/>
  <c r="F125" i="3"/>
  <c r="G125" i="3" s="1"/>
  <c r="E125" i="3" s="1"/>
  <c r="F137" i="3"/>
  <c r="G137" i="3" s="1"/>
  <c r="E137" i="3" s="1"/>
  <c r="F149" i="3"/>
  <c r="G149" i="3" s="1"/>
  <c r="E149" i="3" s="1"/>
  <c r="F161" i="3"/>
  <c r="G161" i="3" s="1"/>
  <c r="E161" i="3" s="1"/>
  <c r="F173" i="3"/>
  <c r="G173" i="3" s="1"/>
  <c r="E173" i="3" s="1"/>
  <c r="F185" i="3"/>
  <c r="G185" i="3" s="1"/>
  <c r="E185" i="3" s="1"/>
  <c r="F197" i="3"/>
  <c r="G197" i="3" s="1"/>
  <c r="E197" i="3" s="1"/>
  <c r="F209" i="3"/>
  <c r="G209" i="3" s="1"/>
  <c r="E209" i="3" s="1"/>
  <c r="F221" i="3"/>
  <c r="G221" i="3" s="1"/>
  <c r="E221" i="3" s="1"/>
  <c r="F233" i="3"/>
  <c r="G233" i="3" s="1"/>
  <c r="E233" i="3" s="1"/>
  <c r="F245" i="3"/>
  <c r="G245" i="3" s="1"/>
  <c r="E245" i="3" s="1"/>
  <c r="F257" i="3"/>
  <c r="G257" i="3" s="1"/>
  <c r="E257" i="3" s="1"/>
  <c r="F269" i="3"/>
  <c r="G269" i="3" s="1"/>
  <c r="E269" i="3" s="1"/>
  <c r="F281" i="3"/>
  <c r="G281" i="3" s="1"/>
  <c r="E281" i="3" s="1"/>
  <c r="F293" i="3"/>
  <c r="G293" i="3" s="1"/>
  <c r="E293" i="3" s="1"/>
  <c r="F305" i="3"/>
  <c r="G305" i="3" s="1"/>
  <c r="E305" i="3" s="1"/>
  <c r="F317" i="3"/>
  <c r="G317" i="3" s="1"/>
  <c r="E317" i="3" s="1"/>
  <c r="F329" i="3"/>
  <c r="G329" i="3" s="1"/>
  <c r="E329" i="3" s="1"/>
  <c r="F341" i="3"/>
  <c r="G341" i="3" s="1"/>
  <c r="E341" i="3" s="1"/>
  <c r="F353" i="3"/>
  <c r="G353" i="3" s="1"/>
  <c r="E353" i="3" s="1"/>
  <c r="F365" i="3"/>
  <c r="G365" i="3" s="1"/>
  <c r="E365" i="3" s="1"/>
  <c r="F377" i="3"/>
  <c r="G377" i="3" s="1"/>
  <c r="E377" i="3" s="1"/>
  <c r="F389" i="3"/>
  <c r="G389" i="3" s="1"/>
  <c r="E389" i="3" s="1"/>
  <c r="F401" i="3"/>
  <c r="G401" i="3" s="1"/>
  <c r="E401" i="3" s="1"/>
  <c r="F413" i="3"/>
  <c r="G413" i="3" s="1"/>
  <c r="E413" i="3" s="1"/>
  <c r="F425" i="3"/>
  <c r="G425" i="3" s="1"/>
  <c r="E425" i="3" s="1"/>
  <c r="F437" i="3"/>
  <c r="G437" i="3" s="1"/>
  <c r="E437" i="3" s="1"/>
  <c r="F449" i="3"/>
  <c r="G449" i="3" s="1"/>
  <c r="E449" i="3" s="1"/>
  <c r="F461" i="3"/>
  <c r="G461" i="3" s="1"/>
  <c r="E461" i="3" s="1"/>
  <c r="F473" i="3"/>
  <c r="G473" i="3" s="1"/>
  <c r="E473" i="3" s="1"/>
  <c r="F485" i="3"/>
  <c r="G485" i="3" s="1"/>
  <c r="E485" i="3" s="1"/>
  <c r="F497" i="3"/>
  <c r="G497" i="3" s="1"/>
  <c r="E497" i="3" s="1"/>
  <c r="F509" i="3"/>
  <c r="G509" i="3" s="1"/>
  <c r="E509" i="3" s="1"/>
  <c r="F521" i="3"/>
  <c r="G521" i="3" s="1"/>
  <c r="E521" i="3" s="1"/>
  <c r="F533" i="3"/>
  <c r="G533" i="3" s="1"/>
  <c r="E533" i="3" s="1"/>
  <c r="F581" i="3"/>
  <c r="G581" i="3" s="1"/>
  <c r="E581" i="3" s="1"/>
  <c r="F593" i="3"/>
  <c r="G593" i="3" s="1"/>
  <c r="E593" i="3" s="1"/>
  <c r="F188" i="3"/>
  <c r="G188" i="3" s="1"/>
  <c r="E188" i="3" s="1"/>
  <c r="F356" i="3"/>
  <c r="G356" i="3" s="1"/>
  <c r="E356" i="3" s="1"/>
  <c r="F488" i="3"/>
  <c r="G488" i="3" s="1"/>
  <c r="E488" i="3" s="1"/>
  <c r="F584" i="3"/>
  <c r="G584" i="3" s="1"/>
  <c r="E584" i="3" s="1"/>
  <c r="F18" i="3"/>
  <c r="G18" i="3" s="1"/>
  <c r="E18" i="3" s="1"/>
  <c r="F30" i="3"/>
  <c r="G30" i="3" s="1"/>
  <c r="E30" i="3" s="1"/>
  <c r="F42" i="3"/>
  <c r="G42" i="3" s="1"/>
  <c r="E42" i="3" s="1"/>
  <c r="F54" i="3"/>
  <c r="G54" i="3" s="1"/>
  <c r="E54" i="3" s="1"/>
  <c r="F66" i="3"/>
  <c r="G66" i="3" s="1"/>
  <c r="E66" i="3" s="1"/>
  <c r="F78" i="3"/>
  <c r="G78" i="3" s="1"/>
  <c r="E78" i="3" s="1"/>
  <c r="F90" i="3"/>
  <c r="G90" i="3" s="1"/>
  <c r="E90" i="3" s="1"/>
  <c r="F102" i="3"/>
  <c r="G102" i="3" s="1"/>
  <c r="E102" i="3" s="1"/>
  <c r="F114" i="3"/>
  <c r="G114" i="3" s="1"/>
  <c r="E114" i="3" s="1"/>
  <c r="F126" i="3"/>
  <c r="G126" i="3" s="1"/>
  <c r="E126" i="3" s="1"/>
  <c r="F138" i="3"/>
  <c r="G138" i="3" s="1"/>
  <c r="E138" i="3" s="1"/>
  <c r="F150" i="3"/>
  <c r="G150" i="3" s="1"/>
  <c r="E150" i="3" s="1"/>
  <c r="F162" i="3"/>
  <c r="G162" i="3" s="1"/>
  <c r="E162" i="3" s="1"/>
  <c r="F174" i="3"/>
  <c r="G174" i="3" s="1"/>
  <c r="E174" i="3" s="1"/>
  <c r="F186" i="3"/>
  <c r="G186" i="3" s="1"/>
  <c r="E186" i="3" s="1"/>
  <c r="F198" i="3"/>
  <c r="G198" i="3" s="1"/>
  <c r="E198" i="3" s="1"/>
  <c r="F210" i="3"/>
  <c r="G210" i="3" s="1"/>
  <c r="E210" i="3" s="1"/>
  <c r="F222" i="3"/>
  <c r="G222" i="3" s="1"/>
  <c r="E222" i="3" s="1"/>
  <c r="F234" i="3"/>
  <c r="G234" i="3" s="1"/>
  <c r="E234" i="3" s="1"/>
  <c r="F246" i="3"/>
  <c r="G246" i="3" s="1"/>
  <c r="E246" i="3" s="1"/>
  <c r="F258" i="3"/>
  <c r="G258" i="3" s="1"/>
  <c r="E258" i="3" s="1"/>
  <c r="F270" i="3"/>
  <c r="G270" i="3" s="1"/>
  <c r="E270" i="3" s="1"/>
  <c r="F282" i="3"/>
  <c r="G282" i="3" s="1"/>
  <c r="E282" i="3" s="1"/>
  <c r="F294" i="3"/>
  <c r="G294" i="3" s="1"/>
  <c r="E294" i="3" s="1"/>
  <c r="F306" i="3"/>
  <c r="G306" i="3" s="1"/>
  <c r="E306" i="3" s="1"/>
  <c r="F318" i="3"/>
  <c r="G318" i="3" s="1"/>
  <c r="E318" i="3" s="1"/>
  <c r="F330" i="3"/>
  <c r="G330" i="3" s="1"/>
  <c r="E330" i="3" s="1"/>
  <c r="F342" i="3"/>
  <c r="G342" i="3" s="1"/>
  <c r="E342" i="3" s="1"/>
  <c r="F354" i="3"/>
  <c r="G354" i="3" s="1"/>
  <c r="E354" i="3" s="1"/>
  <c r="F366" i="3"/>
  <c r="G366" i="3" s="1"/>
  <c r="E366" i="3" s="1"/>
  <c r="F378" i="3"/>
  <c r="G378" i="3" s="1"/>
  <c r="E378" i="3" s="1"/>
  <c r="F390" i="3"/>
  <c r="G390" i="3" s="1"/>
  <c r="E390" i="3" s="1"/>
  <c r="F402" i="3"/>
  <c r="G402" i="3" s="1"/>
  <c r="E402" i="3" s="1"/>
  <c r="F414" i="3"/>
  <c r="G414" i="3" s="1"/>
  <c r="E414" i="3" s="1"/>
  <c r="F426" i="3"/>
  <c r="G426" i="3" s="1"/>
  <c r="E426" i="3" s="1"/>
  <c r="F438" i="3"/>
  <c r="G438" i="3" s="1"/>
  <c r="E438" i="3" s="1"/>
  <c r="F450" i="3"/>
  <c r="G450" i="3" s="1"/>
  <c r="E450" i="3" s="1"/>
  <c r="F462" i="3"/>
  <c r="G462" i="3" s="1"/>
  <c r="E462" i="3" s="1"/>
  <c r="F474" i="3"/>
  <c r="G474" i="3" s="1"/>
  <c r="E474" i="3" s="1"/>
  <c r="F486" i="3"/>
  <c r="G486" i="3" s="1"/>
  <c r="E486" i="3" s="1"/>
  <c r="F498" i="3"/>
  <c r="G498" i="3" s="1"/>
  <c r="E498" i="3" s="1"/>
  <c r="F510" i="3"/>
  <c r="G510" i="3" s="1"/>
  <c r="E510" i="3" s="1"/>
  <c r="F522" i="3"/>
  <c r="G522" i="3" s="1"/>
  <c r="E522" i="3" s="1"/>
  <c r="F546" i="3"/>
  <c r="G546" i="3" s="1"/>
  <c r="E546" i="3" s="1"/>
  <c r="F558" i="3"/>
  <c r="G558" i="3" s="1"/>
  <c r="E558" i="3" s="1"/>
  <c r="F570" i="3"/>
  <c r="G570" i="3" s="1"/>
  <c r="E570" i="3" s="1"/>
  <c r="F582" i="3"/>
  <c r="G582" i="3" s="1"/>
  <c r="E582" i="3" s="1"/>
  <c r="F594" i="3"/>
  <c r="G594" i="3" s="1"/>
  <c r="E594" i="3" s="1"/>
  <c r="F236" i="3"/>
  <c r="G236" i="3" s="1"/>
  <c r="E236" i="3" s="1"/>
  <c r="F308" i="3"/>
  <c r="G308" i="3" s="1"/>
  <c r="E308" i="3" s="1"/>
  <c r="F404" i="3"/>
  <c r="G404" i="3" s="1"/>
  <c r="E404" i="3" s="1"/>
  <c r="F512" i="3"/>
  <c r="G512" i="3" s="1"/>
  <c r="E512" i="3" s="1"/>
  <c r="F19" i="3"/>
  <c r="G19" i="3" s="1"/>
  <c r="E19" i="3" s="1"/>
  <c r="F31" i="3"/>
  <c r="G31" i="3" s="1"/>
  <c r="E31" i="3" s="1"/>
  <c r="F43" i="3"/>
  <c r="G43" i="3" s="1"/>
  <c r="E43" i="3" s="1"/>
  <c r="F55" i="3"/>
  <c r="G55" i="3" s="1"/>
  <c r="E55" i="3" s="1"/>
  <c r="F67" i="3"/>
  <c r="G67" i="3" s="1"/>
  <c r="E67" i="3" s="1"/>
  <c r="F79" i="3"/>
  <c r="G79" i="3" s="1"/>
  <c r="E79" i="3" s="1"/>
  <c r="F91" i="3"/>
  <c r="G91" i="3" s="1"/>
  <c r="E91" i="3" s="1"/>
  <c r="F103" i="3"/>
  <c r="G103" i="3" s="1"/>
  <c r="E103" i="3" s="1"/>
  <c r="F115" i="3"/>
  <c r="G115" i="3" s="1"/>
  <c r="E115" i="3" s="1"/>
  <c r="F127" i="3"/>
  <c r="G127" i="3" s="1"/>
  <c r="E127" i="3" s="1"/>
  <c r="F139" i="3"/>
  <c r="G139" i="3" s="1"/>
  <c r="E139" i="3" s="1"/>
  <c r="F151" i="3"/>
  <c r="G151" i="3" s="1"/>
  <c r="E151" i="3" s="1"/>
  <c r="F163" i="3"/>
  <c r="G163" i="3" s="1"/>
  <c r="E163" i="3" s="1"/>
  <c r="F175" i="3"/>
  <c r="G175" i="3" s="1"/>
  <c r="E175" i="3" s="1"/>
  <c r="F187" i="3"/>
  <c r="G187" i="3" s="1"/>
  <c r="E187" i="3" s="1"/>
  <c r="F199" i="3"/>
  <c r="G199" i="3" s="1"/>
  <c r="E199" i="3" s="1"/>
  <c r="F211" i="3"/>
  <c r="G211" i="3" s="1"/>
  <c r="E211" i="3" s="1"/>
  <c r="F223" i="3"/>
  <c r="G223" i="3" s="1"/>
  <c r="E223" i="3" s="1"/>
  <c r="F235" i="3"/>
  <c r="G235" i="3" s="1"/>
  <c r="E235" i="3" s="1"/>
  <c r="F247" i="3"/>
  <c r="G247" i="3" s="1"/>
  <c r="E247" i="3" s="1"/>
  <c r="F259" i="3"/>
  <c r="G259" i="3" s="1"/>
  <c r="E259" i="3" s="1"/>
  <c r="F271" i="3"/>
  <c r="G271" i="3" s="1"/>
  <c r="E271" i="3" s="1"/>
  <c r="F283" i="3"/>
  <c r="G283" i="3" s="1"/>
  <c r="E283" i="3" s="1"/>
  <c r="F295" i="3"/>
  <c r="G295" i="3" s="1"/>
  <c r="E295" i="3" s="1"/>
  <c r="F307" i="3"/>
  <c r="G307" i="3" s="1"/>
  <c r="E307" i="3" s="1"/>
  <c r="F319" i="3"/>
  <c r="G319" i="3" s="1"/>
  <c r="E319" i="3" s="1"/>
  <c r="F331" i="3"/>
  <c r="G331" i="3" s="1"/>
  <c r="E331" i="3" s="1"/>
  <c r="F343" i="3"/>
  <c r="G343" i="3" s="1"/>
  <c r="E343" i="3" s="1"/>
  <c r="F355" i="3"/>
  <c r="G355" i="3" s="1"/>
  <c r="E355" i="3" s="1"/>
  <c r="F367" i="3"/>
  <c r="G367" i="3" s="1"/>
  <c r="E367" i="3" s="1"/>
  <c r="F379" i="3"/>
  <c r="G379" i="3" s="1"/>
  <c r="E379" i="3" s="1"/>
  <c r="F391" i="3"/>
  <c r="G391" i="3" s="1"/>
  <c r="E391" i="3" s="1"/>
  <c r="F403" i="3"/>
  <c r="G403" i="3" s="1"/>
  <c r="E403" i="3" s="1"/>
  <c r="F415" i="3"/>
  <c r="G415" i="3" s="1"/>
  <c r="E415" i="3" s="1"/>
  <c r="F427" i="3"/>
  <c r="G427" i="3" s="1"/>
  <c r="E427" i="3" s="1"/>
  <c r="F439" i="3"/>
  <c r="G439" i="3" s="1"/>
  <c r="E439" i="3" s="1"/>
  <c r="F451" i="3"/>
  <c r="G451" i="3" s="1"/>
  <c r="E451" i="3" s="1"/>
  <c r="F463" i="3"/>
  <c r="G463" i="3" s="1"/>
  <c r="E463" i="3" s="1"/>
  <c r="F475" i="3"/>
  <c r="G475" i="3" s="1"/>
  <c r="E475" i="3" s="1"/>
  <c r="F487" i="3"/>
  <c r="G487" i="3" s="1"/>
  <c r="E487" i="3" s="1"/>
  <c r="F499" i="3"/>
  <c r="G499" i="3" s="1"/>
  <c r="E499" i="3" s="1"/>
  <c r="F511" i="3"/>
  <c r="G511" i="3" s="1"/>
  <c r="E511" i="3" s="1"/>
  <c r="F523" i="3"/>
  <c r="G523" i="3" s="1"/>
  <c r="E523" i="3" s="1"/>
  <c r="F535" i="3"/>
  <c r="G535" i="3" s="1"/>
  <c r="E535" i="3" s="1"/>
  <c r="F547" i="3"/>
  <c r="G547" i="3" s="1"/>
  <c r="E547" i="3" s="1"/>
  <c r="F559" i="3"/>
  <c r="G559" i="3" s="1"/>
  <c r="E559" i="3" s="1"/>
  <c r="F571" i="3"/>
  <c r="G571" i="3" s="1"/>
  <c r="E571" i="3" s="1"/>
  <c r="F583" i="3"/>
  <c r="G583" i="3" s="1"/>
  <c r="E583" i="3" s="1"/>
  <c r="F595" i="3"/>
  <c r="G595" i="3" s="1"/>
  <c r="E595" i="3" s="1"/>
  <c r="F20" i="3"/>
  <c r="G20" i="3" s="1"/>
  <c r="E20" i="3" s="1"/>
  <c r="F32" i="3"/>
  <c r="G32" i="3" s="1"/>
  <c r="E32" i="3" s="1"/>
  <c r="F44" i="3"/>
  <c r="G44" i="3" s="1"/>
  <c r="E44" i="3" s="1"/>
  <c r="F56" i="3"/>
  <c r="G56" i="3" s="1"/>
  <c r="E56" i="3" s="1"/>
  <c r="F68" i="3"/>
  <c r="G68" i="3" s="1"/>
  <c r="E68" i="3" s="1"/>
  <c r="F80" i="3"/>
  <c r="G80" i="3" s="1"/>
  <c r="E80" i="3" s="1"/>
  <c r="F92" i="3"/>
  <c r="G92" i="3" s="1"/>
  <c r="E92" i="3" s="1"/>
  <c r="F104" i="3"/>
  <c r="G104" i="3" s="1"/>
  <c r="E104" i="3" s="1"/>
  <c r="F116" i="3"/>
  <c r="G116" i="3" s="1"/>
  <c r="E116" i="3" s="1"/>
  <c r="F128" i="3"/>
  <c r="G128" i="3" s="1"/>
  <c r="E128" i="3" s="1"/>
  <c r="F140" i="3"/>
  <c r="G140" i="3" s="1"/>
  <c r="E140" i="3" s="1"/>
  <c r="F152" i="3"/>
  <c r="G152" i="3" s="1"/>
  <c r="E152" i="3" s="1"/>
  <c r="F164" i="3"/>
  <c r="G164" i="3" s="1"/>
  <c r="E164" i="3" s="1"/>
  <c r="F224" i="3"/>
  <c r="G224" i="3" s="1"/>
  <c r="E224" i="3" s="1"/>
  <c r="F248" i="3"/>
  <c r="G248" i="3" s="1"/>
  <c r="E248" i="3" s="1"/>
  <c r="F260" i="3"/>
  <c r="G260" i="3" s="1"/>
  <c r="E260" i="3" s="1"/>
  <c r="F272" i="3"/>
  <c r="G272" i="3" s="1"/>
  <c r="E272" i="3" s="1"/>
  <c r="F284" i="3"/>
  <c r="G284" i="3" s="1"/>
  <c r="E284" i="3" s="1"/>
  <c r="F368" i="3"/>
  <c r="G368" i="3" s="1"/>
  <c r="E368" i="3" s="1"/>
  <c r="F476" i="3"/>
  <c r="G476" i="3" s="1"/>
  <c r="E476" i="3" s="1"/>
  <c r="F524" i="3"/>
  <c r="G524" i="3" s="1"/>
  <c r="E524" i="3" s="1"/>
  <c r="F596" i="3"/>
  <c r="G596" i="3" s="1"/>
  <c r="E596" i="3" s="1"/>
  <c r="F8" i="3"/>
  <c r="G8" i="3" s="1"/>
  <c r="E8" i="3" s="1"/>
  <c r="F9" i="2"/>
  <c r="G9" i="2" s="1"/>
  <c r="E9" i="2" s="1"/>
  <c r="F21" i="2"/>
  <c r="G21" i="2" s="1"/>
  <c r="E21" i="2" s="1"/>
  <c r="F33" i="2"/>
  <c r="G33" i="2" s="1"/>
  <c r="E33" i="2" s="1"/>
  <c r="F45" i="2"/>
  <c r="G45" i="2" s="1"/>
  <c r="E45" i="2" s="1"/>
  <c r="F57" i="2"/>
  <c r="G57" i="2" s="1"/>
  <c r="E57" i="2" s="1"/>
  <c r="F69" i="2"/>
  <c r="G69" i="2" s="1"/>
  <c r="E69" i="2" s="1"/>
  <c r="F81" i="2"/>
  <c r="G81" i="2" s="1"/>
  <c r="E81" i="2" s="1"/>
  <c r="F93" i="2"/>
  <c r="G93" i="2" s="1"/>
  <c r="E93" i="2" s="1"/>
  <c r="F105" i="2"/>
  <c r="G105" i="2" s="1"/>
  <c r="E105" i="2" s="1"/>
  <c r="F117" i="2"/>
  <c r="G117" i="2" s="1"/>
  <c r="E117" i="2" s="1"/>
  <c r="F129" i="2"/>
  <c r="G129" i="2" s="1"/>
  <c r="E129" i="2" s="1"/>
  <c r="F141" i="2"/>
  <c r="G141" i="2" s="1"/>
  <c r="E141" i="2" s="1"/>
  <c r="F153" i="2"/>
  <c r="G153" i="2" s="1"/>
  <c r="E153" i="2" s="1"/>
  <c r="F165" i="2"/>
  <c r="G165" i="2" s="1"/>
  <c r="E165" i="2" s="1"/>
  <c r="F177" i="2"/>
  <c r="G177" i="2" s="1"/>
  <c r="E177" i="2" s="1"/>
  <c r="F189" i="2"/>
  <c r="G189" i="2" s="1"/>
  <c r="E189" i="2" s="1"/>
  <c r="F201" i="2"/>
  <c r="G201" i="2" s="1"/>
  <c r="E201" i="2" s="1"/>
  <c r="F213" i="2"/>
  <c r="G213" i="2" s="1"/>
  <c r="E213" i="2" s="1"/>
  <c r="F225" i="2"/>
  <c r="G225" i="2" s="1"/>
  <c r="E225" i="2" s="1"/>
  <c r="F237" i="2"/>
  <c r="G237" i="2" s="1"/>
  <c r="E237" i="2" s="1"/>
  <c r="F249" i="2"/>
  <c r="G249" i="2" s="1"/>
  <c r="E249" i="2" s="1"/>
  <c r="F261" i="2"/>
  <c r="G261" i="2" s="1"/>
  <c r="E261" i="2" s="1"/>
  <c r="F273" i="2"/>
  <c r="G273" i="2" s="1"/>
  <c r="E273" i="2" s="1"/>
  <c r="F285" i="2"/>
  <c r="G285" i="2" s="1"/>
  <c r="E285" i="2" s="1"/>
  <c r="F297" i="2"/>
  <c r="G297" i="2" s="1"/>
  <c r="E297" i="2" s="1"/>
  <c r="F309" i="2"/>
  <c r="G309" i="2" s="1"/>
  <c r="E309" i="2" s="1"/>
  <c r="F321" i="2"/>
  <c r="G321" i="2" s="1"/>
  <c r="E321" i="2" s="1"/>
  <c r="F333" i="2"/>
  <c r="G333" i="2" s="1"/>
  <c r="E333" i="2" s="1"/>
  <c r="F345" i="2"/>
  <c r="G345" i="2" s="1"/>
  <c r="E345" i="2" s="1"/>
  <c r="F357" i="2"/>
  <c r="G357" i="2" s="1"/>
  <c r="E357" i="2" s="1"/>
  <c r="F369" i="2"/>
  <c r="G369" i="2" s="1"/>
  <c r="E369" i="2" s="1"/>
  <c r="F381" i="2"/>
  <c r="G381" i="2" s="1"/>
  <c r="E381" i="2" s="1"/>
  <c r="F393" i="2"/>
  <c r="G393" i="2" s="1"/>
  <c r="E393" i="2" s="1"/>
  <c r="F405" i="2"/>
  <c r="G405" i="2" s="1"/>
  <c r="E405" i="2" s="1"/>
  <c r="F417" i="2"/>
  <c r="G417" i="2" s="1"/>
  <c r="E417" i="2" s="1"/>
  <c r="F429" i="2"/>
  <c r="G429" i="2" s="1"/>
  <c r="E429" i="2" s="1"/>
  <c r="F441" i="2"/>
  <c r="G441" i="2" s="1"/>
  <c r="E441" i="2" s="1"/>
  <c r="F453" i="2"/>
  <c r="G453" i="2" s="1"/>
  <c r="E453" i="2" s="1"/>
  <c r="F465" i="2"/>
  <c r="G465" i="2" s="1"/>
  <c r="E465" i="2" s="1"/>
  <c r="F477" i="2"/>
  <c r="G477" i="2" s="1"/>
  <c r="E477" i="2" s="1"/>
  <c r="F489" i="2"/>
  <c r="G489" i="2" s="1"/>
  <c r="E489" i="2" s="1"/>
  <c r="F501" i="2"/>
  <c r="G501" i="2" s="1"/>
  <c r="E501" i="2" s="1"/>
  <c r="F513" i="2"/>
  <c r="G513" i="2" s="1"/>
  <c r="E513" i="2" s="1"/>
  <c r="F549" i="2"/>
  <c r="G549" i="2" s="1"/>
  <c r="E549" i="2" s="1"/>
  <c r="F573" i="2"/>
  <c r="G573" i="2" s="1"/>
  <c r="E573" i="2" s="1"/>
  <c r="F162" i="2"/>
  <c r="G162" i="2" s="1"/>
  <c r="E162" i="2" s="1"/>
  <c r="F318" i="2"/>
  <c r="G318" i="2" s="1"/>
  <c r="E318" i="2" s="1"/>
  <c r="F462" i="2"/>
  <c r="G462" i="2" s="1"/>
  <c r="E462" i="2" s="1"/>
  <c r="F10" i="2"/>
  <c r="G10" i="2" s="1"/>
  <c r="E10" i="2" s="1"/>
  <c r="F22" i="2"/>
  <c r="G22" i="2" s="1"/>
  <c r="E22" i="2" s="1"/>
  <c r="F34" i="2"/>
  <c r="G34" i="2" s="1"/>
  <c r="E34" i="2" s="1"/>
  <c r="F46" i="2"/>
  <c r="G46" i="2" s="1"/>
  <c r="E46" i="2" s="1"/>
  <c r="F58" i="2"/>
  <c r="G58" i="2" s="1"/>
  <c r="E58" i="2" s="1"/>
  <c r="F70" i="2"/>
  <c r="G70" i="2" s="1"/>
  <c r="E70" i="2" s="1"/>
  <c r="F82" i="2"/>
  <c r="G82" i="2" s="1"/>
  <c r="E82" i="2" s="1"/>
  <c r="F94" i="2"/>
  <c r="G94" i="2" s="1"/>
  <c r="E94" i="2" s="1"/>
  <c r="F106" i="2"/>
  <c r="G106" i="2" s="1"/>
  <c r="E106" i="2" s="1"/>
  <c r="F118" i="2"/>
  <c r="G118" i="2" s="1"/>
  <c r="E118" i="2" s="1"/>
  <c r="F130" i="2"/>
  <c r="G130" i="2" s="1"/>
  <c r="E130" i="2" s="1"/>
  <c r="F142" i="2"/>
  <c r="G142" i="2" s="1"/>
  <c r="E142" i="2" s="1"/>
  <c r="F154" i="2"/>
  <c r="G154" i="2" s="1"/>
  <c r="E154" i="2" s="1"/>
  <c r="F166" i="2"/>
  <c r="G166" i="2" s="1"/>
  <c r="E166" i="2" s="1"/>
  <c r="F178" i="2"/>
  <c r="G178" i="2" s="1"/>
  <c r="E178" i="2" s="1"/>
  <c r="F190" i="2"/>
  <c r="G190" i="2" s="1"/>
  <c r="E190" i="2" s="1"/>
  <c r="F202" i="2"/>
  <c r="G202" i="2" s="1"/>
  <c r="E202" i="2" s="1"/>
  <c r="F214" i="2"/>
  <c r="G214" i="2" s="1"/>
  <c r="E214" i="2" s="1"/>
  <c r="F226" i="2"/>
  <c r="G226" i="2" s="1"/>
  <c r="E226" i="2" s="1"/>
  <c r="F238" i="2"/>
  <c r="G238" i="2" s="1"/>
  <c r="E238" i="2" s="1"/>
  <c r="F250" i="2"/>
  <c r="G250" i="2" s="1"/>
  <c r="E250" i="2" s="1"/>
  <c r="F262" i="2"/>
  <c r="G262" i="2" s="1"/>
  <c r="E262" i="2" s="1"/>
  <c r="F274" i="2"/>
  <c r="G274" i="2" s="1"/>
  <c r="E274" i="2" s="1"/>
  <c r="F286" i="2"/>
  <c r="G286" i="2" s="1"/>
  <c r="E286" i="2" s="1"/>
  <c r="F298" i="2"/>
  <c r="G298" i="2" s="1"/>
  <c r="E298" i="2" s="1"/>
  <c r="F310" i="2"/>
  <c r="G310" i="2" s="1"/>
  <c r="E310" i="2" s="1"/>
  <c r="F322" i="2"/>
  <c r="G322" i="2" s="1"/>
  <c r="E322" i="2" s="1"/>
  <c r="F334" i="2"/>
  <c r="G334" i="2" s="1"/>
  <c r="E334" i="2" s="1"/>
  <c r="F346" i="2"/>
  <c r="G346" i="2" s="1"/>
  <c r="E346" i="2" s="1"/>
  <c r="F358" i="2"/>
  <c r="G358" i="2" s="1"/>
  <c r="E358" i="2" s="1"/>
  <c r="F370" i="2"/>
  <c r="G370" i="2" s="1"/>
  <c r="E370" i="2" s="1"/>
  <c r="F382" i="2"/>
  <c r="G382" i="2" s="1"/>
  <c r="E382" i="2" s="1"/>
  <c r="F394" i="2"/>
  <c r="G394" i="2" s="1"/>
  <c r="E394" i="2" s="1"/>
  <c r="F406" i="2"/>
  <c r="G406" i="2" s="1"/>
  <c r="E406" i="2" s="1"/>
  <c r="F418" i="2"/>
  <c r="G418" i="2" s="1"/>
  <c r="E418" i="2" s="1"/>
  <c r="F430" i="2"/>
  <c r="G430" i="2" s="1"/>
  <c r="E430" i="2" s="1"/>
  <c r="F442" i="2"/>
  <c r="G442" i="2" s="1"/>
  <c r="E442" i="2" s="1"/>
  <c r="F454" i="2"/>
  <c r="G454" i="2" s="1"/>
  <c r="E454" i="2" s="1"/>
  <c r="F466" i="2"/>
  <c r="G466" i="2" s="1"/>
  <c r="E466" i="2" s="1"/>
  <c r="F478" i="2"/>
  <c r="G478" i="2" s="1"/>
  <c r="E478" i="2" s="1"/>
  <c r="F490" i="2"/>
  <c r="G490" i="2" s="1"/>
  <c r="E490" i="2" s="1"/>
  <c r="F502" i="2"/>
  <c r="G502" i="2" s="1"/>
  <c r="E502" i="2" s="1"/>
  <c r="F514" i="2"/>
  <c r="G514" i="2" s="1"/>
  <c r="E514" i="2" s="1"/>
  <c r="F526" i="2"/>
  <c r="G526" i="2" s="1"/>
  <c r="E526" i="2" s="1"/>
  <c r="F538" i="2"/>
  <c r="G538" i="2" s="1"/>
  <c r="E538" i="2" s="1"/>
  <c r="F550" i="2"/>
  <c r="G550" i="2" s="1"/>
  <c r="E550" i="2" s="1"/>
  <c r="F562" i="2"/>
  <c r="G562" i="2" s="1"/>
  <c r="E562" i="2" s="1"/>
  <c r="F574" i="2"/>
  <c r="G574" i="2" s="1"/>
  <c r="E574" i="2" s="1"/>
  <c r="F586" i="2"/>
  <c r="G586" i="2" s="1"/>
  <c r="E586" i="2" s="1"/>
  <c r="F598" i="2"/>
  <c r="G598" i="2" s="1"/>
  <c r="E598" i="2" s="1"/>
  <c r="F198" i="2"/>
  <c r="G198" i="2" s="1"/>
  <c r="E198" i="2" s="1"/>
  <c r="F330" i="2"/>
  <c r="G330" i="2" s="1"/>
  <c r="E330" i="2" s="1"/>
  <c r="F414" i="2"/>
  <c r="G414" i="2" s="1"/>
  <c r="E414" i="2" s="1"/>
  <c r="F546" i="2"/>
  <c r="G546" i="2" s="1"/>
  <c r="E546" i="2" s="1"/>
  <c r="F11" i="2"/>
  <c r="G11" i="2" s="1"/>
  <c r="E11" i="2" s="1"/>
  <c r="F23" i="2"/>
  <c r="G23" i="2" s="1"/>
  <c r="E23" i="2" s="1"/>
  <c r="F35" i="2"/>
  <c r="G35" i="2" s="1"/>
  <c r="E35" i="2" s="1"/>
  <c r="F47" i="2"/>
  <c r="G47" i="2" s="1"/>
  <c r="E47" i="2" s="1"/>
  <c r="F59" i="2"/>
  <c r="G59" i="2" s="1"/>
  <c r="E59" i="2" s="1"/>
  <c r="F71" i="2"/>
  <c r="G71" i="2" s="1"/>
  <c r="E71" i="2" s="1"/>
  <c r="F83" i="2"/>
  <c r="G83" i="2" s="1"/>
  <c r="E83" i="2" s="1"/>
  <c r="F95" i="2"/>
  <c r="G95" i="2" s="1"/>
  <c r="E95" i="2" s="1"/>
  <c r="F107" i="2"/>
  <c r="G107" i="2" s="1"/>
  <c r="E107" i="2" s="1"/>
  <c r="F119" i="2"/>
  <c r="G119" i="2" s="1"/>
  <c r="E119" i="2" s="1"/>
  <c r="F131" i="2"/>
  <c r="G131" i="2" s="1"/>
  <c r="E131" i="2" s="1"/>
  <c r="F143" i="2"/>
  <c r="G143" i="2" s="1"/>
  <c r="E143" i="2" s="1"/>
  <c r="F155" i="2"/>
  <c r="G155" i="2" s="1"/>
  <c r="E155" i="2" s="1"/>
  <c r="F167" i="2"/>
  <c r="G167" i="2" s="1"/>
  <c r="E167" i="2" s="1"/>
  <c r="F179" i="2"/>
  <c r="G179" i="2" s="1"/>
  <c r="E179" i="2" s="1"/>
  <c r="F191" i="2"/>
  <c r="G191" i="2" s="1"/>
  <c r="E191" i="2" s="1"/>
  <c r="F203" i="2"/>
  <c r="G203" i="2" s="1"/>
  <c r="E203" i="2" s="1"/>
  <c r="F215" i="2"/>
  <c r="G215" i="2" s="1"/>
  <c r="E215" i="2" s="1"/>
  <c r="F227" i="2"/>
  <c r="G227" i="2" s="1"/>
  <c r="E227" i="2" s="1"/>
  <c r="F239" i="2"/>
  <c r="G239" i="2" s="1"/>
  <c r="E239" i="2" s="1"/>
  <c r="F251" i="2"/>
  <c r="G251" i="2" s="1"/>
  <c r="E251" i="2" s="1"/>
  <c r="F263" i="2"/>
  <c r="G263" i="2" s="1"/>
  <c r="E263" i="2" s="1"/>
  <c r="F275" i="2"/>
  <c r="G275" i="2" s="1"/>
  <c r="E275" i="2" s="1"/>
  <c r="F287" i="2"/>
  <c r="G287" i="2" s="1"/>
  <c r="E287" i="2" s="1"/>
  <c r="F299" i="2"/>
  <c r="G299" i="2" s="1"/>
  <c r="E299" i="2" s="1"/>
  <c r="F311" i="2"/>
  <c r="G311" i="2" s="1"/>
  <c r="E311" i="2" s="1"/>
  <c r="F323" i="2"/>
  <c r="G323" i="2" s="1"/>
  <c r="E323" i="2" s="1"/>
  <c r="F335" i="2"/>
  <c r="G335" i="2" s="1"/>
  <c r="E335" i="2" s="1"/>
  <c r="F347" i="2"/>
  <c r="G347" i="2" s="1"/>
  <c r="E347" i="2" s="1"/>
  <c r="F359" i="2"/>
  <c r="G359" i="2" s="1"/>
  <c r="E359" i="2" s="1"/>
  <c r="F371" i="2"/>
  <c r="G371" i="2" s="1"/>
  <c r="E371" i="2" s="1"/>
  <c r="F383" i="2"/>
  <c r="G383" i="2" s="1"/>
  <c r="E383" i="2" s="1"/>
  <c r="F395" i="2"/>
  <c r="G395" i="2" s="1"/>
  <c r="E395" i="2" s="1"/>
  <c r="F407" i="2"/>
  <c r="G407" i="2" s="1"/>
  <c r="E407" i="2" s="1"/>
  <c r="F419" i="2"/>
  <c r="G419" i="2" s="1"/>
  <c r="E419" i="2" s="1"/>
  <c r="F431" i="2"/>
  <c r="G431" i="2" s="1"/>
  <c r="E431" i="2" s="1"/>
  <c r="F443" i="2"/>
  <c r="G443" i="2" s="1"/>
  <c r="E443" i="2" s="1"/>
  <c r="F455" i="2"/>
  <c r="G455" i="2" s="1"/>
  <c r="E455" i="2" s="1"/>
  <c r="F467" i="2"/>
  <c r="G467" i="2" s="1"/>
  <c r="E467" i="2" s="1"/>
  <c r="F479" i="2"/>
  <c r="G479" i="2" s="1"/>
  <c r="E479" i="2" s="1"/>
  <c r="F503" i="2"/>
  <c r="G503" i="2" s="1"/>
  <c r="E503" i="2" s="1"/>
  <c r="F515" i="2"/>
  <c r="G515" i="2" s="1"/>
  <c r="E515" i="2" s="1"/>
  <c r="F527" i="2"/>
  <c r="G527" i="2" s="1"/>
  <c r="E527" i="2" s="1"/>
  <c r="F539" i="2"/>
  <c r="G539" i="2" s="1"/>
  <c r="E539" i="2" s="1"/>
  <c r="F551" i="2"/>
  <c r="G551" i="2" s="1"/>
  <c r="E551" i="2" s="1"/>
  <c r="F563" i="2"/>
  <c r="G563" i="2" s="1"/>
  <c r="E563" i="2" s="1"/>
  <c r="F575" i="2"/>
  <c r="G575" i="2" s="1"/>
  <c r="E575" i="2" s="1"/>
  <c r="F587" i="2"/>
  <c r="G587" i="2" s="1"/>
  <c r="E587" i="2" s="1"/>
  <c r="F90" i="2"/>
  <c r="G90" i="2" s="1"/>
  <c r="E90" i="2" s="1"/>
  <c r="F270" i="2"/>
  <c r="G270" i="2" s="1"/>
  <c r="E270" i="2" s="1"/>
  <c r="F402" i="2"/>
  <c r="G402" i="2" s="1"/>
  <c r="E402" i="2" s="1"/>
  <c r="F498" i="2"/>
  <c r="G498" i="2" s="1"/>
  <c r="E498" i="2" s="1"/>
  <c r="F594" i="2"/>
  <c r="G594" i="2" s="1"/>
  <c r="E594" i="2" s="1"/>
  <c r="F12" i="2"/>
  <c r="G12" i="2" s="1"/>
  <c r="E12" i="2" s="1"/>
  <c r="F24" i="2"/>
  <c r="G24" i="2" s="1"/>
  <c r="E24" i="2" s="1"/>
  <c r="F36" i="2"/>
  <c r="G36" i="2" s="1"/>
  <c r="E36" i="2" s="1"/>
  <c r="F48" i="2"/>
  <c r="G48" i="2" s="1"/>
  <c r="E48" i="2" s="1"/>
  <c r="F60" i="2"/>
  <c r="G60" i="2" s="1"/>
  <c r="E60" i="2" s="1"/>
  <c r="F72" i="2"/>
  <c r="G72" i="2" s="1"/>
  <c r="E72" i="2" s="1"/>
  <c r="F84" i="2"/>
  <c r="G84" i="2" s="1"/>
  <c r="E84" i="2" s="1"/>
  <c r="F96" i="2"/>
  <c r="G96" i="2" s="1"/>
  <c r="E96" i="2" s="1"/>
  <c r="F108" i="2"/>
  <c r="G108" i="2" s="1"/>
  <c r="E108" i="2" s="1"/>
  <c r="F120" i="2"/>
  <c r="G120" i="2" s="1"/>
  <c r="E120" i="2" s="1"/>
  <c r="F132" i="2"/>
  <c r="G132" i="2" s="1"/>
  <c r="E132" i="2" s="1"/>
  <c r="F144" i="2"/>
  <c r="G144" i="2" s="1"/>
  <c r="E144" i="2" s="1"/>
  <c r="F156" i="2"/>
  <c r="G156" i="2" s="1"/>
  <c r="E156" i="2" s="1"/>
  <c r="F168" i="2"/>
  <c r="G168" i="2" s="1"/>
  <c r="E168" i="2" s="1"/>
  <c r="F180" i="2"/>
  <c r="G180" i="2" s="1"/>
  <c r="E180" i="2" s="1"/>
  <c r="F192" i="2"/>
  <c r="G192" i="2" s="1"/>
  <c r="E192" i="2" s="1"/>
  <c r="F204" i="2"/>
  <c r="G204" i="2" s="1"/>
  <c r="E204" i="2" s="1"/>
  <c r="F216" i="2"/>
  <c r="G216" i="2" s="1"/>
  <c r="E216" i="2" s="1"/>
  <c r="F228" i="2"/>
  <c r="G228" i="2" s="1"/>
  <c r="E228" i="2" s="1"/>
  <c r="F240" i="2"/>
  <c r="G240" i="2" s="1"/>
  <c r="E240" i="2" s="1"/>
  <c r="F252" i="2"/>
  <c r="G252" i="2" s="1"/>
  <c r="E252" i="2" s="1"/>
  <c r="F264" i="2"/>
  <c r="G264" i="2" s="1"/>
  <c r="E264" i="2" s="1"/>
  <c r="F276" i="2"/>
  <c r="G276" i="2" s="1"/>
  <c r="E276" i="2" s="1"/>
  <c r="F288" i="2"/>
  <c r="G288" i="2" s="1"/>
  <c r="E288" i="2" s="1"/>
  <c r="F300" i="2"/>
  <c r="G300" i="2" s="1"/>
  <c r="E300" i="2" s="1"/>
  <c r="F312" i="2"/>
  <c r="G312" i="2" s="1"/>
  <c r="E312" i="2" s="1"/>
  <c r="F324" i="2"/>
  <c r="G324" i="2" s="1"/>
  <c r="E324" i="2" s="1"/>
  <c r="F336" i="2"/>
  <c r="G336" i="2" s="1"/>
  <c r="E336" i="2" s="1"/>
  <c r="F348" i="2"/>
  <c r="G348" i="2" s="1"/>
  <c r="E348" i="2" s="1"/>
  <c r="F360" i="2"/>
  <c r="G360" i="2" s="1"/>
  <c r="E360" i="2" s="1"/>
  <c r="F372" i="2"/>
  <c r="G372" i="2" s="1"/>
  <c r="E372" i="2" s="1"/>
  <c r="F384" i="2"/>
  <c r="G384" i="2" s="1"/>
  <c r="E384" i="2" s="1"/>
  <c r="F396" i="2"/>
  <c r="G396" i="2" s="1"/>
  <c r="E396" i="2" s="1"/>
  <c r="F408" i="2"/>
  <c r="G408" i="2" s="1"/>
  <c r="E408" i="2" s="1"/>
  <c r="F420" i="2"/>
  <c r="G420" i="2" s="1"/>
  <c r="E420" i="2" s="1"/>
  <c r="F432" i="2"/>
  <c r="G432" i="2" s="1"/>
  <c r="E432" i="2" s="1"/>
  <c r="F444" i="2"/>
  <c r="G444" i="2" s="1"/>
  <c r="E444" i="2" s="1"/>
  <c r="F456" i="2"/>
  <c r="G456" i="2" s="1"/>
  <c r="E456" i="2" s="1"/>
  <c r="F468" i="2"/>
  <c r="G468" i="2" s="1"/>
  <c r="E468" i="2" s="1"/>
  <c r="F480" i="2"/>
  <c r="G480" i="2" s="1"/>
  <c r="E480" i="2" s="1"/>
  <c r="F504" i="2"/>
  <c r="G504" i="2" s="1"/>
  <c r="E504" i="2" s="1"/>
  <c r="F516" i="2"/>
  <c r="G516" i="2" s="1"/>
  <c r="E516" i="2" s="1"/>
  <c r="F528" i="2"/>
  <c r="G528" i="2" s="1"/>
  <c r="E528" i="2" s="1"/>
  <c r="F540" i="2"/>
  <c r="G540" i="2" s="1"/>
  <c r="E540" i="2" s="1"/>
  <c r="F564" i="2"/>
  <c r="G564" i="2" s="1"/>
  <c r="E564" i="2" s="1"/>
  <c r="F576" i="2"/>
  <c r="G576" i="2" s="1"/>
  <c r="E576" i="2" s="1"/>
  <c r="F588" i="2"/>
  <c r="G588" i="2" s="1"/>
  <c r="E588" i="2" s="1"/>
  <c r="F592" i="2"/>
  <c r="G592" i="2" s="1"/>
  <c r="E592" i="2" s="1"/>
  <c r="F138" i="2"/>
  <c r="G138" i="2" s="1"/>
  <c r="E138" i="2" s="1"/>
  <c r="F246" i="2"/>
  <c r="G246" i="2" s="1"/>
  <c r="E246" i="2" s="1"/>
  <c r="F390" i="2"/>
  <c r="G390" i="2" s="1"/>
  <c r="E390" i="2" s="1"/>
  <c r="F13" i="2"/>
  <c r="G13" i="2" s="1"/>
  <c r="E13" i="2" s="1"/>
  <c r="F25" i="2"/>
  <c r="G25" i="2" s="1"/>
  <c r="E25" i="2" s="1"/>
  <c r="F37" i="2"/>
  <c r="G37" i="2" s="1"/>
  <c r="E37" i="2" s="1"/>
  <c r="F49" i="2"/>
  <c r="G49" i="2" s="1"/>
  <c r="E49" i="2" s="1"/>
  <c r="F61" i="2"/>
  <c r="G61" i="2" s="1"/>
  <c r="E61" i="2" s="1"/>
  <c r="F73" i="2"/>
  <c r="G73" i="2" s="1"/>
  <c r="E73" i="2" s="1"/>
  <c r="F85" i="2"/>
  <c r="G85" i="2" s="1"/>
  <c r="E85" i="2" s="1"/>
  <c r="F97" i="2"/>
  <c r="G97" i="2" s="1"/>
  <c r="E97" i="2" s="1"/>
  <c r="F109" i="2"/>
  <c r="G109" i="2" s="1"/>
  <c r="E109" i="2" s="1"/>
  <c r="F121" i="2"/>
  <c r="G121" i="2" s="1"/>
  <c r="E121" i="2" s="1"/>
  <c r="F133" i="2"/>
  <c r="G133" i="2" s="1"/>
  <c r="E133" i="2" s="1"/>
  <c r="F145" i="2"/>
  <c r="G145" i="2" s="1"/>
  <c r="E145" i="2" s="1"/>
  <c r="F157" i="2"/>
  <c r="G157" i="2" s="1"/>
  <c r="E157" i="2" s="1"/>
  <c r="F169" i="2"/>
  <c r="G169" i="2" s="1"/>
  <c r="E169" i="2" s="1"/>
  <c r="F181" i="2"/>
  <c r="G181" i="2" s="1"/>
  <c r="E181" i="2" s="1"/>
  <c r="F193" i="2"/>
  <c r="G193" i="2" s="1"/>
  <c r="E193" i="2" s="1"/>
  <c r="F205" i="2"/>
  <c r="G205" i="2" s="1"/>
  <c r="E205" i="2" s="1"/>
  <c r="F217" i="2"/>
  <c r="G217" i="2" s="1"/>
  <c r="E217" i="2" s="1"/>
  <c r="F229" i="2"/>
  <c r="G229" i="2" s="1"/>
  <c r="E229" i="2" s="1"/>
  <c r="F241" i="2"/>
  <c r="G241" i="2" s="1"/>
  <c r="E241" i="2" s="1"/>
  <c r="F253" i="2"/>
  <c r="G253" i="2" s="1"/>
  <c r="E253" i="2" s="1"/>
  <c r="F265" i="2"/>
  <c r="G265" i="2" s="1"/>
  <c r="E265" i="2" s="1"/>
  <c r="F277" i="2"/>
  <c r="G277" i="2" s="1"/>
  <c r="E277" i="2" s="1"/>
  <c r="F289" i="2"/>
  <c r="G289" i="2" s="1"/>
  <c r="E289" i="2" s="1"/>
  <c r="F301" i="2"/>
  <c r="G301" i="2" s="1"/>
  <c r="E301" i="2" s="1"/>
  <c r="F313" i="2"/>
  <c r="G313" i="2" s="1"/>
  <c r="E313" i="2" s="1"/>
  <c r="F325" i="2"/>
  <c r="G325" i="2" s="1"/>
  <c r="E325" i="2" s="1"/>
  <c r="F337" i="2"/>
  <c r="G337" i="2" s="1"/>
  <c r="E337" i="2" s="1"/>
  <c r="F349" i="2"/>
  <c r="G349" i="2" s="1"/>
  <c r="E349" i="2" s="1"/>
  <c r="F361" i="2"/>
  <c r="G361" i="2" s="1"/>
  <c r="E361" i="2" s="1"/>
  <c r="F373" i="2"/>
  <c r="G373" i="2" s="1"/>
  <c r="E373" i="2" s="1"/>
  <c r="F385" i="2"/>
  <c r="G385" i="2" s="1"/>
  <c r="E385" i="2" s="1"/>
  <c r="F397" i="2"/>
  <c r="G397" i="2" s="1"/>
  <c r="E397" i="2" s="1"/>
  <c r="F409" i="2"/>
  <c r="G409" i="2" s="1"/>
  <c r="E409" i="2" s="1"/>
  <c r="F421" i="2"/>
  <c r="G421" i="2" s="1"/>
  <c r="E421" i="2" s="1"/>
  <c r="F433" i="2"/>
  <c r="G433" i="2" s="1"/>
  <c r="E433" i="2" s="1"/>
  <c r="F445" i="2"/>
  <c r="G445" i="2" s="1"/>
  <c r="E445" i="2" s="1"/>
  <c r="F457" i="2"/>
  <c r="G457" i="2" s="1"/>
  <c r="E457" i="2" s="1"/>
  <c r="F469" i="2"/>
  <c r="G469" i="2" s="1"/>
  <c r="E469" i="2" s="1"/>
  <c r="F481" i="2"/>
  <c r="G481" i="2" s="1"/>
  <c r="E481" i="2" s="1"/>
  <c r="F505" i="2"/>
  <c r="G505" i="2" s="1"/>
  <c r="E505" i="2" s="1"/>
  <c r="F517" i="2"/>
  <c r="G517" i="2" s="1"/>
  <c r="E517" i="2" s="1"/>
  <c r="F529" i="2"/>
  <c r="G529" i="2" s="1"/>
  <c r="E529" i="2" s="1"/>
  <c r="F541" i="2"/>
  <c r="G541" i="2" s="1"/>
  <c r="E541" i="2" s="1"/>
  <c r="F553" i="2"/>
  <c r="G553" i="2" s="1"/>
  <c r="E553" i="2" s="1"/>
  <c r="F565" i="2"/>
  <c r="G565" i="2" s="1"/>
  <c r="E565" i="2" s="1"/>
  <c r="F577" i="2"/>
  <c r="G577" i="2" s="1"/>
  <c r="E577" i="2" s="1"/>
  <c r="F589" i="2"/>
  <c r="G589" i="2" s="1"/>
  <c r="E589" i="2" s="1"/>
  <c r="F579" i="2"/>
  <c r="G579" i="2" s="1"/>
  <c r="E579" i="2" s="1"/>
  <c r="F78" i="2"/>
  <c r="G78" i="2" s="1"/>
  <c r="E78" i="2" s="1"/>
  <c r="F306" i="2"/>
  <c r="G306" i="2" s="1"/>
  <c r="E306" i="2" s="1"/>
  <c r="F474" i="2"/>
  <c r="G474" i="2" s="1"/>
  <c r="E474" i="2" s="1"/>
  <c r="F14" i="2"/>
  <c r="G14" i="2" s="1"/>
  <c r="E14" i="2" s="1"/>
  <c r="F26" i="2"/>
  <c r="G26" i="2" s="1"/>
  <c r="E26" i="2" s="1"/>
  <c r="F38" i="2"/>
  <c r="G38" i="2" s="1"/>
  <c r="E38" i="2" s="1"/>
  <c r="F50" i="2"/>
  <c r="G50" i="2" s="1"/>
  <c r="E50" i="2" s="1"/>
  <c r="F62" i="2"/>
  <c r="G62" i="2" s="1"/>
  <c r="E62" i="2" s="1"/>
  <c r="F74" i="2"/>
  <c r="G74" i="2" s="1"/>
  <c r="E74" i="2" s="1"/>
  <c r="F86" i="2"/>
  <c r="G86" i="2" s="1"/>
  <c r="E86" i="2" s="1"/>
  <c r="F98" i="2"/>
  <c r="G98" i="2" s="1"/>
  <c r="E98" i="2" s="1"/>
  <c r="F110" i="2"/>
  <c r="G110" i="2" s="1"/>
  <c r="E110" i="2" s="1"/>
  <c r="F122" i="2"/>
  <c r="G122" i="2" s="1"/>
  <c r="E122" i="2" s="1"/>
  <c r="F134" i="2"/>
  <c r="G134" i="2" s="1"/>
  <c r="E134" i="2" s="1"/>
  <c r="F146" i="2"/>
  <c r="G146" i="2" s="1"/>
  <c r="E146" i="2" s="1"/>
  <c r="F158" i="2"/>
  <c r="G158" i="2" s="1"/>
  <c r="E158" i="2" s="1"/>
  <c r="F170" i="2"/>
  <c r="G170" i="2" s="1"/>
  <c r="E170" i="2" s="1"/>
  <c r="F182" i="2"/>
  <c r="G182" i="2" s="1"/>
  <c r="E182" i="2" s="1"/>
  <c r="F194" i="2"/>
  <c r="G194" i="2" s="1"/>
  <c r="E194" i="2" s="1"/>
  <c r="F206" i="2"/>
  <c r="G206" i="2" s="1"/>
  <c r="E206" i="2" s="1"/>
  <c r="F218" i="2"/>
  <c r="G218" i="2" s="1"/>
  <c r="E218" i="2" s="1"/>
  <c r="F230" i="2"/>
  <c r="G230" i="2" s="1"/>
  <c r="E230" i="2" s="1"/>
  <c r="F242" i="2"/>
  <c r="G242" i="2" s="1"/>
  <c r="E242" i="2" s="1"/>
  <c r="F254" i="2"/>
  <c r="G254" i="2" s="1"/>
  <c r="E254" i="2" s="1"/>
  <c r="F266" i="2"/>
  <c r="G266" i="2" s="1"/>
  <c r="E266" i="2" s="1"/>
  <c r="F278" i="2"/>
  <c r="G278" i="2" s="1"/>
  <c r="E278" i="2" s="1"/>
  <c r="F290" i="2"/>
  <c r="G290" i="2" s="1"/>
  <c r="E290" i="2" s="1"/>
  <c r="F302" i="2"/>
  <c r="G302" i="2" s="1"/>
  <c r="E302" i="2" s="1"/>
  <c r="F314" i="2"/>
  <c r="G314" i="2" s="1"/>
  <c r="E314" i="2" s="1"/>
  <c r="F326" i="2"/>
  <c r="G326" i="2" s="1"/>
  <c r="E326" i="2" s="1"/>
  <c r="F338" i="2"/>
  <c r="G338" i="2" s="1"/>
  <c r="E338" i="2" s="1"/>
  <c r="F350" i="2"/>
  <c r="G350" i="2" s="1"/>
  <c r="E350" i="2" s="1"/>
  <c r="F362" i="2"/>
  <c r="G362" i="2" s="1"/>
  <c r="E362" i="2" s="1"/>
  <c r="F374" i="2"/>
  <c r="G374" i="2" s="1"/>
  <c r="E374" i="2" s="1"/>
  <c r="F386" i="2"/>
  <c r="G386" i="2" s="1"/>
  <c r="E386" i="2" s="1"/>
  <c r="F398" i="2"/>
  <c r="G398" i="2" s="1"/>
  <c r="E398" i="2" s="1"/>
  <c r="F410" i="2"/>
  <c r="G410" i="2" s="1"/>
  <c r="E410" i="2" s="1"/>
  <c r="F422" i="2"/>
  <c r="G422" i="2" s="1"/>
  <c r="E422" i="2" s="1"/>
  <c r="F434" i="2"/>
  <c r="G434" i="2" s="1"/>
  <c r="E434" i="2" s="1"/>
  <c r="F446" i="2"/>
  <c r="G446" i="2" s="1"/>
  <c r="E446" i="2" s="1"/>
  <c r="F458" i="2"/>
  <c r="G458" i="2" s="1"/>
  <c r="E458" i="2" s="1"/>
  <c r="F470" i="2"/>
  <c r="G470" i="2" s="1"/>
  <c r="E470" i="2" s="1"/>
  <c r="F482" i="2"/>
  <c r="G482" i="2" s="1"/>
  <c r="E482" i="2" s="1"/>
  <c r="F506" i="2"/>
  <c r="G506" i="2" s="1"/>
  <c r="E506" i="2" s="1"/>
  <c r="F518" i="2"/>
  <c r="G518" i="2" s="1"/>
  <c r="E518" i="2" s="1"/>
  <c r="F530" i="2"/>
  <c r="G530" i="2" s="1"/>
  <c r="E530" i="2" s="1"/>
  <c r="F542" i="2"/>
  <c r="G542" i="2" s="1"/>
  <c r="E542" i="2" s="1"/>
  <c r="F554" i="2"/>
  <c r="G554" i="2" s="1"/>
  <c r="E554" i="2" s="1"/>
  <c r="F566" i="2"/>
  <c r="G566" i="2" s="1"/>
  <c r="E566" i="2" s="1"/>
  <c r="F578" i="2"/>
  <c r="G578" i="2" s="1"/>
  <c r="E578" i="2" s="1"/>
  <c r="F590" i="2"/>
  <c r="G590" i="2" s="1"/>
  <c r="E590" i="2" s="1"/>
  <c r="F531" i="2"/>
  <c r="G531" i="2" s="1"/>
  <c r="E531" i="2" s="1"/>
  <c r="F591" i="2"/>
  <c r="G591" i="2" s="1"/>
  <c r="E591" i="2" s="1"/>
  <c r="F102" i="2"/>
  <c r="G102" i="2" s="1"/>
  <c r="E102" i="2" s="1"/>
  <c r="F342" i="2"/>
  <c r="G342" i="2" s="1"/>
  <c r="E342" i="2" s="1"/>
  <c r="F522" i="2"/>
  <c r="G522" i="2" s="1"/>
  <c r="E522" i="2" s="1"/>
  <c r="F15" i="2"/>
  <c r="G15" i="2" s="1"/>
  <c r="E15" i="2" s="1"/>
  <c r="F27" i="2"/>
  <c r="G27" i="2" s="1"/>
  <c r="E27" i="2" s="1"/>
  <c r="F39" i="2"/>
  <c r="G39" i="2" s="1"/>
  <c r="E39" i="2" s="1"/>
  <c r="F51" i="2"/>
  <c r="G51" i="2" s="1"/>
  <c r="E51" i="2" s="1"/>
  <c r="F63" i="2"/>
  <c r="G63" i="2" s="1"/>
  <c r="E63" i="2" s="1"/>
  <c r="F75" i="2"/>
  <c r="G75" i="2" s="1"/>
  <c r="E75" i="2" s="1"/>
  <c r="F87" i="2"/>
  <c r="G87" i="2" s="1"/>
  <c r="E87" i="2" s="1"/>
  <c r="F99" i="2"/>
  <c r="G99" i="2" s="1"/>
  <c r="E99" i="2" s="1"/>
  <c r="F111" i="2"/>
  <c r="G111" i="2" s="1"/>
  <c r="E111" i="2" s="1"/>
  <c r="F123" i="2"/>
  <c r="G123" i="2" s="1"/>
  <c r="E123" i="2" s="1"/>
  <c r="F135" i="2"/>
  <c r="G135" i="2" s="1"/>
  <c r="E135" i="2" s="1"/>
  <c r="F147" i="2"/>
  <c r="G147" i="2" s="1"/>
  <c r="E147" i="2" s="1"/>
  <c r="F159" i="2"/>
  <c r="G159" i="2" s="1"/>
  <c r="E159" i="2" s="1"/>
  <c r="F171" i="2"/>
  <c r="G171" i="2" s="1"/>
  <c r="E171" i="2" s="1"/>
  <c r="F183" i="2"/>
  <c r="G183" i="2" s="1"/>
  <c r="E183" i="2" s="1"/>
  <c r="F195" i="2"/>
  <c r="G195" i="2" s="1"/>
  <c r="E195" i="2" s="1"/>
  <c r="F207" i="2"/>
  <c r="G207" i="2" s="1"/>
  <c r="E207" i="2" s="1"/>
  <c r="F219" i="2"/>
  <c r="G219" i="2" s="1"/>
  <c r="E219" i="2" s="1"/>
  <c r="F231" i="2"/>
  <c r="G231" i="2" s="1"/>
  <c r="E231" i="2" s="1"/>
  <c r="F243" i="2"/>
  <c r="G243" i="2" s="1"/>
  <c r="E243" i="2" s="1"/>
  <c r="F255" i="2"/>
  <c r="G255" i="2" s="1"/>
  <c r="E255" i="2" s="1"/>
  <c r="F267" i="2"/>
  <c r="G267" i="2" s="1"/>
  <c r="E267" i="2" s="1"/>
  <c r="F279" i="2"/>
  <c r="G279" i="2" s="1"/>
  <c r="E279" i="2" s="1"/>
  <c r="F291" i="2"/>
  <c r="G291" i="2" s="1"/>
  <c r="E291" i="2" s="1"/>
  <c r="F303" i="2"/>
  <c r="G303" i="2" s="1"/>
  <c r="E303" i="2" s="1"/>
  <c r="F315" i="2"/>
  <c r="G315" i="2" s="1"/>
  <c r="E315" i="2" s="1"/>
  <c r="F327" i="2"/>
  <c r="G327" i="2" s="1"/>
  <c r="E327" i="2" s="1"/>
  <c r="F339" i="2"/>
  <c r="G339" i="2" s="1"/>
  <c r="E339" i="2" s="1"/>
  <c r="F351" i="2"/>
  <c r="G351" i="2" s="1"/>
  <c r="E351" i="2" s="1"/>
  <c r="F363" i="2"/>
  <c r="G363" i="2" s="1"/>
  <c r="E363" i="2" s="1"/>
  <c r="F375" i="2"/>
  <c r="G375" i="2" s="1"/>
  <c r="E375" i="2" s="1"/>
  <c r="F387" i="2"/>
  <c r="G387" i="2" s="1"/>
  <c r="E387" i="2" s="1"/>
  <c r="F399" i="2"/>
  <c r="G399" i="2" s="1"/>
  <c r="E399" i="2" s="1"/>
  <c r="F411" i="2"/>
  <c r="G411" i="2" s="1"/>
  <c r="E411" i="2" s="1"/>
  <c r="F423" i="2"/>
  <c r="G423" i="2" s="1"/>
  <c r="E423" i="2" s="1"/>
  <c r="F435" i="2"/>
  <c r="G435" i="2" s="1"/>
  <c r="E435" i="2" s="1"/>
  <c r="F447" i="2"/>
  <c r="G447" i="2" s="1"/>
  <c r="E447" i="2" s="1"/>
  <c r="F459" i="2"/>
  <c r="G459" i="2" s="1"/>
  <c r="E459" i="2" s="1"/>
  <c r="F471" i="2"/>
  <c r="G471" i="2" s="1"/>
  <c r="E471" i="2" s="1"/>
  <c r="F483" i="2"/>
  <c r="G483" i="2" s="1"/>
  <c r="E483" i="2" s="1"/>
  <c r="F495" i="2"/>
  <c r="G495" i="2" s="1"/>
  <c r="E495" i="2" s="1"/>
  <c r="F507" i="2"/>
  <c r="G507" i="2" s="1"/>
  <c r="E507" i="2" s="1"/>
  <c r="F519" i="2"/>
  <c r="G519" i="2" s="1"/>
  <c r="E519" i="2" s="1"/>
  <c r="F555" i="2"/>
  <c r="G555" i="2" s="1"/>
  <c r="E555" i="2" s="1"/>
  <c r="F567" i="2"/>
  <c r="G567" i="2" s="1"/>
  <c r="E567" i="2" s="1"/>
  <c r="F114" i="2"/>
  <c r="G114" i="2" s="1"/>
  <c r="E114" i="2" s="1"/>
  <c r="F282" i="2"/>
  <c r="G282" i="2" s="1"/>
  <c r="E282" i="2" s="1"/>
  <c r="F426" i="2"/>
  <c r="G426" i="2" s="1"/>
  <c r="E426" i="2" s="1"/>
  <c r="F582" i="2"/>
  <c r="G582" i="2" s="1"/>
  <c r="E582" i="2" s="1"/>
  <c r="F16" i="2"/>
  <c r="G16" i="2" s="1"/>
  <c r="E16" i="2" s="1"/>
  <c r="F28" i="2"/>
  <c r="G28" i="2" s="1"/>
  <c r="E28" i="2" s="1"/>
  <c r="F40" i="2"/>
  <c r="G40" i="2" s="1"/>
  <c r="E40" i="2" s="1"/>
  <c r="F52" i="2"/>
  <c r="G52" i="2" s="1"/>
  <c r="E52" i="2" s="1"/>
  <c r="F64" i="2"/>
  <c r="G64" i="2" s="1"/>
  <c r="E64" i="2" s="1"/>
  <c r="F76" i="2"/>
  <c r="G76" i="2" s="1"/>
  <c r="E76" i="2" s="1"/>
  <c r="F88" i="2"/>
  <c r="G88" i="2" s="1"/>
  <c r="E88" i="2" s="1"/>
  <c r="F100" i="2"/>
  <c r="G100" i="2" s="1"/>
  <c r="E100" i="2" s="1"/>
  <c r="F112" i="2"/>
  <c r="G112" i="2" s="1"/>
  <c r="E112" i="2" s="1"/>
  <c r="F124" i="2"/>
  <c r="G124" i="2" s="1"/>
  <c r="E124" i="2" s="1"/>
  <c r="F136" i="2"/>
  <c r="G136" i="2" s="1"/>
  <c r="E136" i="2" s="1"/>
  <c r="F148" i="2"/>
  <c r="G148" i="2" s="1"/>
  <c r="E148" i="2" s="1"/>
  <c r="F160" i="2"/>
  <c r="G160" i="2" s="1"/>
  <c r="E160" i="2" s="1"/>
  <c r="F172" i="2"/>
  <c r="G172" i="2" s="1"/>
  <c r="E172" i="2" s="1"/>
  <c r="F184" i="2"/>
  <c r="G184" i="2" s="1"/>
  <c r="E184" i="2" s="1"/>
  <c r="F196" i="2"/>
  <c r="G196" i="2" s="1"/>
  <c r="E196" i="2" s="1"/>
  <c r="F208" i="2"/>
  <c r="G208" i="2" s="1"/>
  <c r="E208" i="2" s="1"/>
  <c r="F220" i="2"/>
  <c r="G220" i="2" s="1"/>
  <c r="E220" i="2" s="1"/>
  <c r="F232" i="2"/>
  <c r="G232" i="2" s="1"/>
  <c r="E232" i="2" s="1"/>
  <c r="F244" i="2"/>
  <c r="G244" i="2" s="1"/>
  <c r="E244" i="2" s="1"/>
  <c r="F256" i="2"/>
  <c r="G256" i="2" s="1"/>
  <c r="E256" i="2" s="1"/>
  <c r="F268" i="2"/>
  <c r="G268" i="2" s="1"/>
  <c r="E268" i="2" s="1"/>
  <c r="F280" i="2"/>
  <c r="G280" i="2" s="1"/>
  <c r="E280" i="2" s="1"/>
  <c r="F292" i="2"/>
  <c r="G292" i="2" s="1"/>
  <c r="E292" i="2" s="1"/>
  <c r="F304" i="2"/>
  <c r="G304" i="2" s="1"/>
  <c r="E304" i="2" s="1"/>
  <c r="F316" i="2"/>
  <c r="G316" i="2" s="1"/>
  <c r="E316" i="2" s="1"/>
  <c r="F328" i="2"/>
  <c r="G328" i="2" s="1"/>
  <c r="E328" i="2" s="1"/>
  <c r="F340" i="2"/>
  <c r="G340" i="2" s="1"/>
  <c r="E340" i="2" s="1"/>
  <c r="F352" i="2"/>
  <c r="G352" i="2" s="1"/>
  <c r="E352" i="2" s="1"/>
  <c r="F364" i="2"/>
  <c r="G364" i="2" s="1"/>
  <c r="E364" i="2" s="1"/>
  <c r="F376" i="2"/>
  <c r="G376" i="2" s="1"/>
  <c r="E376" i="2" s="1"/>
  <c r="F388" i="2"/>
  <c r="G388" i="2" s="1"/>
  <c r="E388" i="2" s="1"/>
  <c r="F400" i="2"/>
  <c r="G400" i="2" s="1"/>
  <c r="E400" i="2" s="1"/>
  <c r="F412" i="2"/>
  <c r="G412" i="2" s="1"/>
  <c r="E412" i="2" s="1"/>
  <c r="F424" i="2"/>
  <c r="G424" i="2" s="1"/>
  <c r="E424" i="2" s="1"/>
  <c r="F436" i="2"/>
  <c r="G436" i="2" s="1"/>
  <c r="E436" i="2" s="1"/>
  <c r="F448" i="2"/>
  <c r="G448" i="2" s="1"/>
  <c r="E448" i="2" s="1"/>
  <c r="F460" i="2"/>
  <c r="G460" i="2" s="1"/>
  <c r="E460" i="2" s="1"/>
  <c r="F472" i="2"/>
  <c r="G472" i="2" s="1"/>
  <c r="E472" i="2" s="1"/>
  <c r="F484" i="2"/>
  <c r="G484" i="2" s="1"/>
  <c r="E484" i="2" s="1"/>
  <c r="F496" i="2"/>
  <c r="G496" i="2" s="1"/>
  <c r="E496" i="2" s="1"/>
  <c r="F508" i="2"/>
  <c r="G508" i="2" s="1"/>
  <c r="E508" i="2" s="1"/>
  <c r="F520" i="2"/>
  <c r="G520" i="2" s="1"/>
  <c r="E520" i="2" s="1"/>
  <c r="F532" i="2"/>
  <c r="G532" i="2" s="1"/>
  <c r="E532" i="2" s="1"/>
  <c r="F544" i="2"/>
  <c r="G544" i="2" s="1"/>
  <c r="E544" i="2" s="1"/>
  <c r="F556" i="2"/>
  <c r="G556" i="2" s="1"/>
  <c r="E556" i="2" s="1"/>
  <c r="F568" i="2"/>
  <c r="G568" i="2" s="1"/>
  <c r="E568" i="2" s="1"/>
  <c r="F580" i="2"/>
  <c r="G580" i="2" s="1"/>
  <c r="E580" i="2" s="1"/>
  <c r="F150" i="2"/>
  <c r="G150" i="2" s="1"/>
  <c r="E150" i="2" s="1"/>
  <c r="F294" i="2"/>
  <c r="G294" i="2" s="1"/>
  <c r="E294" i="2" s="1"/>
  <c r="F438" i="2"/>
  <c r="G438" i="2" s="1"/>
  <c r="E438" i="2" s="1"/>
  <c r="F570" i="2"/>
  <c r="G570" i="2" s="1"/>
  <c r="E570" i="2" s="1"/>
  <c r="F17" i="2"/>
  <c r="G17" i="2" s="1"/>
  <c r="E17" i="2" s="1"/>
  <c r="F29" i="2"/>
  <c r="G29" i="2" s="1"/>
  <c r="E29" i="2" s="1"/>
  <c r="F41" i="2"/>
  <c r="G41" i="2" s="1"/>
  <c r="E41" i="2" s="1"/>
  <c r="F53" i="2"/>
  <c r="G53" i="2" s="1"/>
  <c r="E53" i="2" s="1"/>
  <c r="F65" i="2"/>
  <c r="G65" i="2" s="1"/>
  <c r="E65" i="2" s="1"/>
  <c r="F77" i="2"/>
  <c r="G77" i="2" s="1"/>
  <c r="E77" i="2" s="1"/>
  <c r="F89" i="2"/>
  <c r="G89" i="2" s="1"/>
  <c r="E89" i="2" s="1"/>
  <c r="F101" i="2"/>
  <c r="G101" i="2" s="1"/>
  <c r="E101" i="2" s="1"/>
  <c r="F113" i="2"/>
  <c r="G113" i="2" s="1"/>
  <c r="E113" i="2" s="1"/>
  <c r="F125" i="2"/>
  <c r="G125" i="2" s="1"/>
  <c r="E125" i="2" s="1"/>
  <c r="F137" i="2"/>
  <c r="G137" i="2" s="1"/>
  <c r="E137" i="2" s="1"/>
  <c r="F149" i="2"/>
  <c r="G149" i="2" s="1"/>
  <c r="E149" i="2" s="1"/>
  <c r="F161" i="2"/>
  <c r="G161" i="2" s="1"/>
  <c r="E161" i="2" s="1"/>
  <c r="F173" i="2"/>
  <c r="G173" i="2" s="1"/>
  <c r="E173" i="2" s="1"/>
  <c r="F185" i="2"/>
  <c r="G185" i="2" s="1"/>
  <c r="E185" i="2" s="1"/>
  <c r="F197" i="2"/>
  <c r="G197" i="2" s="1"/>
  <c r="E197" i="2" s="1"/>
  <c r="F209" i="2"/>
  <c r="G209" i="2" s="1"/>
  <c r="E209" i="2" s="1"/>
  <c r="F221" i="2"/>
  <c r="G221" i="2" s="1"/>
  <c r="E221" i="2" s="1"/>
  <c r="F233" i="2"/>
  <c r="G233" i="2" s="1"/>
  <c r="E233" i="2" s="1"/>
  <c r="F245" i="2"/>
  <c r="G245" i="2" s="1"/>
  <c r="E245" i="2" s="1"/>
  <c r="F257" i="2"/>
  <c r="G257" i="2" s="1"/>
  <c r="E257" i="2" s="1"/>
  <c r="F269" i="2"/>
  <c r="G269" i="2" s="1"/>
  <c r="E269" i="2" s="1"/>
  <c r="F281" i="2"/>
  <c r="G281" i="2" s="1"/>
  <c r="E281" i="2" s="1"/>
  <c r="F293" i="2"/>
  <c r="G293" i="2" s="1"/>
  <c r="E293" i="2" s="1"/>
  <c r="F305" i="2"/>
  <c r="G305" i="2" s="1"/>
  <c r="E305" i="2" s="1"/>
  <c r="F317" i="2"/>
  <c r="G317" i="2" s="1"/>
  <c r="E317" i="2" s="1"/>
  <c r="F329" i="2"/>
  <c r="G329" i="2" s="1"/>
  <c r="E329" i="2" s="1"/>
  <c r="F341" i="2"/>
  <c r="G341" i="2" s="1"/>
  <c r="E341" i="2" s="1"/>
  <c r="F353" i="2"/>
  <c r="G353" i="2" s="1"/>
  <c r="E353" i="2" s="1"/>
  <c r="F365" i="2"/>
  <c r="G365" i="2" s="1"/>
  <c r="E365" i="2" s="1"/>
  <c r="F377" i="2"/>
  <c r="G377" i="2" s="1"/>
  <c r="E377" i="2" s="1"/>
  <c r="F389" i="2"/>
  <c r="G389" i="2" s="1"/>
  <c r="E389" i="2" s="1"/>
  <c r="F401" i="2"/>
  <c r="G401" i="2" s="1"/>
  <c r="E401" i="2" s="1"/>
  <c r="F413" i="2"/>
  <c r="G413" i="2" s="1"/>
  <c r="E413" i="2" s="1"/>
  <c r="F425" i="2"/>
  <c r="G425" i="2" s="1"/>
  <c r="E425" i="2" s="1"/>
  <c r="F437" i="2"/>
  <c r="G437" i="2" s="1"/>
  <c r="E437" i="2" s="1"/>
  <c r="F449" i="2"/>
  <c r="G449" i="2" s="1"/>
  <c r="E449" i="2" s="1"/>
  <c r="F461" i="2"/>
  <c r="G461" i="2" s="1"/>
  <c r="E461" i="2" s="1"/>
  <c r="F473" i="2"/>
  <c r="G473" i="2" s="1"/>
  <c r="E473" i="2" s="1"/>
  <c r="F485" i="2"/>
  <c r="G485" i="2" s="1"/>
  <c r="E485" i="2" s="1"/>
  <c r="F497" i="2"/>
  <c r="G497" i="2" s="1"/>
  <c r="E497" i="2" s="1"/>
  <c r="F509" i="2"/>
  <c r="G509" i="2" s="1"/>
  <c r="E509" i="2" s="1"/>
  <c r="F521" i="2"/>
  <c r="G521" i="2" s="1"/>
  <c r="E521" i="2" s="1"/>
  <c r="F533" i="2"/>
  <c r="G533" i="2" s="1"/>
  <c r="E533" i="2" s="1"/>
  <c r="F545" i="2"/>
  <c r="G545" i="2" s="1"/>
  <c r="E545" i="2" s="1"/>
  <c r="F557" i="2"/>
  <c r="G557" i="2" s="1"/>
  <c r="E557" i="2" s="1"/>
  <c r="F569" i="2"/>
  <c r="G569" i="2" s="1"/>
  <c r="E569" i="2" s="1"/>
  <c r="F581" i="2"/>
  <c r="G581" i="2" s="1"/>
  <c r="E581" i="2" s="1"/>
  <c r="F593" i="2"/>
  <c r="G593" i="2" s="1"/>
  <c r="E593" i="2" s="1"/>
  <c r="F18" i="2"/>
  <c r="G18" i="2" s="1"/>
  <c r="E18" i="2" s="1"/>
  <c r="F30" i="2"/>
  <c r="G30" i="2" s="1"/>
  <c r="E30" i="2" s="1"/>
  <c r="F42" i="2"/>
  <c r="G42" i="2" s="1"/>
  <c r="E42" i="2" s="1"/>
  <c r="F54" i="2"/>
  <c r="G54" i="2" s="1"/>
  <c r="E54" i="2" s="1"/>
  <c r="F66" i="2"/>
  <c r="G66" i="2" s="1"/>
  <c r="E66" i="2" s="1"/>
  <c r="F126" i="2"/>
  <c r="G126" i="2" s="1"/>
  <c r="E126" i="2" s="1"/>
  <c r="F210" i="2"/>
  <c r="G210" i="2" s="1"/>
  <c r="E210" i="2" s="1"/>
  <c r="F222" i="2"/>
  <c r="G222" i="2" s="1"/>
  <c r="E222" i="2" s="1"/>
  <c r="F234" i="2"/>
  <c r="G234" i="2" s="1"/>
  <c r="E234" i="2" s="1"/>
  <c r="F258" i="2"/>
  <c r="G258" i="2" s="1"/>
  <c r="E258" i="2" s="1"/>
  <c r="F354" i="2"/>
  <c r="G354" i="2" s="1"/>
  <c r="E354" i="2" s="1"/>
  <c r="F450" i="2"/>
  <c r="G450" i="2" s="1"/>
  <c r="E450" i="2" s="1"/>
  <c r="F558" i="2"/>
  <c r="G558" i="2" s="1"/>
  <c r="E558" i="2" s="1"/>
  <c r="F19" i="2"/>
  <c r="G19" i="2" s="1"/>
  <c r="E19" i="2" s="1"/>
  <c r="F31" i="2"/>
  <c r="G31" i="2" s="1"/>
  <c r="E31" i="2" s="1"/>
  <c r="F43" i="2"/>
  <c r="G43" i="2" s="1"/>
  <c r="E43" i="2" s="1"/>
  <c r="F55" i="2"/>
  <c r="G55" i="2" s="1"/>
  <c r="E55" i="2" s="1"/>
  <c r="F67" i="2"/>
  <c r="G67" i="2" s="1"/>
  <c r="E67" i="2" s="1"/>
  <c r="F79" i="2"/>
  <c r="G79" i="2" s="1"/>
  <c r="E79" i="2" s="1"/>
  <c r="F91" i="2"/>
  <c r="G91" i="2" s="1"/>
  <c r="E91" i="2" s="1"/>
  <c r="F103" i="2"/>
  <c r="G103" i="2" s="1"/>
  <c r="E103" i="2" s="1"/>
  <c r="F115" i="2"/>
  <c r="G115" i="2" s="1"/>
  <c r="E115" i="2" s="1"/>
  <c r="F127" i="2"/>
  <c r="G127" i="2" s="1"/>
  <c r="E127" i="2" s="1"/>
  <c r="F139" i="2"/>
  <c r="G139" i="2" s="1"/>
  <c r="E139" i="2" s="1"/>
  <c r="F151" i="2"/>
  <c r="G151" i="2" s="1"/>
  <c r="E151" i="2" s="1"/>
  <c r="F163" i="2"/>
  <c r="G163" i="2" s="1"/>
  <c r="E163" i="2" s="1"/>
  <c r="F175" i="2"/>
  <c r="G175" i="2" s="1"/>
  <c r="E175" i="2" s="1"/>
  <c r="F187" i="2"/>
  <c r="G187" i="2" s="1"/>
  <c r="E187" i="2" s="1"/>
  <c r="F199" i="2"/>
  <c r="G199" i="2" s="1"/>
  <c r="E199" i="2" s="1"/>
  <c r="F211" i="2"/>
  <c r="G211" i="2" s="1"/>
  <c r="E211" i="2" s="1"/>
  <c r="F223" i="2"/>
  <c r="G223" i="2" s="1"/>
  <c r="E223" i="2" s="1"/>
  <c r="F235" i="2"/>
  <c r="G235" i="2" s="1"/>
  <c r="E235" i="2" s="1"/>
  <c r="F247" i="2"/>
  <c r="G247" i="2" s="1"/>
  <c r="E247" i="2" s="1"/>
  <c r="F259" i="2"/>
  <c r="G259" i="2" s="1"/>
  <c r="E259" i="2" s="1"/>
  <c r="F271" i="2"/>
  <c r="G271" i="2" s="1"/>
  <c r="E271" i="2" s="1"/>
  <c r="F283" i="2"/>
  <c r="G283" i="2" s="1"/>
  <c r="E283" i="2" s="1"/>
  <c r="F295" i="2"/>
  <c r="G295" i="2" s="1"/>
  <c r="E295" i="2" s="1"/>
  <c r="F307" i="2"/>
  <c r="G307" i="2" s="1"/>
  <c r="E307" i="2" s="1"/>
  <c r="F319" i="2"/>
  <c r="G319" i="2" s="1"/>
  <c r="E319" i="2" s="1"/>
  <c r="F331" i="2"/>
  <c r="G331" i="2" s="1"/>
  <c r="E331" i="2" s="1"/>
  <c r="F343" i="2"/>
  <c r="G343" i="2" s="1"/>
  <c r="E343" i="2" s="1"/>
  <c r="F355" i="2"/>
  <c r="G355" i="2" s="1"/>
  <c r="E355" i="2" s="1"/>
  <c r="F367" i="2"/>
  <c r="G367" i="2" s="1"/>
  <c r="E367" i="2" s="1"/>
  <c r="F379" i="2"/>
  <c r="G379" i="2" s="1"/>
  <c r="E379" i="2" s="1"/>
  <c r="F391" i="2"/>
  <c r="G391" i="2" s="1"/>
  <c r="E391" i="2" s="1"/>
  <c r="F403" i="2"/>
  <c r="G403" i="2" s="1"/>
  <c r="E403" i="2" s="1"/>
  <c r="F415" i="2"/>
  <c r="G415" i="2" s="1"/>
  <c r="E415" i="2" s="1"/>
  <c r="F427" i="2"/>
  <c r="G427" i="2" s="1"/>
  <c r="E427" i="2" s="1"/>
  <c r="F439" i="2"/>
  <c r="G439" i="2" s="1"/>
  <c r="E439" i="2" s="1"/>
  <c r="F451" i="2"/>
  <c r="G451" i="2" s="1"/>
  <c r="E451" i="2" s="1"/>
  <c r="F463" i="2"/>
  <c r="G463" i="2" s="1"/>
  <c r="E463" i="2" s="1"/>
  <c r="F475" i="2"/>
  <c r="G475" i="2" s="1"/>
  <c r="E475" i="2" s="1"/>
  <c r="F487" i="2"/>
  <c r="G487" i="2" s="1"/>
  <c r="E487" i="2" s="1"/>
  <c r="F499" i="2"/>
  <c r="G499" i="2" s="1"/>
  <c r="E499" i="2" s="1"/>
  <c r="F511" i="2"/>
  <c r="G511" i="2" s="1"/>
  <c r="E511" i="2" s="1"/>
  <c r="F523" i="2"/>
  <c r="G523" i="2" s="1"/>
  <c r="E523" i="2" s="1"/>
  <c r="F535" i="2"/>
  <c r="G535" i="2" s="1"/>
  <c r="E535" i="2" s="1"/>
  <c r="F547" i="2"/>
  <c r="G547" i="2" s="1"/>
  <c r="E547" i="2" s="1"/>
  <c r="F559" i="2"/>
  <c r="G559" i="2" s="1"/>
  <c r="E559" i="2" s="1"/>
  <c r="F571" i="2"/>
  <c r="G571" i="2" s="1"/>
  <c r="E571" i="2" s="1"/>
  <c r="F583" i="2"/>
  <c r="G583" i="2" s="1"/>
  <c r="E583" i="2" s="1"/>
  <c r="F595" i="2"/>
  <c r="G595" i="2" s="1"/>
  <c r="E595" i="2" s="1"/>
  <c r="F537" i="2"/>
  <c r="G537" i="2" s="1"/>
  <c r="E537" i="2" s="1"/>
  <c r="F585" i="2"/>
  <c r="G585" i="2" s="1"/>
  <c r="E585" i="2" s="1"/>
  <c r="F186" i="2"/>
  <c r="G186" i="2" s="1"/>
  <c r="E186" i="2" s="1"/>
  <c r="F378" i="2"/>
  <c r="G378" i="2" s="1"/>
  <c r="E378" i="2" s="1"/>
  <c r="F510" i="2"/>
  <c r="G510" i="2" s="1"/>
  <c r="E510" i="2" s="1"/>
  <c r="F20" i="2"/>
  <c r="G20" i="2" s="1"/>
  <c r="E20" i="2" s="1"/>
  <c r="F32" i="2"/>
  <c r="G32" i="2" s="1"/>
  <c r="E32" i="2" s="1"/>
  <c r="F44" i="2"/>
  <c r="G44" i="2" s="1"/>
  <c r="E44" i="2" s="1"/>
  <c r="F56" i="2"/>
  <c r="G56" i="2" s="1"/>
  <c r="E56" i="2" s="1"/>
  <c r="F68" i="2"/>
  <c r="G68" i="2" s="1"/>
  <c r="E68" i="2" s="1"/>
  <c r="F80" i="2"/>
  <c r="G80" i="2" s="1"/>
  <c r="E80" i="2" s="1"/>
  <c r="F92" i="2"/>
  <c r="G92" i="2" s="1"/>
  <c r="E92" i="2" s="1"/>
  <c r="F104" i="2"/>
  <c r="G104" i="2" s="1"/>
  <c r="E104" i="2" s="1"/>
  <c r="F116" i="2"/>
  <c r="G116" i="2" s="1"/>
  <c r="E116" i="2" s="1"/>
  <c r="F128" i="2"/>
  <c r="G128" i="2" s="1"/>
  <c r="E128" i="2" s="1"/>
  <c r="F140" i="2"/>
  <c r="G140" i="2" s="1"/>
  <c r="E140" i="2" s="1"/>
  <c r="F152" i="2"/>
  <c r="G152" i="2" s="1"/>
  <c r="E152" i="2" s="1"/>
  <c r="F164" i="2"/>
  <c r="G164" i="2" s="1"/>
  <c r="E164" i="2" s="1"/>
  <c r="F176" i="2"/>
  <c r="G176" i="2" s="1"/>
  <c r="E176" i="2" s="1"/>
  <c r="F188" i="2"/>
  <c r="G188" i="2" s="1"/>
  <c r="E188" i="2" s="1"/>
  <c r="F200" i="2"/>
  <c r="G200" i="2" s="1"/>
  <c r="E200" i="2" s="1"/>
  <c r="F212" i="2"/>
  <c r="G212" i="2" s="1"/>
  <c r="E212" i="2" s="1"/>
  <c r="F224" i="2"/>
  <c r="G224" i="2" s="1"/>
  <c r="E224" i="2" s="1"/>
  <c r="F236" i="2"/>
  <c r="G236" i="2" s="1"/>
  <c r="E236" i="2" s="1"/>
  <c r="F248" i="2"/>
  <c r="G248" i="2" s="1"/>
  <c r="E248" i="2" s="1"/>
  <c r="F260" i="2"/>
  <c r="G260" i="2" s="1"/>
  <c r="E260" i="2" s="1"/>
  <c r="F272" i="2"/>
  <c r="G272" i="2" s="1"/>
  <c r="E272" i="2" s="1"/>
  <c r="F284" i="2"/>
  <c r="G284" i="2" s="1"/>
  <c r="E284" i="2" s="1"/>
  <c r="F296" i="2"/>
  <c r="G296" i="2" s="1"/>
  <c r="E296" i="2" s="1"/>
  <c r="F308" i="2"/>
  <c r="G308" i="2" s="1"/>
  <c r="E308" i="2" s="1"/>
  <c r="F320" i="2"/>
  <c r="G320" i="2" s="1"/>
  <c r="E320" i="2" s="1"/>
  <c r="F332" i="2"/>
  <c r="G332" i="2" s="1"/>
  <c r="E332" i="2" s="1"/>
  <c r="F344" i="2"/>
  <c r="G344" i="2" s="1"/>
  <c r="E344" i="2" s="1"/>
  <c r="F356" i="2"/>
  <c r="G356" i="2" s="1"/>
  <c r="E356" i="2" s="1"/>
  <c r="F368" i="2"/>
  <c r="G368" i="2" s="1"/>
  <c r="E368" i="2" s="1"/>
  <c r="F380" i="2"/>
  <c r="G380" i="2" s="1"/>
  <c r="E380" i="2" s="1"/>
  <c r="F392" i="2"/>
  <c r="G392" i="2" s="1"/>
  <c r="E392" i="2" s="1"/>
  <c r="F404" i="2"/>
  <c r="G404" i="2" s="1"/>
  <c r="E404" i="2" s="1"/>
  <c r="F416" i="2"/>
  <c r="G416" i="2" s="1"/>
  <c r="E416" i="2" s="1"/>
  <c r="F428" i="2"/>
  <c r="G428" i="2" s="1"/>
  <c r="E428" i="2" s="1"/>
  <c r="F440" i="2"/>
  <c r="G440" i="2" s="1"/>
  <c r="E440" i="2" s="1"/>
  <c r="F452" i="2"/>
  <c r="G452" i="2" s="1"/>
  <c r="E452" i="2" s="1"/>
  <c r="F464" i="2"/>
  <c r="G464" i="2" s="1"/>
  <c r="E464" i="2" s="1"/>
  <c r="F476" i="2"/>
  <c r="G476" i="2" s="1"/>
  <c r="E476" i="2" s="1"/>
  <c r="F488" i="2"/>
  <c r="G488" i="2" s="1"/>
  <c r="E488" i="2" s="1"/>
  <c r="F500" i="2"/>
  <c r="G500" i="2" s="1"/>
  <c r="E500" i="2" s="1"/>
  <c r="F512" i="2"/>
  <c r="G512" i="2" s="1"/>
  <c r="E512" i="2" s="1"/>
  <c r="F524" i="2"/>
  <c r="G524" i="2" s="1"/>
  <c r="E524" i="2" s="1"/>
  <c r="F536" i="2"/>
  <c r="G536" i="2" s="1"/>
  <c r="E536" i="2" s="1"/>
  <c r="F548" i="2"/>
  <c r="G548" i="2" s="1"/>
  <c r="E548" i="2" s="1"/>
  <c r="F560" i="2"/>
  <c r="G560" i="2" s="1"/>
  <c r="E560" i="2" s="1"/>
  <c r="F572" i="2"/>
  <c r="G572" i="2" s="1"/>
  <c r="E572" i="2" s="1"/>
  <c r="F584" i="2"/>
  <c r="G584" i="2" s="1"/>
  <c r="E584" i="2" s="1"/>
  <c r="F596" i="2"/>
  <c r="G596" i="2" s="1"/>
  <c r="E596" i="2" s="1"/>
  <c r="F597" i="2"/>
  <c r="G597" i="2" s="1"/>
  <c r="E597" i="2" s="1"/>
  <c r="F174" i="2"/>
  <c r="G174" i="2" s="1"/>
  <c r="E174" i="2" s="1"/>
  <c r="F366" i="2"/>
  <c r="G366" i="2" s="1"/>
  <c r="E366" i="2" s="1"/>
  <c r="F486" i="2"/>
  <c r="G486" i="2" s="1"/>
  <c r="E486" i="2" s="1"/>
  <c r="F8" i="2"/>
  <c r="G8" i="2" s="1"/>
  <c r="E8" i="2" s="1"/>
  <c r="N16" i="6"/>
  <c r="F493" i="2" s="1"/>
  <c r="G493" i="2" s="1"/>
  <c r="E493" i="2" s="1"/>
  <c r="N18" i="6"/>
  <c r="F525" i="2" s="1"/>
  <c r="G525" i="2" s="1"/>
  <c r="E525" i="2" s="1"/>
  <c r="N9" i="6"/>
  <c r="F491" i="4" s="1"/>
  <c r="G491" i="4" s="1"/>
  <c r="E491" i="4" s="1"/>
  <c r="N10" i="6"/>
  <c r="F492" i="3" s="1"/>
  <c r="G492" i="3" s="1"/>
  <c r="E492" i="3" s="1"/>
  <c r="N17" i="6"/>
  <c r="F494" i="4" s="1"/>
  <c r="G494" i="4" s="1"/>
  <c r="E494" i="4" s="1"/>
  <c r="N22" i="6"/>
  <c r="F561" i="3" s="1"/>
  <c r="G561" i="3" s="1"/>
  <c r="E561" i="3" s="1"/>
  <c r="K10" i="6"/>
  <c r="L10" i="6"/>
  <c r="N19" i="6"/>
  <c r="F534" i="2" s="1"/>
  <c r="G534" i="2" s="1"/>
  <c r="E534" i="2" s="1"/>
  <c r="L13" i="5"/>
  <c r="L12" i="5"/>
  <c r="O11" i="5"/>
  <c r="L6" i="5"/>
  <c r="L9" i="5"/>
  <c r="J8" i="7"/>
  <c r="J78" i="7"/>
  <c r="J76" i="7"/>
  <c r="J77" i="7"/>
  <c r="J5" i="7"/>
  <c r="M77" i="7" l="1"/>
  <c r="M76" i="7"/>
  <c r="M78" i="7"/>
  <c r="M8" i="7"/>
  <c r="M5" i="7"/>
  <c r="F493" i="4"/>
  <c r="G493" i="4" s="1"/>
  <c r="E493" i="4" s="1"/>
  <c r="N21" i="6"/>
  <c r="F552" i="3" s="1"/>
  <c r="G552" i="3" s="1"/>
  <c r="E552" i="3" s="1"/>
  <c r="F494" i="2"/>
  <c r="G494" i="2" s="1"/>
  <c r="E494" i="2" s="1"/>
  <c r="F491" i="2"/>
  <c r="G491" i="2" s="1"/>
  <c r="E491" i="2" s="1"/>
  <c r="F525" i="3"/>
  <c r="G525" i="3" s="1"/>
  <c r="E525" i="3" s="1"/>
  <c r="F561" i="4"/>
  <c r="G561" i="4" s="1"/>
  <c r="E561" i="4" s="1"/>
  <c r="F534" i="3"/>
  <c r="G534" i="3" s="1"/>
  <c r="E534" i="3" s="1"/>
  <c r="F494" i="3"/>
  <c r="G494" i="3" s="1"/>
  <c r="E494" i="3" s="1"/>
  <c r="F525" i="4"/>
  <c r="G525" i="4" s="1"/>
  <c r="E525" i="4" s="1"/>
  <c r="F492" i="4"/>
  <c r="G492" i="4" s="1"/>
  <c r="E492" i="4" s="1"/>
  <c r="F493" i="3"/>
  <c r="G493" i="3" s="1"/>
  <c r="E493" i="3" s="1"/>
  <c r="F534" i="4"/>
  <c r="G534" i="4" s="1"/>
  <c r="E534" i="4" s="1"/>
  <c r="N20" i="6"/>
  <c r="F492" i="2"/>
  <c r="G492" i="2" s="1"/>
  <c r="E492" i="2" s="1"/>
  <c r="F561" i="2"/>
  <c r="G561" i="2" s="1"/>
  <c r="E561" i="2" s="1"/>
  <c r="F491" i="3"/>
  <c r="G491" i="3" s="1"/>
  <c r="E491" i="3" s="1"/>
  <c r="F552" i="2" l="1"/>
  <c r="G552" i="2" s="1"/>
  <c r="E552" i="2" s="1"/>
  <c r="F552" i="4"/>
  <c r="G552" i="4" s="1"/>
  <c r="E552" i="4" s="1"/>
  <c r="F543" i="4"/>
  <c r="G543" i="4" s="1"/>
  <c r="E543" i="4" s="1"/>
  <c r="F543" i="2"/>
  <c r="G543" i="2" s="1"/>
  <c r="E543" i="2" s="1"/>
  <c r="F543" i="3"/>
  <c r="G543" i="3" s="1"/>
  <c r="E543" i="3" s="1"/>
</calcChain>
</file>

<file path=xl/comments1.xml><?xml version="1.0" encoding="utf-8"?>
<comments xmlns="http://schemas.openxmlformats.org/spreadsheetml/2006/main">
  <authors>
    <author>Admin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 xml:space="preserve">
   ****************** Advisory Messages ******************* 
Boiler Assembly [1]: Duct - Classic [65] - Inlet SA Duct :
   Advisory: 1 - Inlet temperature is not higher than the threshold (or ambient) temperature and the temperature drop has been set to zero.
Boiler Assembly [1]: Furnace w/ Pulverizer [7] :
   Advisory: 103 - The ratio of tempering air over total primary air at the design point is low.  Then at off-design, pulverizer may not have enough energy to dry the fuel to the desired outlet conditions when the load is low.
Boiler Assembly [1]:
   Advisory: 9 - Assembly is in TD mode so Assembly cannot be completely computed.
      ***************** Computation Remarks ****************** 
Feedwater Heater [17] - HPH-2 :
   Remark: 1 - Specified heater outlet temperature has been reduced since the supplied heating steam pressure is too low.
Feedwater Heater [53] - LPH-8 :
   Remark: 1 - Specified heater outlet temperature has been reduced since the supplied heating steam pressure is too low.
Feedwater Heater [55] - LPH-6 :
   Remark: 1 - Specified heater outlet temperature has been reduced since the supplied heating steam pressure is too low.
Feedwater Heater [56] - LPH-5 :
   Remark: 1 - Specified heater outlet temperature has been reduced since the supplied heating steam pressure is too low.
Boiler Assembly [1]: Rotary Air Heater [8] - Rotary Air Heater :
   Remark: 4 - Primary air outlet temperature is limited by the minimum pinch.
ST-Driven Pump [1] - BFPT-A :
   Remark: 50 - ST: Network set inlet pressure is higher than the specified turbine inlet pressure.
ST-Driven Pump [86] - BFPT-B :
   Remark: 50 - ST: Network set inlet pressure is higher than the specified turbine inlet pressure.
ST Assembly [1]:
   Remark: 28 - Makeup steam (from HPT inlet) has been sent to Steam Sealing Regulator (SSR) system to supply the demanded sealing steam.
ST Assembly [1]:
   Remark: 29 - There is zero leakage flow to the Steam Sealing Regulator (SSR) system.
Computation time = 00:00:00,6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 xml:space="preserve">
   ****************** Advisory Messages ******************* 
Boiler Assembly [1]: Duct - Classic [65] - Inlet SA Duct :
   Advisory: 1 - Inlet temperature is not higher than the threshold (or ambient) temperature and the temperature drop has been set to zero.
Boiler Assembly [1]: Furnace w/ Pulverizer [7] :
   Advisory: 103 - The ratio of tempering air over total primary air at the design point is low.  Then at off-design, pulverizer may not have enough energy to dry the fuel to the desired outlet conditions when the load is low.
Boiler Assembly [1]:
   Advisory: 9 - Assembly is in TD mode so Assembly cannot be completely computed.
      ***************** Computation Remarks ****************** 
Feedwater Heater [17] - HPH-2 :
   Remark: 1 - Specified heater outlet temperature has been reduced since the supplied heating steam pressure is too low.
Feedwater Heater [53] - LPH-8 :
   Remark: 1 - Specified heater outlet temperature has been reduced since the supplied heating steam pressure is too low.
Feedwater Heater [55] - LPH-6 :
   Remark: 1 - Specified heater outlet temperature has been reduced since the supplied heating steam pressure is too low.
Feedwater Heater [56] - LPH-5 :
   Remark: 1 - Specified heater outlet temperature has been reduced since the supplied heating steam pressure is too low.
Boiler Assembly [1]: Rotary Air Heater [8] - Rotary Air Heater :
   Remark: 4 - Primary air outlet temperature is limited by the minimum pinch.
ST-Driven Pump [1] - BFPT-A :
   Remark: 50 - ST: Network set inlet pressure is higher than the specified turbine inlet pressure.
ST-Driven Pump [86] - BFPT-B :
   Remark: 50 - ST: Network set inlet pressure is higher than the specified turbine inlet pressure.
ST Assembly [1]:
   Remark: 28 - Makeup steam (from HPT inlet) has been sent to Steam Sealing Regulator (SSR) system to supply the demanded sealing steam.
ST Assembly [1]:
   Remark: 29 - There is zero leakage flow to the Steam Sealing Regulator (SSR) system.
Computation time = 00:00:00,6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 xml:space="preserve">
   ****************** Advisory Messages ******************* 
Boiler Assembly [1]: Duct - Classic [65] - Inlet SA Duct :
   Advisory: 1 - Inlet temperature is not higher than the threshold (or ambient) temperature and the temperature drop has been set to zero.
Boiler Assembly [1]:
   Advisory: 9 - Assembly is in TD mode so Assembly cannot be completely computed.
      ***************** Computation Remarks ****************** 
Feedwater Heater [17] - HPH-2 :
   Remark: 1 - Specified heater outlet temperature has been reduced since the supplied heating steam pressure is too low.
Feedwater Heater [24] - HPH-3 :
   Remark: 1 - Specified heater outlet temperature has been reduced since the supplied heating steam pressure is too low.
Feedwater Heater [53] - LPH-8 :
   Remark: 1 - Specified heater outlet temperature has been reduced since the supplied heating steam pressure is too low.
Feedwater Heater [55] - LPH-6 :
   Remark: 1 - Specified heater outlet temperature has been reduced since the supplied heating steam pressure is too low.
Boiler Assembly [1]: Rotary Air Heater [8] - Rotary Air Heater :
   Remark: 4 - Primary air outlet temperature is limited by the minimum pinch.
ST-Driven Pump [1] - BFPT-A :
   Remark: 50 - ST: Network set inlet pressure is higher than the specified turbine inlet pressure.
ST-Driven Pump [86] - BFPT-B :
   Remark: 50 - ST: Network set inlet pressure is higher than the specified turbine inlet pressure.
ST Assembly [1]:
   Remark: 28 - Makeup steam (from HPT inlet) has been sent to Steam Sealing Regulator (SSR) system to supply the demanded sealing steam.
ST Assembly [1]:
   Remark: 29 - There is zero leakage flow to the Steam Sealing Regulator (SSR) system.
Computation time = 00:00:00,6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 xml:space="preserve">
   ****************** Advisory Messages ******************* 
Boiler Assembly [1]: Duct - Classic [65] - Inlet SA Duct :
   Advisory: 1 - Inlet temperature is not higher than the threshold (or ambient) temperature and the temperature drop has been set to zero.
Boiler Assembly [1]:
   Advisory: 9 - Assembly is in TD mode so Assembly cannot be completely computed.
      ***************** Computation Remarks ****************** 
Feedwater Heater [17] - HPH-2 :
   Remark: 1 - Specified heater outlet temperature has been reduced since the supplied heating steam pressure is too low.
Feedwater Heater [24] - HPH-3 :
   Remark: 1 - Specified heater outlet temperature has been reduced since the supplied heating steam pressure is too low.
Feedwater Heater [53] - LPH-8 :
   Remark: 1 - Specified heater outlet temperature has been reduced since the supplied heating steam pressure is too low.
Feedwater Heater [55] - LPH-6 :
   Remark: 1 - Specified heater outlet temperature has been reduced since the supplied heating steam pressure is too low.
Boiler Assembly [1]: Rotary Air Heater [8] - Rotary Air Heater :
   Remark: 4 - Primary air outlet temperature is limited by the minimum pinch.
ST-Driven Pump [1] - BFPT-A :
   Remark: 50 - ST: Network set inlet pressure is higher than the specified turbine inlet pressure.
ST-Driven Pump [86] - BFPT-B :
   Remark: 50 - ST: Network set inlet pressure is higher than the specified turbine inlet pressure.
ST Assembly [1]:
   Remark: 28 - Makeup steam (from HPT inlet) has been sent to Steam Sealing Regulator (SSR) system to supply the demanded sealing steam.
ST Assembly [1]:
   Remark: 29 - There is zero leakage flow to the Steam Sealing Regulator (SSR) system.
Computation time = 00:00:00,6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6" authorId="0" shapeId="0">
      <text>
        <r>
          <rPr>
            <sz val="9"/>
            <color indexed="81"/>
            <rFont val="Tahoma"/>
            <family val="2"/>
          </rPr>
          <t xml:space="preserve">
   ****************** Advisory Messages ******************* 
Boiler Assembly [1]: Duct - Classic [65] - Inlet SA Duct :
   Advisory: 1 - Inlet temperature is not higher than the threshold (or ambient) temperature and the temperature drop has been set to zero.
Boiler Assembly [1]: Furnace w/ Pulverizer [7] :
   Advisory: 103 - The ratio of tempering air over total primary air at the design point is low.  Then at off-design, pulverizer may not have enough energy to dry the fuel to the desired outlet conditions when the load is low.
Boiler Assembly [1]:
   Advisory: 9 - Assembly is in TD mode so Assembly cannot be completely computed.
      ***************** Computation Remarks ****************** 
Feedwater Heater [17] - HPH-2 :
   Remark: 1 - Specified heater outlet temperature has been reduced since the supplied heating steam pressure is too low.
Feedwater Heater [53] - LPH-8 :
   Remark: 1 - Specified heater outlet temperature has been reduced since the supplied heating steam pressure is too low.
Feedwater Heater [55] - LPH-6 :
   Remark: 1 - Specified heater outlet temperature has been reduced since the supplied heating steam pressure is too low.
Boiler Assembly [1]: Rotary Air Heater [8] - Rotary Air Heater :
   Remark: 4 - Primary air outlet temperature is limited by the minimum pinch.
ST-Driven Pump [1] - BFPT-A :
   Remark: 50 - ST: Network set inlet pressure is higher than the specified turbine inlet pressure.
ST-Driven Pump [86] - BFPT-B :
   Remark: 50 - ST: Network set inlet pressure is higher than the specified turbine inlet pressure.
ST Assembly [1]:
   Remark: 28 - Makeup steam (from HPT inlet) has been sent to Steam Sealing Regulator (SSR) system to supply the demanded sealing steam.
ST Assembly [1]:
   Remark: 29 - There is zero leakage flow to the Steam Sealing Regulator (SSR) system.
Computation time = 00:00:00,2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 xml:space="preserve">
   ****************** Advisory Messages ******************* 
Boiler Assembly [1]: Duct - Classic [65] - Inlet SA Duct :
   Advisory: 1 - Inlet temperature is not higher than the threshold (or ambient) temperature and the temperature drop has been set to zero.
Boiler Assembly [1]: Furnace w/ Pulverizer [7] :
   Advisory: 103 - The ratio of tempering air over total primary air at the design point is low.  Then at off-design, pulverizer may not have enough energy to dry the fuel to the desired outlet conditions when the load is low.
Boiler Assembly [1]:
   Advisory: 9 - Assembly is in TD mode so Assembly cannot be completely computed.
      ***************** Computation Remarks ****************** 
Feedwater Heater [17] - HPH-2 :
   Remark: 1 - Specified heater outlet temperature has been reduced since the supplied heating steam pressure is too low.
Feedwater Heater [53] - LPH-8 :
   Remark: 1 - Specified heater outlet temperature has been reduced since the supplied heating steam pressure is too low.
Feedwater Heater [55] - LPH-6 :
   Remark: 1 - Specified heater outlet temperature has been reduced since the supplied heating steam pressure is too low.
Boiler Assembly [1]: Rotary Air Heater [8] - Rotary Air Heater :
   Remark: 4 - Primary air outlet temperature is limited by the minimum pinch.
ST-Driven Pump [1] - BFPT-A :
   Remark: 50 - ST: Network set inlet pressure is higher than the specified turbine inlet pressure.
ST-Driven Pump [86] - BFPT-B :
   Remark: 50 - ST: Network set inlet pressure is higher than the specified turbine inlet pressure.
ST Assembly [1]:
   Remark: 28 - Makeup steam (from HPT inlet) has been sent to Steam Sealing Regulator (SSR) system to supply the demanded sealing steam.
ST Assembly [1]:
   Remark: 29 - There is zero leakage flow to the Steam Sealing Regulator (SSR) system.
Computation time = 00:00:00,2</t>
        </r>
      </text>
    </comment>
  </commentList>
</comments>
</file>

<file path=xl/comments4.xml><?xml version="1.0" encoding="utf-8"?>
<comments xmlns="http://schemas.openxmlformats.org/spreadsheetml/2006/main">
  <authors>
    <author>Adhy Marwanto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Adhy Marwanto:</t>
        </r>
        <r>
          <rPr>
            <sz val="9"/>
            <color indexed="81"/>
            <rFont val="Tahoma"/>
            <family val="2"/>
          </rPr>
          <t xml:space="preserve">
Steam mass flow (saturated steam)</t>
        </r>
      </text>
    </comment>
  </commentList>
</comments>
</file>

<file path=xl/comments5.xml><?xml version="1.0" encoding="utf-8"?>
<comments xmlns="http://schemas.openxmlformats.org/spreadsheetml/2006/main">
  <authors>
    <author>Adhy Marwanto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Adhy Marwanto:</t>
        </r>
        <r>
          <rPr>
            <sz val="9"/>
            <color indexed="81"/>
            <rFont val="Tahoma"/>
            <family val="2"/>
          </rPr>
          <t xml:space="preserve">
di konversi ke kJ/kg ketika di inject ke thermoflow.
kali dengan 4.1868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Adhy Marwanto:</t>
        </r>
        <r>
          <rPr>
            <sz val="9"/>
            <color indexed="81"/>
            <rFont val="Tahoma"/>
            <family val="2"/>
          </rPr>
          <t xml:space="preserve">
input from what if sim.
This default value is just tracing back value from the default modelling coal HHV.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Adhy Marwanto:</t>
        </r>
        <r>
          <rPr>
            <sz val="9"/>
            <color indexed="81"/>
            <rFont val="Tahoma"/>
            <family val="2"/>
          </rPr>
          <t xml:space="preserve">
steam production rate (from furnace / saturated steam)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Adhy Marwanto:</t>
        </r>
        <r>
          <rPr>
            <sz val="9"/>
            <color indexed="81"/>
            <rFont val="Tahoma"/>
            <family val="2"/>
          </rPr>
          <t xml:space="preserve">
no need boundary in background calculation</t>
        </r>
      </text>
    </comment>
  </commentList>
</comments>
</file>

<file path=xl/comments6.xml><?xml version="1.0" encoding="utf-8"?>
<comments xmlns="http://schemas.openxmlformats.org/spreadsheetml/2006/main">
  <authors>
    <author>Adhy Marwanto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Adhy Marwanto:</t>
        </r>
        <r>
          <rPr>
            <sz val="9"/>
            <color indexed="81"/>
            <rFont val="Tahoma"/>
            <family val="2"/>
          </rPr>
          <t xml:space="preserve">
Yang ditampilkan MW hasil kalkulasi oleh thermoflow, bukan expected. Tampilan dalam MW.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Adhy Marwanto:</t>
        </r>
        <r>
          <rPr>
            <sz val="9"/>
            <color indexed="81"/>
            <rFont val="Tahoma"/>
            <family val="2"/>
          </rPr>
          <t xml:space="preserve">
Belum ada di gambar.
Taruh di gambar boiler bagian tengah.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Adhy Marwanto:</t>
        </r>
        <r>
          <rPr>
            <sz val="9"/>
            <color indexed="81"/>
            <rFont val="Tahoma"/>
            <family val="2"/>
          </rPr>
          <t xml:space="preserve">
Double di bawah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Adhy Marwanto:</t>
        </r>
        <r>
          <rPr>
            <sz val="9"/>
            <color indexed="81"/>
            <rFont val="Tahoma"/>
            <family val="2"/>
          </rPr>
          <t xml:space="preserve">
Yang ditampilkan adalah hasil average.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Adhy Marwanto:</t>
        </r>
        <r>
          <rPr>
            <sz val="9"/>
            <color indexed="81"/>
            <rFont val="Tahoma"/>
            <family val="2"/>
          </rPr>
          <t xml:space="preserve">
Tambah di input dan tampilkan di area bawah Air Preheater.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Adhy Marwanto:</t>
        </r>
        <r>
          <rPr>
            <sz val="9"/>
            <color indexed="81"/>
            <rFont val="Tahoma"/>
            <family val="2"/>
          </rPr>
          <t xml:space="preserve">
ketiga item ini tampilkan di drawing posisi di bawah Air Heater.</t>
        </r>
      </text>
    </comment>
  </commentList>
</comments>
</file>

<file path=xl/sharedStrings.xml><?xml version="1.0" encoding="utf-8"?>
<sst xmlns="http://schemas.openxmlformats.org/spreadsheetml/2006/main" count="33666" uniqueCount="7829">
  <si>
    <t>Computation Message -&gt;</t>
  </si>
  <si>
    <t>Base Case</t>
  </si>
  <si>
    <t>INPUT VARIABLE DESCRIPTION</t>
  </si>
  <si>
    <t>Units</t>
  </si>
  <si>
    <t>Input</t>
  </si>
  <si>
    <t>OUTPUT VARIABLE DESCRIPTION</t>
  </si>
  <si>
    <t>Output</t>
  </si>
  <si>
    <t>Messages</t>
  </si>
  <si>
    <t>Case 1</t>
  </si>
  <si>
    <t>72|79|76|81|78|98|89|68|85|~-100~~~~~</t>
  </si>
  <si>
    <t>INPUTS - C:\Users\Admin\Documents\Thermoflow\MYFILES29\UJTAW_What if_100%_RevB.tfx: Case number for file used to start calculation (&lt;0 = Skip case)</t>
  </si>
  <si>
    <t>~2006~~1~~-2006~</t>
  </si>
  <si>
    <t>Computation Settings: Pressure damping factor (0.5=none, 1.0=default, 10=max)</t>
  </si>
  <si>
    <t>~2006~~2~~-2006~</t>
  </si>
  <si>
    <t>Computation Settings: Flow damping factor (0.5=none, 1.0=default, 10=max)</t>
  </si>
  <si>
    <t>~2006~~3~~-2006~</t>
  </si>
  <si>
    <t>Computation Settings: Convergence tolerance (0.1=tight, 1.0=default, &gt;1=loose)</t>
  </si>
  <si>
    <t>~2006~~4~~-2006~</t>
  </si>
  <si>
    <t>Computation Settings: Minimum computing loops</t>
  </si>
  <si>
    <t>~2006~~5~~-2006~</t>
  </si>
  <si>
    <t>Computation Settings: Maximum computing loops</t>
  </si>
  <si>
    <t>~2006~~6~~-2006~</t>
  </si>
  <si>
    <t>Computation Settings: Script convergence tolerance (0.1=tight, 1.0=default, &gt;1=loose)</t>
  </si>
  <si>
    <t>~2006~~7~~-2006~</t>
  </si>
  <si>
    <t>Computation Settings: Maximum Script computing loops</t>
  </si>
  <si>
    <t>~~1~1~~-1000~</t>
  </si>
  <si>
    <t>Site Menu: Site altitude</t>
  </si>
  <si>
    <t>m</t>
  </si>
  <si>
    <t>~~1~2~~-1000~</t>
  </si>
  <si>
    <t>Site Menu: Ambient temperature</t>
  </si>
  <si>
    <t>C</t>
  </si>
  <si>
    <t>~~1~3~~-1000~</t>
  </si>
  <si>
    <t>Site Menu: Ambient relative humidity</t>
  </si>
  <si>
    <t>%</t>
  </si>
  <si>
    <t>~~1~4~~-1000~</t>
  </si>
  <si>
    <t>Site Menu: Ambient wet bulb temperature</t>
  </si>
  <si>
    <t>~~1~5~~-1000~</t>
  </si>
  <si>
    <t>Site Menu: Ambient pressure</t>
  </si>
  <si>
    <t>bar</t>
  </si>
  <si>
    <t>~31~1~7~~-27~</t>
  </si>
  <si>
    <t>Deaerator [31] - DAER : Deaerator design pressure</t>
  </si>
  <si>
    <t>~31~1~8~~-27~</t>
  </si>
  <si>
    <t>Deaerator [31] - DAER : Deaerator outlet temperature @ design</t>
  </si>
  <si>
    <t>~31~1~5~~-27~</t>
  </si>
  <si>
    <t>Deaerator [31] - DAER : Additional water level at inlet (water level rise from inlet to DA water surface)</t>
  </si>
  <si>
    <t>~31~1~6~~-27~</t>
  </si>
  <si>
    <t>Deaerator [31] - DAER : Additional water level at outlet (water level difference from DA water surface to outlet)</t>
  </si>
  <si>
    <t>~67~1~1~~-19~</t>
  </si>
  <si>
    <t>Boiler Assembly [1]: Desuperheater [67] - RH Desup : Specified outlet temperature</t>
  </si>
  <si>
    <t>~67~1~12~~-19~</t>
  </si>
  <si>
    <t>Boiler Assembly [1]: Desuperheater [67] - RH Desup : Minimum superheat after desuperheating</t>
  </si>
  <si>
    <t>~68~1~1~~-19~</t>
  </si>
  <si>
    <t>Boiler Assembly [1]: Desuperheater [68] - First Stage HP Desup : Specified outlet temperature</t>
  </si>
  <si>
    <t>~68~1~12~~-19~</t>
  </si>
  <si>
    <t>Boiler Assembly [1]: Desuperheater [68] - First Stage HP Desup : Minimum superheat after desuperheating</t>
  </si>
  <si>
    <t>~69~1~1~~-19~</t>
  </si>
  <si>
    <t>Boiler Assembly [1]: Desuperheater [69] - Second Stage HP Desup : Specified outlet temperature</t>
  </si>
  <si>
    <t>~69~1~12~~-19~</t>
  </si>
  <si>
    <t>Boiler Assembly [1]: Desuperheater [69] - Second Stage HP Desup : Minimum superheat after desuperheating</t>
  </si>
  <si>
    <t>73|74|91|~48~5~1~~-122~</t>
  </si>
  <si>
    <t>Boiler Assembly [1]: Duct - Classic [48] - Outlet Flue Gas Duct : Assumed draft loss</t>
  </si>
  <si>
    <t>millibar</t>
  </si>
  <si>
    <t>73|74|91|~48~5~2~~-122~</t>
  </si>
  <si>
    <t>Boiler Assembly [1]: Duct - Classic [48] - Outlet Flue Gas Duct : Assumed gas temperature drop</t>
  </si>
  <si>
    <t>73|74|91|~65~5~1~~-122~</t>
  </si>
  <si>
    <t>Boiler Assembly [1]: Duct - Classic [65] - Inlet SA Duct : Assumed draft loss</t>
  </si>
  <si>
    <t>73|74|91|~65~5~2~~-122~</t>
  </si>
  <si>
    <t>Boiler Assembly [1]: Duct - Classic [65] - Inlet SA Duct : Assumed gas temperature drop</t>
  </si>
  <si>
    <t>73|74|91|~2~5~1~~-122~</t>
  </si>
  <si>
    <t>Boiler Assembly [1]: Duct - Classic [2] - Inlet PA Duct : Assumed draft loss</t>
  </si>
  <si>
    <t>73|74|91|~2~5~2~~-122~</t>
  </si>
  <si>
    <t>Boiler Assembly [1]: Duct - Classic [2] - Inlet PA Duct : Assumed gas temperature drop</t>
  </si>
  <si>
    <t>~42~1~1~~-113~</t>
  </si>
  <si>
    <t>Boiler Assembly [1]: Economiser (PCE) [42] - ECO : Desired water exit temperature</t>
  </si>
  <si>
    <t>~42~1~9~~-113~</t>
  </si>
  <si>
    <t>Boiler Assembly [1]: Economiser (PCE) [42] - ECO : Heat loss as % of water heat transfer</t>
  </si>
  <si>
    <t>~42~1~6~~-113~</t>
  </si>
  <si>
    <t>Boiler Assembly [1]: Economiser (PCE) [42] - ECO : Minimum temperature difference</t>
  </si>
  <si>
    <t>~42~1~8~~-113~</t>
  </si>
  <si>
    <t>Boiler Assembly [1]: Economiser (PCE) [42] - ECO : Assumed water side pressure drop for TD mode</t>
  </si>
  <si>
    <t>91|~12~1~1~~-139~</t>
  </si>
  <si>
    <t>Boiler Assembly [1]: Electrostatic Precipitator [12] - ESP : Specified collection efficiency at design</t>
  </si>
  <si>
    <t>91|~12~1~96~~-139~</t>
  </si>
  <si>
    <t>Boiler Assembly [1]: Electrostatic Precipitator [12] - ESP : Specified emission per energy input at design</t>
  </si>
  <si>
    <t>ng/J</t>
  </si>
  <si>
    <t>91|~12~1~97~~-139~</t>
  </si>
  <si>
    <t>Boiler Assembly [1]: Electrostatic Precipitator [12] - ESP : Specified emission per flue gas flow at design</t>
  </si>
  <si>
    <t>mg/Nm^3</t>
  </si>
  <si>
    <t>91|~12~1~9~~-139~</t>
  </si>
  <si>
    <t>Boiler Assembly [1]: Electrostatic Precipitator [12] - ESP : Specified flue gas velocity at design</t>
  </si>
  <si>
    <t>m/s</t>
  </si>
  <si>
    <t>91|~12~1~26~~-139~</t>
  </si>
  <si>
    <t>Boiler Assembly [1]: Electrostatic Precipitator [12] - ESP : Reference O2 content</t>
  </si>
  <si>
    <t>91|~12~1~65~~-139~</t>
  </si>
  <si>
    <t>Boiler Assembly [1]: Electrostatic Precipitator [12] - ESP : User-defined dimensionless K</t>
  </si>
  <si>
    <t>91|~12~1~66~~-139~</t>
  </si>
  <si>
    <t>Boiler Assembly [1]: Electrostatic Precipitator [12] - ESP : User-defined particulate migration velocity</t>
  </si>
  <si>
    <t>91|~12~1~67~~-139~</t>
  </si>
  <si>
    <t>Boiler Assembly [1]: Electrostatic Precipitator [12] - ESP : User-defined particulate resistiviry</t>
  </si>
  <si>
    <t>ohm-cm</t>
  </si>
  <si>
    <t>91|~12~1~68~~-139~</t>
  </si>
  <si>
    <t>Boiler Assembly [1]: Electrostatic Precipitator [12] - ESP : Flue gas temperature drop (including dustwork)</t>
  </si>
  <si>
    <t>91|~52~1~2~~-65~</t>
  </si>
  <si>
    <t>Boiler Assembly [1]: Fan [52] : Fan design point overall pressure rise</t>
  </si>
  <si>
    <t>91|~52~1~3~~-65~</t>
  </si>
  <si>
    <t>Boiler Assembly [1]: Fan [52] : Fan pressure margin</t>
  </si>
  <si>
    <t>91|~52~1~8~~-65~</t>
  </si>
  <si>
    <t>Boiler Assembly [1]: Fan [52] : Flow margin</t>
  </si>
  <si>
    <t>91|~52~1~4~~-65~</t>
  </si>
  <si>
    <t>Boiler Assembly [1]: Fan [52] : Fan nominal isentropic efficiency</t>
  </si>
  <si>
    <t>91|~52~1~5~~-65~</t>
  </si>
  <si>
    <t>Boiler Assembly [1]: Fan [52] : Current RPM</t>
  </si>
  <si>
    <t>91|~52~1~7~~-65~</t>
  </si>
  <si>
    <t>Boiler Assembly [1]: Fan [52] : Design point RPM</t>
  </si>
  <si>
    <t>91|~52~1~9~~-65~</t>
  </si>
  <si>
    <t>Boiler Assembly [1]: Fan [52] : Mechanical efficiency</t>
  </si>
  <si>
    <t>91|~52~1~20~~-65~</t>
  </si>
  <si>
    <t>Boiler Assembly [1]: Fan [52] : Number of operating units</t>
  </si>
  <si>
    <t>91|~52~1~16~~-65~</t>
  </si>
  <si>
    <t>Boiler Assembly [1]: Fan [52] : Mechanical loss</t>
  </si>
  <si>
    <t>kW</t>
  </si>
  <si>
    <t>91|~52~1~13~~-65~</t>
  </si>
  <si>
    <t>Boiler Assembly [1]: Fan [52] : Fan off-design control damper dP</t>
  </si>
  <si>
    <t>91|~52~1~10~~-65~</t>
  </si>
  <si>
    <t>Boiler Assembly [1]: Fan [52] : Nominal RPM for off-design fan curve</t>
  </si>
  <si>
    <t>91|~52~1~11~~-65~</t>
  </si>
  <si>
    <t>Boiler Assembly [1]: Fan [52] : Nominal inlet volume flow for off-design fan curve</t>
  </si>
  <si>
    <t>m^3/s</t>
  </si>
  <si>
    <t>91|~52~1~12~~-65~</t>
  </si>
  <si>
    <t>Boiler Assembly [1]: Fan [52] : Nominal corrected pressure rise for off-design fan curve</t>
  </si>
  <si>
    <t>91|~52~1~5~2~-65~</t>
  </si>
  <si>
    <t>Boiler Assembly [1]: Fan [52] : Motor: Rating / design point load</t>
  </si>
  <si>
    <t>91|~66~1~2~~-65~</t>
  </si>
  <si>
    <t>Boiler Assembly [1]: Fan [66] - SA Fan : Fan design point overall pressure rise</t>
  </si>
  <si>
    <t>91|~66~1~3~~-65~</t>
  </si>
  <si>
    <t>Boiler Assembly [1]: Fan [66] - SA Fan : Fan pressure margin</t>
  </si>
  <si>
    <t>91|~66~1~8~~-65~</t>
  </si>
  <si>
    <t>Boiler Assembly [1]: Fan [66] - SA Fan : Flow margin</t>
  </si>
  <si>
    <t>91|~66~1~4~~-65~</t>
  </si>
  <si>
    <t>Boiler Assembly [1]: Fan [66] - SA Fan : Fan nominal isentropic efficiency</t>
  </si>
  <si>
    <t>91|~66~1~5~~-65~</t>
  </si>
  <si>
    <t>Boiler Assembly [1]: Fan [66] - SA Fan : Current RPM</t>
  </si>
  <si>
    <t>91|~66~1~7~~-65~</t>
  </si>
  <si>
    <t>Boiler Assembly [1]: Fan [66] - SA Fan : Design point RPM</t>
  </si>
  <si>
    <t>91|~66~1~9~~-65~</t>
  </si>
  <si>
    <t>Boiler Assembly [1]: Fan [66] - SA Fan : Mechanical efficiency</t>
  </si>
  <si>
    <t>91|~66~1~20~~-65~</t>
  </si>
  <si>
    <t>Boiler Assembly [1]: Fan [66] - SA Fan : Number of operating units</t>
  </si>
  <si>
    <t>91|~66~1~16~~-65~</t>
  </si>
  <si>
    <t>Boiler Assembly [1]: Fan [66] - SA Fan : Mechanical loss</t>
  </si>
  <si>
    <t>91|~66~1~13~~-65~</t>
  </si>
  <si>
    <t>Boiler Assembly [1]: Fan [66] - SA Fan : Fan off-design control damper dP</t>
  </si>
  <si>
    <t>91|~66~1~10~~-65~</t>
  </si>
  <si>
    <t>Boiler Assembly [1]: Fan [66] - SA Fan : Nominal RPM for off-design fan curve</t>
  </si>
  <si>
    <t>91|~66~1~11~~-65~</t>
  </si>
  <si>
    <t>Boiler Assembly [1]: Fan [66] - SA Fan : Nominal inlet volume flow for off-design fan curve</t>
  </si>
  <si>
    <t>91|~66~1~12~~-65~</t>
  </si>
  <si>
    <t>Boiler Assembly [1]: Fan [66] - SA Fan : Nominal corrected pressure rise for off-design fan curve</t>
  </si>
  <si>
    <t>91|~66~1~5~2~-65~</t>
  </si>
  <si>
    <t>Boiler Assembly [1]: Fan [66] - SA Fan : Motor: Rating / design point load</t>
  </si>
  <si>
    <t>91|~72~1~2~~-65~</t>
  </si>
  <si>
    <t>Boiler Assembly [1]: Fan [72] - PA Fan : Fan design point overall pressure rise</t>
  </si>
  <si>
    <t>91|~72~1~3~~-65~</t>
  </si>
  <si>
    <t>Boiler Assembly [1]: Fan [72] - PA Fan : Fan pressure margin</t>
  </si>
  <si>
    <t>91|~72~1~8~~-65~</t>
  </si>
  <si>
    <t>Boiler Assembly [1]: Fan [72] - PA Fan : Flow margin</t>
  </si>
  <si>
    <t>91|~72~1~4~~-65~</t>
  </si>
  <si>
    <t>Boiler Assembly [1]: Fan [72] - PA Fan : Fan nominal isentropic efficiency</t>
  </si>
  <si>
    <t>91|~72~1~5~~-65~</t>
  </si>
  <si>
    <t>Boiler Assembly [1]: Fan [72] - PA Fan : Current RPM</t>
  </si>
  <si>
    <t>91|~72~1~7~~-65~</t>
  </si>
  <si>
    <t>Boiler Assembly [1]: Fan [72] - PA Fan : Design point RPM</t>
  </si>
  <si>
    <t>91|~72~1~9~~-65~</t>
  </si>
  <si>
    <t>Boiler Assembly [1]: Fan [72] - PA Fan : Mechanical efficiency</t>
  </si>
  <si>
    <t>91|~72~1~20~~-65~</t>
  </si>
  <si>
    <t>Boiler Assembly [1]: Fan [72] - PA Fan : Number of operating units</t>
  </si>
  <si>
    <t>91|~72~1~16~~-65~</t>
  </si>
  <si>
    <t>Boiler Assembly [1]: Fan [72] - PA Fan : Mechanical loss</t>
  </si>
  <si>
    <t>91|~72~1~13~~-65~</t>
  </si>
  <si>
    <t>Boiler Assembly [1]: Fan [72] - PA Fan : Fan off-design control damper dP</t>
  </si>
  <si>
    <t>91|~72~1~10~~-65~</t>
  </si>
  <si>
    <t>Boiler Assembly [1]: Fan [72] - PA Fan : Nominal RPM for off-design fan curve</t>
  </si>
  <si>
    <t>91|~72~1~11~~-65~</t>
  </si>
  <si>
    <t>Boiler Assembly [1]: Fan [72] - PA Fan : Nominal inlet volume flow for off-design fan curve</t>
  </si>
  <si>
    <t>91|~72~1~12~~-65~</t>
  </si>
  <si>
    <t>Boiler Assembly [1]: Fan [72] - PA Fan : Nominal corrected pressure rise for off-design fan curve</t>
  </si>
  <si>
    <t>91|~72~1~5~2~-65~</t>
  </si>
  <si>
    <t>Boiler Assembly [1]: Fan [72] - PA Fan : Motor: Rating / design point load</t>
  </si>
  <si>
    <t>91|~16~1~2~~-38~</t>
  </si>
  <si>
    <t>Feedwater Heater [16] - HPH-1 : Design point FW temperature @ heater exit</t>
  </si>
  <si>
    <t>91|~16~1~3~~-38~</t>
  </si>
  <si>
    <t>Feedwater Heater [16] - HPH-1 : Design point terminal difference</t>
  </si>
  <si>
    <t>91|~16~1~4~~-38~</t>
  </si>
  <si>
    <t>Feedwater Heater [16] - HPH-1 : Design point drain cooler approach</t>
  </si>
  <si>
    <t>91|~16~1~19~~-38~</t>
  </si>
  <si>
    <t>Feedwater Heater [16] - HPH-1 : Design point residual superheat</t>
  </si>
  <si>
    <t>91|~16~1~5~~-38~</t>
  </si>
  <si>
    <t>Feedwater Heater [16] - HPH-1 : Design point minimum pinch</t>
  </si>
  <si>
    <t>91|~16~1~6~~-38~</t>
  </si>
  <si>
    <t>Feedwater Heater [16] - HPH-1 : Design point dP/P across feedwater-side</t>
  </si>
  <si>
    <t>76|~16~2~2~~-38~</t>
  </si>
  <si>
    <t>Feedwater Heater [16] - HPH-1 : Off-design status 0:Working  2:Out-of-service</t>
  </si>
  <si>
    <t>91|~16~1~16~~-38~</t>
  </si>
  <si>
    <t>Feedwater Heater [16] - HPH-1 : FW temperature @ heater exit at off-design</t>
  </si>
  <si>
    <t>91|~16~1~8~~-38~</t>
  </si>
  <si>
    <t>Feedwater Heater [16] - HPH-1 : Design point steam-side thermal res./total res.</t>
  </si>
  <si>
    <t>91|~16~1~9~~-38~</t>
  </si>
  <si>
    <t>Feedwater Heater [16] - HPH-1 : Design point water-side thermal res./total res.</t>
  </si>
  <si>
    <t>91|~16~1~10~~-38~</t>
  </si>
  <si>
    <t>Feedwater Heater [16] - HPH-1 : Design point tube wall &amp; fouling res./total res.</t>
  </si>
  <si>
    <t>91|~16~1~11~~-38~</t>
  </si>
  <si>
    <t>Feedwater Heater [16] - HPH-1 : Design point steam mass flow</t>
  </si>
  <si>
    <t>t/h</t>
  </si>
  <si>
    <t>91|~16~1~12~~-38~</t>
  </si>
  <si>
    <t>Feedwater Heater [16] - HPH-1 : Design point water mass flow</t>
  </si>
  <si>
    <t>91|~16~1~13~~-38~</t>
  </si>
  <si>
    <t>Feedwater Heater [16] - HPH-1 : Design point UA of condensing section</t>
  </si>
  <si>
    <t>kW/C</t>
  </si>
  <si>
    <t>91|~16~1~20~~-38~</t>
  </si>
  <si>
    <t>Feedwater Heater [16] - HPH-1 : Design point UA of drain cooling section</t>
  </si>
  <si>
    <t>91|~16~1~21~~-38~</t>
  </si>
  <si>
    <t>Feedwater Heater [16] - HPH-1 : Design point UA of desuperheating section</t>
  </si>
  <si>
    <t>91|~16~1~14~~-38~</t>
  </si>
  <si>
    <t>Feedwater Heater [16] - HPH-1 : Correction factor for overall h.t.c.</t>
  </si>
  <si>
    <t>91|~16~1~15~~-38~</t>
  </si>
  <si>
    <t>Feedwater Heater [16] - HPH-1 : Water-side flow resistance coefficient</t>
  </si>
  <si>
    <t>m^-4</t>
  </si>
  <si>
    <t>91|~16~1~17~~-38~</t>
  </si>
  <si>
    <t>Feedwater Heater [16] - HPH-1 : Scaling exponent for steam-side h.t.c.</t>
  </si>
  <si>
    <t>91|~16~1~18~~-38~</t>
  </si>
  <si>
    <t>Feedwater Heater [16] - HPH-1 : Scaling exponent for water-side h.t.c.</t>
  </si>
  <si>
    <t>91|~17~1~2~~-38~</t>
  </si>
  <si>
    <t>Feedwater Heater [17] - HPH-2 : Design point FW temperature @ heater exit</t>
  </si>
  <si>
    <t>91|~17~1~3~~-38~</t>
  </si>
  <si>
    <t>Feedwater Heater [17] - HPH-2 : Design point terminal difference</t>
  </si>
  <si>
    <t>91|~17~1~4~~-38~</t>
  </si>
  <si>
    <t>Feedwater Heater [17] - HPH-2 : Design point drain cooler approach</t>
  </si>
  <si>
    <t>91|~17~1~19~~-38~</t>
  </si>
  <si>
    <t>Feedwater Heater [17] - HPH-2 : Design point residual superheat</t>
  </si>
  <si>
    <t>91|~17~1~5~~-38~</t>
  </si>
  <si>
    <t>Feedwater Heater [17] - HPH-2 : Design point minimum pinch</t>
  </si>
  <si>
    <t>91|~17~1~6~~-38~</t>
  </si>
  <si>
    <t>Feedwater Heater [17] - HPH-2 : Design point dP/P across feedwater-side</t>
  </si>
  <si>
    <t>76|~17~2~2~~-38~</t>
  </si>
  <si>
    <t>Feedwater Heater [17] - HPH-2 : Off-design status 0:Working  2:Out-of-service</t>
  </si>
  <si>
    <t>91|~17~1~16~~-38~</t>
  </si>
  <si>
    <t>Feedwater Heater [17] - HPH-2 : FW temperature @ heater exit at off-design</t>
  </si>
  <si>
    <t>91|~17~1~8~~-38~</t>
  </si>
  <si>
    <t>Feedwater Heater [17] - HPH-2 : Design point steam-side thermal res./total res.</t>
  </si>
  <si>
    <t>91|~17~1~9~~-38~</t>
  </si>
  <si>
    <t>Feedwater Heater [17] - HPH-2 : Design point water-side thermal res./total res.</t>
  </si>
  <si>
    <t>91|~17~1~10~~-38~</t>
  </si>
  <si>
    <t>Feedwater Heater [17] - HPH-2 : Design point tube wall &amp; fouling res./total res.</t>
  </si>
  <si>
    <t>91|~17~1~11~~-38~</t>
  </si>
  <si>
    <t>Feedwater Heater [17] - HPH-2 : Design point steam mass flow</t>
  </si>
  <si>
    <t>91|~17~1~12~~-38~</t>
  </si>
  <si>
    <t>Feedwater Heater [17] - HPH-2 : Design point water mass flow</t>
  </si>
  <si>
    <t>91|~17~1~13~~-38~</t>
  </si>
  <si>
    <t>Feedwater Heater [17] - HPH-2 : Design point UA of condensing section</t>
  </si>
  <si>
    <t>91|~17~1~20~~-38~</t>
  </si>
  <si>
    <t>Feedwater Heater [17] - HPH-2 : Design point UA of drain cooling section</t>
  </si>
  <si>
    <t>91|~17~1~21~~-38~</t>
  </si>
  <si>
    <t>Feedwater Heater [17] - HPH-2 : Design point UA of desuperheating section</t>
  </si>
  <si>
    <t>91|~17~1~14~~-38~</t>
  </si>
  <si>
    <t>Feedwater Heater [17] - HPH-2 : Correction factor for overall h.t.c.</t>
  </si>
  <si>
    <t>91|~17~1~15~~-38~</t>
  </si>
  <si>
    <t>Feedwater Heater [17] - HPH-2 : Water-side flow resistance coefficient</t>
  </si>
  <si>
    <t>91|~17~1~17~~-38~</t>
  </si>
  <si>
    <t>Feedwater Heater [17] - HPH-2 : Scaling exponent for steam-side h.t.c.</t>
  </si>
  <si>
    <t>91|~17~1~18~~-38~</t>
  </si>
  <si>
    <t>Feedwater Heater [17] - HPH-2 : Scaling exponent for water-side h.t.c.</t>
  </si>
  <si>
    <t>91|~24~1~2~~-38~</t>
  </si>
  <si>
    <t>Feedwater Heater [24] - HPH-3 : Design point FW temperature @ heater exit</t>
  </si>
  <si>
    <t>91|~24~1~3~~-38~</t>
  </si>
  <si>
    <t>Feedwater Heater [24] - HPH-3 : Design point terminal difference</t>
  </si>
  <si>
    <t>91|~24~1~4~~-38~</t>
  </si>
  <si>
    <t>Feedwater Heater [24] - HPH-3 : Design point drain cooler approach</t>
  </si>
  <si>
    <t>91|~24~1~19~~-38~</t>
  </si>
  <si>
    <t>Feedwater Heater [24] - HPH-3 : Design point residual superheat</t>
  </si>
  <si>
    <t>91|~24~1~5~~-38~</t>
  </si>
  <si>
    <t>Feedwater Heater [24] - HPH-3 : Design point minimum pinch</t>
  </si>
  <si>
    <t>91|~24~1~6~~-38~</t>
  </si>
  <si>
    <t>Feedwater Heater [24] - HPH-3 : Design point dP/P across feedwater-side</t>
  </si>
  <si>
    <t>76|~24~2~2~~-38~</t>
  </si>
  <si>
    <t>Feedwater Heater [24] - HPH-3 : Off-design status 0:Working  2:Out-of-service</t>
  </si>
  <si>
    <t>91|~24~1~16~~-38~</t>
  </si>
  <si>
    <t>Feedwater Heater [24] - HPH-3 : FW temperature @ heater exit at off-design</t>
  </si>
  <si>
    <t>91|~24~1~8~~-38~</t>
  </si>
  <si>
    <t>Feedwater Heater [24] - HPH-3 : Design point steam-side thermal res./total res.</t>
  </si>
  <si>
    <t>91|~24~1~9~~-38~</t>
  </si>
  <si>
    <t>Feedwater Heater [24] - HPH-3 : Design point water-side thermal res./total res.</t>
  </si>
  <si>
    <t>91|~24~1~10~~-38~</t>
  </si>
  <si>
    <t>Feedwater Heater [24] - HPH-3 : Design point tube wall &amp; fouling res./total res.</t>
  </si>
  <si>
    <t>91|~24~1~11~~-38~</t>
  </si>
  <si>
    <t>Feedwater Heater [24] - HPH-3 : Design point steam mass flow</t>
  </si>
  <si>
    <t>91|~24~1~12~~-38~</t>
  </si>
  <si>
    <t>Feedwater Heater [24] - HPH-3 : Design point water mass flow</t>
  </si>
  <si>
    <t>91|~24~1~13~~-38~</t>
  </si>
  <si>
    <t>Feedwater Heater [24] - HPH-3 : Design point UA of condensing section</t>
  </si>
  <si>
    <t>91|~24~1~20~~-38~</t>
  </si>
  <si>
    <t>Feedwater Heater [24] - HPH-3 : Design point UA of drain cooling section</t>
  </si>
  <si>
    <t>91|~24~1~21~~-38~</t>
  </si>
  <si>
    <t>Feedwater Heater [24] - HPH-3 : Design point UA of desuperheating section</t>
  </si>
  <si>
    <t>91|~24~1~14~~-38~</t>
  </si>
  <si>
    <t>Feedwater Heater [24] - HPH-3 : Correction factor for overall h.t.c.</t>
  </si>
  <si>
    <t>91|~24~1~15~~-38~</t>
  </si>
  <si>
    <t>Feedwater Heater [24] - HPH-3 : Water-side flow resistance coefficient</t>
  </si>
  <si>
    <t>91|~24~1~17~~-38~</t>
  </si>
  <si>
    <t>Feedwater Heater [24] - HPH-3 : Scaling exponent for steam-side h.t.c.</t>
  </si>
  <si>
    <t>91|~24~1~18~~-38~</t>
  </si>
  <si>
    <t>Feedwater Heater [24] - HPH-3 : Scaling exponent for water-side h.t.c.</t>
  </si>
  <si>
    <t>91|~53~1~2~~-38~</t>
  </si>
  <si>
    <t>Feedwater Heater [53] - LPH-8 : Design point FW temperature @ heater exit</t>
  </si>
  <si>
    <t>91|~53~1~3~~-38~</t>
  </si>
  <si>
    <t>Feedwater Heater [53] - LPH-8 : Design point terminal difference</t>
  </si>
  <si>
    <t>91|~53~1~4~~-38~</t>
  </si>
  <si>
    <t>Feedwater Heater [53] - LPH-8 : Design point drain cooler approach</t>
  </si>
  <si>
    <t>91|~53~1~19~~-38~</t>
  </si>
  <si>
    <t>Feedwater Heater [53] - LPH-8 : Design point residual superheat</t>
  </si>
  <si>
    <t>91|~53~1~5~~-38~</t>
  </si>
  <si>
    <t>Feedwater Heater [53] - LPH-8 : Design point minimum pinch</t>
  </si>
  <si>
    <t>91|~53~1~6~~-38~</t>
  </si>
  <si>
    <t>Feedwater Heater [53] - LPH-8 : Design point dP/P across feedwater-side</t>
  </si>
  <si>
    <t>76|~53~2~2~~-38~</t>
  </si>
  <si>
    <t>Feedwater Heater [53] - LPH-8 : Off-design status 0:Working  2:Out-of-service</t>
  </si>
  <si>
    <t>91|~53~1~16~~-38~</t>
  </si>
  <si>
    <t>Feedwater Heater [53] - LPH-8 : FW temperature @ heater exit at off-design</t>
  </si>
  <si>
    <t>91|~53~1~8~~-38~</t>
  </si>
  <si>
    <t>Feedwater Heater [53] - LPH-8 : Design point steam-side thermal res./total res.</t>
  </si>
  <si>
    <t>91|~53~1~9~~-38~</t>
  </si>
  <si>
    <t>Feedwater Heater [53] - LPH-8 : Design point water-side thermal res./total res.</t>
  </si>
  <si>
    <t>91|~53~1~10~~-38~</t>
  </si>
  <si>
    <t>Feedwater Heater [53] - LPH-8 : Design point tube wall &amp; fouling res./total res.</t>
  </si>
  <si>
    <t>91|~53~1~11~~-38~</t>
  </si>
  <si>
    <t>Feedwater Heater [53] - LPH-8 : Design point steam mass flow</t>
  </si>
  <si>
    <t>91|~53~1~12~~-38~</t>
  </si>
  <si>
    <t>Feedwater Heater [53] - LPH-8 : Design point water mass flow</t>
  </si>
  <si>
    <t>91|~53~1~13~~-38~</t>
  </si>
  <si>
    <t>Feedwater Heater [53] - LPH-8 : Design point UA of condensing section</t>
  </si>
  <si>
    <t>91|~53~1~20~~-38~</t>
  </si>
  <si>
    <t>Feedwater Heater [53] - LPH-8 : Design point UA of drain cooling section</t>
  </si>
  <si>
    <t>91|~53~1~21~~-38~</t>
  </si>
  <si>
    <t>Feedwater Heater [53] - LPH-8 : Design point UA of desuperheating section</t>
  </si>
  <si>
    <t>91|~53~1~14~~-38~</t>
  </si>
  <si>
    <t>Feedwater Heater [53] - LPH-8 : Correction factor for overall h.t.c.</t>
  </si>
  <si>
    <t>91|~53~1~15~~-38~</t>
  </si>
  <si>
    <t>Feedwater Heater [53] - LPH-8 : Water-side flow resistance coefficient</t>
  </si>
  <si>
    <t>91|~53~1~17~~-38~</t>
  </si>
  <si>
    <t>Feedwater Heater [53] - LPH-8 : Scaling exponent for steam-side h.t.c.</t>
  </si>
  <si>
    <t>91|~53~1~18~~-38~</t>
  </si>
  <si>
    <t>Feedwater Heater [53] - LPH-8 : Scaling exponent for water-side h.t.c.</t>
  </si>
  <si>
    <t>91|~54~1~2~~-38~</t>
  </si>
  <si>
    <t>Feedwater Heater [54] - LPH-7 : Design point FW temperature @ heater exit</t>
  </si>
  <si>
    <t>91|~54~1~3~~-38~</t>
  </si>
  <si>
    <t>Feedwater Heater [54] - LPH-7 : Design point terminal difference</t>
  </si>
  <si>
    <t>91|~54~1~4~~-38~</t>
  </si>
  <si>
    <t>Feedwater Heater [54] - LPH-7 : Design point drain cooler approach</t>
  </si>
  <si>
    <t>91|~54~1~19~~-38~</t>
  </si>
  <si>
    <t>Feedwater Heater [54] - LPH-7 : Design point residual superheat</t>
  </si>
  <si>
    <t>91|~54~1~5~~-38~</t>
  </si>
  <si>
    <t>Feedwater Heater [54] - LPH-7 : Design point minimum pinch</t>
  </si>
  <si>
    <t>91|~54~1~6~~-38~</t>
  </si>
  <si>
    <t>Feedwater Heater [54] - LPH-7 : Design point dP/P across feedwater-side</t>
  </si>
  <si>
    <t>76|~54~2~2~~-38~</t>
  </si>
  <si>
    <t>Feedwater Heater [54] - LPH-7 : Off-design status 0:Working  2:Out-of-service</t>
  </si>
  <si>
    <t>91|~54~1~16~~-38~</t>
  </si>
  <si>
    <t>Feedwater Heater [54] - LPH-7 : FW temperature @ heater exit at off-design</t>
  </si>
  <si>
    <t>91|~54~1~8~~-38~</t>
  </si>
  <si>
    <t>Feedwater Heater [54] - LPH-7 : Design point steam-side thermal res./total res.</t>
  </si>
  <si>
    <t>91|~54~1~9~~-38~</t>
  </si>
  <si>
    <t>Feedwater Heater [54] - LPH-7 : Design point water-side thermal res./total res.</t>
  </si>
  <si>
    <t>91|~54~1~10~~-38~</t>
  </si>
  <si>
    <t>Feedwater Heater [54] - LPH-7 : Design point tube wall &amp; fouling res./total res.</t>
  </si>
  <si>
    <t>91|~54~1~11~~-38~</t>
  </si>
  <si>
    <t>Feedwater Heater [54] - LPH-7 : Design point steam mass flow</t>
  </si>
  <si>
    <t>91|~54~1~12~~-38~</t>
  </si>
  <si>
    <t>Feedwater Heater [54] - LPH-7 : Design point water mass flow</t>
  </si>
  <si>
    <t>91|~54~1~13~~-38~</t>
  </si>
  <si>
    <t>Feedwater Heater [54] - LPH-7 : Design point UA of condensing section</t>
  </si>
  <si>
    <t>91|~54~1~20~~-38~</t>
  </si>
  <si>
    <t>Feedwater Heater [54] - LPH-7 : Design point UA of drain cooling section</t>
  </si>
  <si>
    <t>91|~54~1~21~~-38~</t>
  </si>
  <si>
    <t>Feedwater Heater [54] - LPH-7 : Design point UA of desuperheating section</t>
  </si>
  <si>
    <t>91|~54~1~14~~-38~</t>
  </si>
  <si>
    <t>Feedwater Heater [54] - LPH-7 : Correction factor for overall h.t.c.</t>
  </si>
  <si>
    <t>91|~54~1~15~~-38~</t>
  </si>
  <si>
    <t>Feedwater Heater [54] - LPH-7 : Water-side flow resistance coefficient</t>
  </si>
  <si>
    <t>91|~54~1~17~~-38~</t>
  </si>
  <si>
    <t>Feedwater Heater [54] - LPH-7 : Scaling exponent for steam-side h.t.c.</t>
  </si>
  <si>
    <t>91|~54~1~18~~-38~</t>
  </si>
  <si>
    <t>Feedwater Heater [54] - LPH-7 : Scaling exponent for water-side h.t.c.</t>
  </si>
  <si>
    <t>91|~55~1~2~~-38~</t>
  </si>
  <si>
    <t>Feedwater Heater [55] - LPH-6 : Design point FW temperature @ heater exit</t>
  </si>
  <si>
    <t>91|~55~1~3~~-38~</t>
  </si>
  <si>
    <t>Feedwater Heater [55] - LPH-6 : Design point terminal difference</t>
  </si>
  <si>
    <t>91|~55~1~4~~-38~</t>
  </si>
  <si>
    <t>Feedwater Heater [55] - LPH-6 : Design point drain cooler approach</t>
  </si>
  <si>
    <t>91|~55~1~19~~-38~</t>
  </si>
  <si>
    <t>Feedwater Heater [55] - LPH-6 : Design point residual superheat</t>
  </si>
  <si>
    <t>91|~55~1~5~~-38~</t>
  </si>
  <si>
    <t>Feedwater Heater [55] - LPH-6 : Design point minimum pinch</t>
  </si>
  <si>
    <t>91|~55~1~6~~-38~</t>
  </si>
  <si>
    <t>Feedwater Heater [55] - LPH-6 : Design point dP/P across feedwater-side</t>
  </si>
  <si>
    <t>76|~55~2~2~~-38~</t>
  </si>
  <si>
    <t>Feedwater Heater [55] - LPH-6 : Off-design status 0:Working  2:Out-of-service</t>
  </si>
  <si>
    <t>91|~55~1~16~~-38~</t>
  </si>
  <si>
    <t>Feedwater Heater [55] - LPH-6 : FW temperature @ heater exit at off-design</t>
  </si>
  <si>
    <t>91|~55~1~8~~-38~</t>
  </si>
  <si>
    <t>Feedwater Heater [55] - LPH-6 : Design point steam-side thermal res./total res.</t>
  </si>
  <si>
    <t>91|~55~1~9~~-38~</t>
  </si>
  <si>
    <t>Feedwater Heater [55] - LPH-6 : Design point water-side thermal res./total res.</t>
  </si>
  <si>
    <t>91|~55~1~10~~-38~</t>
  </si>
  <si>
    <t>Feedwater Heater [55] - LPH-6 : Design point tube wall &amp; fouling res./total res.</t>
  </si>
  <si>
    <t>91|~55~1~11~~-38~</t>
  </si>
  <si>
    <t>Feedwater Heater [55] - LPH-6 : Design point steam mass flow</t>
  </si>
  <si>
    <t>91|~55~1~12~~-38~</t>
  </si>
  <si>
    <t>Feedwater Heater [55] - LPH-6 : Design point water mass flow</t>
  </si>
  <si>
    <t>91|~55~1~13~~-38~</t>
  </si>
  <si>
    <t>Feedwater Heater [55] - LPH-6 : Design point UA of condensing section</t>
  </si>
  <si>
    <t>91|~55~1~20~~-38~</t>
  </si>
  <si>
    <t>Feedwater Heater [55] - LPH-6 : Design point UA of drain cooling section</t>
  </si>
  <si>
    <t>91|~55~1~21~~-38~</t>
  </si>
  <si>
    <t>Feedwater Heater [55] - LPH-6 : Design point UA of desuperheating section</t>
  </si>
  <si>
    <t>91|~55~1~14~~-38~</t>
  </si>
  <si>
    <t>Feedwater Heater [55] - LPH-6 : Correction factor for overall h.t.c.</t>
  </si>
  <si>
    <t>91|~55~1~15~~-38~</t>
  </si>
  <si>
    <t>Feedwater Heater [55] - LPH-6 : Water-side flow resistance coefficient</t>
  </si>
  <si>
    <t>91|~55~1~17~~-38~</t>
  </si>
  <si>
    <t>Feedwater Heater [55] - LPH-6 : Scaling exponent for steam-side h.t.c.</t>
  </si>
  <si>
    <t>91|~55~1~18~~-38~</t>
  </si>
  <si>
    <t>Feedwater Heater [55] - LPH-6 : Scaling exponent for water-side h.t.c.</t>
  </si>
  <si>
    <t>91|~56~1~2~~-38~</t>
  </si>
  <si>
    <t>Feedwater Heater [56] - LPH-5 : Design point FW temperature @ heater exit</t>
  </si>
  <si>
    <t>91|~56~1~3~~-38~</t>
  </si>
  <si>
    <t>Feedwater Heater [56] - LPH-5 : Design point terminal difference</t>
  </si>
  <si>
    <t>91|~56~1~4~~-38~</t>
  </si>
  <si>
    <t>Feedwater Heater [56] - LPH-5 : Design point drain cooler approach</t>
  </si>
  <si>
    <t>91|~56~1~19~~-38~</t>
  </si>
  <si>
    <t>Feedwater Heater [56] - LPH-5 : Design point residual superheat</t>
  </si>
  <si>
    <t>91|~56~1~5~~-38~</t>
  </si>
  <si>
    <t>Feedwater Heater [56] - LPH-5 : Design point minimum pinch</t>
  </si>
  <si>
    <t>91|~56~1~6~~-38~</t>
  </si>
  <si>
    <t>Feedwater Heater [56] - LPH-5 : Design point dP/P across feedwater-side</t>
  </si>
  <si>
    <t>76|~56~2~2~~-38~</t>
  </si>
  <si>
    <t>Feedwater Heater [56] - LPH-5 : Off-design status 0:Working  2:Out-of-service</t>
  </si>
  <si>
    <t>91|~56~1~16~~-38~</t>
  </si>
  <si>
    <t>Feedwater Heater [56] - LPH-5 : FW temperature @ heater exit at off-design</t>
  </si>
  <si>
    <t>91|~56~1~8~~-38~</t>
  </si>
  <si>
    <t>Feedwater Heater [56] - LPH-5 : Design point steam-side thermal res./total res.</t>
  </si>
  <si>
    <t>91|~56~1~9~~-38~</t>
  </si>
  <si>
    <t>Feedwater Heater [56] - LPH-5 : Design point water-side thermal res./total res.</t>
  </si>
  <si>
    <t>91|~56~1~10~~-38~</t>
  </si>
  <si>
    <t>Feedwater Heater [56] - LPH-5 : Design point tube wall &amp; fouling res./total res.</t>
  </si>
  <si>
    <t>91|~56~1~11~~-38~</t>
  </si>
  <si>
    <t>Feedwater Heater [56] - LPH-5 : Design point steam mass flow</t>
  </si>
  <si>
    <t>91|~56~1~12~~-38~</t>
  </si>
  <si>
    <t>Feedwater Heater [56] - LPH-5 : Design point water mass flow</t>
  </si>
  <si>
    <t>91|~56~1~13~~-38~</t>
  </si>
  <si>
    <t>Feedwater Heater [56] - LPH-5 : Design point UA of condensing section</t>
  </si>
  <si>
    <t>91|~56~1~20~~-38~</t>
  </si>
  <si>
    <t>Feedwater Heater [56] - LPH-5 : Design point UA of drain cooling section</t>
  </si>
  <si>
    <t>91|~56~1~21~~-38~</t>
  </si>
  <si>
    <t>Feedwater Heater [56] - LPH-5 : Design point UA of desuperheating section</t>
  </si>
  <si>
    <t>91|~56~1~14~~-38~</t>
  </si>
  <si>
    <t>Feedwater Heater [56] - LPH-5 : Correction factor for overall h.t.c.</t>
  </si>
  <si>
    <t>91|~56~1~15~~-38~</t>
  </si>
  <si>
    <t>Feedwater Heater [56] - LPH-5 : Water-side flow resistance coefficient</t>
  </si>
  <si>
    <t>91|~56~1~17~~-38~</t>
  </si>
  <si>
    <t>Feedwater Heater [56] - LPH-5 : Scaling exponent for steam-side h.t.c.</t>
  </si>
  <si>
    <t>91|~56~1~18~~-38~</t>
  </si>
  <si>
    <t>Feedwater Heater [56] - LPH-5 : Scaling exponent for water-side h.t.c.</t>
  </si>
  <si>
    <t>91|~10~1~1~~-24~</t>
  </si>
  <si>
    <t>Fuel Source [10] - Coal : Fuel supply pressure</t>
  </si>
  <si>
    <t>91|~10~1~2~~-24~</t>
  </si>
  <si>
    <t>Fuel Source [10] - Coal : Fuel supply temperature</t>
  </si>
  <si>
    <t>91|~10~1~3~~-24~</t>
  </si>
  <si>
    <t>Fuel Source [10] - Coal : Mass flow</t>
  </si>
  <si>
    <t>~10~4~15~100~-24~</t>
  </si>
  <si>
    <t>Fuel Source [10] - Coal : Fuel name</t>
  </si>
  <si>
    <t>TJA_Whatif100</t>
  </si>
  <si>
    <t>~10~2~19~100~-24~</t>
  </si>
  <si>
    <t>Fuel Source [10] - Coal : Solid type (0=coal,1=coke,3=biomass,9=other)</t>
  </si>
  <si>
    <t>~10~1~53~100~-24~</t>
  </si>
  <si>
    <t>Fuel Source [10] - Coal : Weight percent of Moisture</t>
  </si>
  <si>
    <t>~10~1~54~100~-24~</t>
  </si>
  <si>
    <t>Fuel Source [10] - Coal : Weight percent of Ash</t>
  </si>
  <si>
    <t>~10~1~55~100~-24~</t>
  </si>
  <si>
    <t>Fuel Source [10] - Coal : Weight percent of C</t>
  </si>
  <si>
    <t>~10~1~56~100~-24~</t>
  </si>
  <si>
    <t>Fuel Source [10] - Coal : Weight percent of H</t>
  </si>
  <si>
    <t>~10~1~58~100~-24~</t>
  </si>
  <si>
    <t>Fuel Source [10] - Coal : Weight percent of N</t>
  </si>
  <si>
    <t>~10~1~65~100~-24~</t>
  </si>
  <si>
    <t>Fuel Source [10] - Coal : Weight percent of Cl</t>
  </si>
  <si>
    <t>~10~1~59~100~-24~</t>
  </si>
  <si>
    <t>Fuel Source [10] - Coal : Weight percent of S</t>
  </si>
  <si>
    <t>~10~1~57~100~-24~</t>
  </si>
  <si>
    <t>Fuel Source [10] - Coal : Weight percent of O</t>
  </si>
  <si>
    <t>~10~1~60~100~-24~</t>
  </si>
  <si>
    <t>Fuel Source [10] - Coal : HHV @ 25C</t>
  </si>
  <si>
    <t>kJ/kg</t>
  </si>
  <si>
    <t>~10~1~52~100~-24~</t>
  </si>
  <si>
    <t>Fuel Source [10] - Coal : Weight percent of Volatile Matter</t>
  </si>
  <si>
    <t>~10~1~91~100~-24~</t>
  </si>
  <si>
    <t>Fuel Source [10] - Coal : Specific heat (Cp) at 25 C, dry</t>
  </si>
  <si>
    <t>kJ/kg-C</t>
  </si>
  <si>
    <t>~10~1~92~100~-24~</t>
  </si>
  <si>
    <t>Fuel Source [10] - Coal : Specific heat (Cp) at 300 C, dry</t>
  </si>
  <si>
    <t>~10~1~64~100~-24~</t>
  </si>
  <si>
    <t>Fuel Source [10] - Coal : Hardgrove grindability index (HGI)</t>
  </si>
  <si>
    <t>~10~1~75~100~-24~</t>
  </si>
  <si>
    <t>Fuel Source [10] - Coal : Ash weight % of SiO2</t>
  </si>
  <si>
    <t>~10~1~76~100~-24~</t>
  </si>
  <si>
    <t>Fuel Source [10] - Coal : Ash weight % of Al2O3</t>
  </si>
  <si>
    <t>~10~1~77~100~-24~</t>
  </si>
  <si>
    <t>Fuel Source [10] - Coal : Ash weight % of Fe2O3</t>
  </si>
  <si>
    <t>~10~1~78~100~-24~</t>
  </si>
  <si>
    <t>Fuel Source [10] - Coal : Ash weight % of CaO</t>
  </si>
  <si>
    <t>~10~1~79~100~-24~</t>
  </si>
  <si>
    <t>Fuel Source [10] - Coal : Ash weight % of MgO</t>
  </si>
  <si>
    <t>~10~1~80~100~-24~</t>
  </si>
  <si>
    <t>Fuel Source [10] - Coal : Ash weight % of Na2O</t>
  </si>
  <si>
    <t>~10~1~81~100~-24~</t>
  </si>
  <si>
    <t>Fuel Source [10] - Coal : Ash weight % of K2O</t>
  </si>
  <si>
    <t>~10~1~82~100~-24~</t>
  </si>
  <si>
    <t>Fuel Source [10] - Coal : Ash weight % of TiO2</t>
  </si>
  <si>
    <t>~10~1~83~100~-24~</t>
  </si>
  <si>
    <t>Fuel Source [10] - Coal : Ash weight % of P2O5</t>
  </si>
  <si>
    <t>~10~1~84~100~-24~</t>
  </si>
  <si>
    <t>Fuel Source [10] - Coal : Ash weight % of SO3</t>
  </si>
  <si>
    <t>~10~1~85~100~-24~</t>
  </si>
  <si>
    <t>Fuel Source [10] - Coal : Ash weight % of Other</t>
  </si>
  <si>
    <t>~10~1~86~100~-24~</t>
  </si>
  <si>
    <t>Fuel Source [10] - Coal : Ash Initial Deformation Temperature (reducing atm.)</t>
  </si>
  <si>
    <t>~10~1~61~100~-24~</t>
  </si>
  <si>
    <t>Fuel Source [10] - Coal : Ash softening temperature (reducing atm.)</t>
  </si>
  <si>
    <t>91|~7~1~10~~-158~</t>
  </si>
  <si>
    <t>Boiler Assembly [1]: Furnace w/ Pulverizer [7] : Steam production rate</t>
  </si>
  <si>
    <t>91|~7~1~18~~-158~</t>
  </si>
  <si>
    <t>Boiler Assembly [1]: Furnace w/ Pulverizer [7] : Furnace exit temperature</t>
  </si>
  <si>
    <t>91|~7~1~4~~-158~</t>
  </si>
  <si>
    <t>Boiler Assembly [1]: Furnace w/ Pulverizer [7] : Excess air</t>
  </si>
  <si>
    <t>91|~7~1~7~~-158~</t>
  </si>
  <si>
    <t>Boiler Assembly [1]: Furnace w/ Pulverizer [7] : Minor heat loss</t>
  </si>
  <si>
    <t>91|~7~1~8~~-158~</t>
  </si>
  <si>
    <t>Boiler Assembly [1]: Furnace w/ Pulverizer [7] : Blowdown</t>
  </si>
  <si>
    <t>91|~7~1~2~~-158~</t>
  </si>
  <si>
    <t>Boiler Assembly [1]: Furnace w/ Pulverizer [7] : Furnace gage pressure</t>
  </si>
  <si>
    <t>91|~7~1~6~~-158~</t>
  </si>
  <si>
    <t>Boiler Assembly [1]: Furnace w/ Pulverizer [7] : Secondary air pressure drop</t>
  </si>
  <si>
    <t>91|~7~1~39~~-158~</t>
  </si>
  <si>
    <t>Boiler Assembly [1]: Furnace w/ Pulverizer [7] : Radiant flux past screen</t>
  </si>
  <si>
    <t>91|~7~1~150~~-158~</t>
  </si>
  <si>
    <t>Boiler Assembly [1]: Furnace w/ Pulverizer [7] : Reference O2 content (for emission level definition)</t>
  </si>
  <si>
    <t>91|~7~1~152~~-158~</t>
  </si>
  <si>
    <t>Boiler Assembly [1]: Furnace w/ Pulverizer [7] : NOx production based on HHV heat input</t>
  </si>
  <si>
    <t>91|~7~1~4~100~-158~</t>
  </si>
  <si>
    <t>Boiler Assembly [1]: Furnace w/ Pulverizer [7] : Pulverizer exit temperature @ design</t>
  </si>
  <si>
    <t>91|~7~1~6~100~-158~</t>
  </si>
  <si>
    <t>Boiler Assembly [1]: Furnace w/ Pulverizer [7] : Inlet air/fuel mass ratio in pulverizer @ design</t>
  </si>
  <si>
    <t>91|~7~1~1~100~-158~</t>
  </si>
  <si>
    <t>Boiler Assembly [1]: Furnace w/ Pulverizer [7] : Pulverized fuel fineness @ design</t>
  </si>
  <si>
    <t>91|~7~1~8~100~-158~</t>
  </si>
  <si>
    <t>Boiler Assembly [1]: Furnace w/ Pulverizer [7] : Power consumption converted into heat in pulverizer @ design</t>
  </si>
  <si>
    <t>91|~7~1~7~100~-158~</t>
  </si>
  <si>
    <t>Boiler Assembly [1]: Furnace w/ Pulverizer [7] : % of as-received fuel moisture evaporated in pulverizer</t>
  </si>
  <si>
    <t>91|~7~1~10~100~-158~</t>
  </si>
  <si>
    <t>Boiler Assembly [1]: Furnace w/ Pulverizer [7] : Pressure drop in pulverizer</t>
  </si>
  <si>
    <t>91|~7~1~18~100~-158~</t>
  </si>
  <si>
    <t>Boiler Assembly [1]: Furnace w/ Pulverizer [7] : Pulverizer exit gauge pressure</t>
  </si>
  <si>
    <t>91|~7~1~12~100~-158~</t>
  </si>
  <si>
    <t>Boiler Assembly [1]: Furnace w/ Pulverizer [7] : Pulverizer nameplate specific power</t>
  </si>
  <si>
    <t>kWh/tonne</t>
  </si>
  <si>
    <t>91|~3~1~2~~-1~</t>
  </si>
  <si>
    <t>Gas/Air Source [3] - Sec.Air : Pressure</t>
  </si>
  <si>
    <t>91|~3~1~3~~-1~</t>
  </si>
  <si>
    <t>Gas/Air Source [3] - Sec.Air : Temperature</t>
  </si>
  <si>
    <t>91|~3~1~4~~-1~</t>
  </si>
  <si>
    <t>Gas/Air Source [3] - Sec.Air : Mass flow</t>
  </si>
  <si>
    <t>91|~3~1~5~~-1~</t>
  </si>
  <si>
    <t>Gas/Air Source [3] - Sec.Air : Relative humidity</t>
  </si>
  <si>
    <t>91|~3~1~18~~-1~</t>
  </si>
  <si>
    <t>Gas/Air Source [3] - Sec.Air : Maximum H2O mole %</t>
  </si>
  <si>
    <t>91|~3~1~21~~-1~</t>
  </si>
  <si>
    <t>Gas/Air Source [3] - Sec.Air : Heat price: user-defined</t>
  </si>
  <si>
    <t>USD/GJ</t>
  </si>
  <si>
    <t>91|~3~1~22~~-1~</t>
  </si>
  <si>
    <t>Gas/Air Source [3] - Sec.Air : Mass price: user-defined</t>
  </si>
  <si>
    <t>USD/tonne</t>
  </si>
  <si>
    <t>91|~11~1~2~~-1~</t>
  </si>
  <si>
    <t>Gas/Air Source [11] - Prim.Air : Pressure</t>
  </si>
  <si>
    <t>91|~11~1~3~~-1~</t>
  </si>
  <si>
    <t>Gas/Air Source [11] - Prim.Air : Temperature</t>
  </si>
  <si>
    <t>91|~11~1~4~~-1~</t>
  </si>
  <si>
    <t>Gas/Air Source [11] - Prim.Air : Mass flow</t>
  </si>
  <si>
    <t>91|~11~1~5~~-1~</t>
  </si>
  <si>
    <t>Gas/Air Source [11] - Prim.Air : Relative humidity</t>
  </si>
  <si>
    <t>91|~11~1~18~~-1~</t>
  </si>
  <si>
    <t>Gas/Air Source [11] - Prim.Air : Maximum H2O mole %</t>
  </si>
  <si>
    <t>91|~11~1~21~~-1~</t>
  </si>
  <si>
    <t>Gas/Air Source [11] - Prim.Air : Heat price: user-defined</t>
  </si>
  <si>
    <t>91|~11~1~22~~-1~</t>
  </si>
  <si>
    <t>Gas/Air Source [11] - Prim.Air : Mass price: user-defined</t>
  </si>
  <si>
    <t>83|91|~40~1~12~~-168~</t>
  </si>
  <si>
    <t>General Pump [40] - CP : Assumed isentropic efficiency for TD mode</t>
  </si>
  <si>
    <t>91|~40~1~5~1000~-168~</t>
  </si>
  <si>
    <t>General Pump [40] - CP : Motor: Rating / design point load</t>
  </si>
  <si>
    <t>91|~6~1~1~~-46~</t>
  </si>
  <si>
    <t>Makeup / Blowdown [6] : Makeup temperature</t>
  </si>
  <si>
    <t>91|~6~1~2~~-46~</t>
  </si>
  <si>
    <t>Makeup / Blowdown [6] : Makeup quality</t>
  </si>
  <si>
    <t>91|~25~1~1~~-6~</t>
  </si>
  <si>
    <t>Mixer [25] : Desired mass flow fraction into 1st clockwise node</t>
  </si>
  <si>
    <t>91|~25~1~3~~-6~</t>
  </si>
  <si>
    <t>Mixer [25] : Desired mass flow fraction into 3rd clockwise node</t>
  </si>
  <si>
    <t>91|~30~1~1~~-6~</t>
  </si>
  <si>
    <t>Mixer [30] : Desired mass flow fraction into 1st clockwise node</t>
  </si>
  <si>
    <t>91|~30~1~3~~-6~</t>
  </si>
  <si>
    <t>Mixer [30] : Desired mass flow fraction into 3rd clockwise node</t>
  </si>
  <si>
    <t>91|~33~1~1~~-6~</t>
  </si>
  <si>
    <t>Mixer [33] : Desired mass flow fraction into 1st clockwise node</t>
  </si>
  <si>
    <t>91|~33~1~2~~-6~</t>
  </si>
  <si>
    <t>Mixer [33] : Desired mass flow fraction into 2nd clockwise node</t>
  </si>
  <si>
    <t>91|~39~1~2~~-6~</t>
  </si>
  <si>
    <t>Mixer [39] : Desired mass flow fraction into 2nd clockwise node</t>
  </si>
  <si>
    <t>91|~39~1~3~~-6~</t>
  </si>
  <si>
    <t>Mixer [39] : Desired mass flow fraction into 3rd clockwise node</t>
  </si>
  <si>
    <t>91|~62~1~1~~-6~</t>
  </si>
  <si>
    <t>Mixer [62] : Desired mass flow fraction into 1st clockwise node</t>
  </si>
  <si>
    <t>91|~62~1~2~~-6~</t>
  </si>
  <si>
    <t>Mixer [62] : Desired mass flow fraction into 2nd clockwise node</t>
  </si>
  <si>
    <t>91|~62~1~3~~-6~</t>
  </si>
  <si>
    <t>Mixer [62] : Desired mass flow fraction into 3rd clockwise node</t>
  </si>
  <si>
    <t>91|~21~1~1~~-6~</t>
  </si>
  <si>
    <t>Mixer [21] : Desired mass flow fraction into 1st clockwise node</t>
  </si>
  <si>
    <t>91|~21~1~3~~-6~</t>
  </si>
  <si>
    <t>Mixer [21] : Desired mass flow fraction into 3rd clockwise node</t>
  </si>
  <si>
    <t>91|~85~1~1~~-6~</t>
  </si>
  <si>
    <t>Mixer [85] : Desired mass flow fraction into 1st clockwise node</t>
  </si>
  <si>
    <t>91|~85~1~3~~-6~</t>
  </si>
  <si>
    <t>Mixer [85] : Desired mass flow fraction into 3rd clockwise node</t>
  </si>
  <si>
    <t>91|~87~1~1~~-6~</t>
  </si>
  <si>
    <t>Mixer [87] : Desired mass flow fraction into 1st clockwise node</t>
  </si>
  <si>
    <t>91|~87~1~3~~-6~</t>
  </si>
  <si>
    <t>Mixer [87] : Desired mass flow fraction into 3rd clockwise node</t>
  </si>
  <si>
    <t>91|~90~1~1~~-6~</t>
  </si>
  <si>
    <t>Mixer [90] : Desired mass flow fraction into 1st clockwise node</t>
  </si>
  <si>
    <t>91|~90~1~3~~-6~</t>
  </si>
  <si>
    <t>Mixer [90] : Desired mass flow fraction into 3rd clockwise node</t>
  </si>
  <si>
    <t>~35~1~4~~-107~</t>
  </si>
  <si>
    <t>Pipe (PCE) [35] : Assumed pressure drop for TD mode (as % of exit pressure)</t>
  </si>
  <si>
    <t>~35~1~9~~-107~</t>
  </si>
  <si>
    <t>Pipe (PCE) [35] : Heat Loss</t>
  </si>
  <si>
    <t>~36~1~4~~-107~</t>
  </si>
  <si>
    <t>Pipe (PCE) [36] : Assumed pressure drop for TD mode (as % of exit pressure)</t>
  </si>
  <si>
    <t>~36~1~9~~-107~</t>
  </si>
  <si>
    <t>Pipe (PCE) [36] : Heat Loss</t>
  </si>
  <si>
    <t>~37~1~4~~-107~</t>
  </si>
  <si>
    <t>Pipe (PCE) [37] : Assumed pressure drop for TD mode (as % of exit pressure)</t>
  </si>
  <si>
    <t>~37~1~9~~-107~</t>
  </si>
  <si>
    <t>Pipe (PCE) [37] : Heat Loss</t>
  </si>
  <si>
    <t>~60~1~4~~-107~</t>
  </si>
  <si>
    <t>Pipe (PCE) [60] : Assumed pressure drop for TD mode (as % of exit pressure)</t>
  </si>
  <si>
    <t>~60~1~9~~-107~</t>
  </si>
  <si>
    <t>Pipe (PCE) [60] : Heat Loss</t>
  </si>
  <si>
    <t>~61~1~4~~-107~</t>
  </si>
  <si>
    <t>Pipe (PCE) [61] : Assumed pressure drop for TD mode (as % of exit pressure)</t>
  </si>
  <si>
    <t>~61~1~9~~-107~</t>
  </si>
  <si>
    <t>Pipe (PCE) [61] : Heat Loss</t>
  </si>
  <si>
    <t>~63~1~4~~-107~</t>
  </si>
  <si>
    <t>Pipe (PCE) [63] : Assumed pressure drop for TD mode (as % of exit pressure)</t>
  </si>
  <si>
    <t>~63~1~9~~-107~</t>
  </si>
  <si>
    <t>Pipe (PCE) [63] : Heat Loss</t>
  </si>
  <si>
    <t>~64~1~4~~-107~</t>
  </si>
  <si>
    <t>Pipe (PCE) [64] : Assumed pressure drop for TD mode (as % of exit pressure)</t>
  </si>
  <si>
    <t>~64~1~9~~-107~</t>
  </si>
  <si>
    <t>Pipe (PCE) [64] : Heat Loss</t>
  </si>
  <si>
    <t>~73~1~4~~-107~</t>
  </si>
  <si>
    <t>Pipe (PCE) [73] : Assumed pressure drop for TD mode (as % of exit pressure)</t>
  </si>
  <si>
    <t>~73~1~9~~-107~</t>
  </si>
  <si>
    <t>Pipe (PCE) [73] : Heat Loss</t>
  </si>
  <si>
    <t>~74~1~4~~-107~</t>
  </si>
  <si>
    <t>Pipe (PCE) [74] : Assumed pressure drop for TD mode (as % of exit pressure)</t>
  </si>
  <si>
    <t>~74~1~9~~-107~</t>
  </si>
  <si>
    <t>Pipe (PCE) [74] : Heat Loss</t>
  </si>
  <si>
    <t>~75~1~4~~-107~</t>
  </si>
  <si>
    <t>Pipe (PCE) [75] : Assumed pressure drop for TD mode (as % of exit pressure)</t>
  </si>
  <si>
    <t>~75~1~9~~-107~</t>
  </si>
  <si>
    <t>Pipe (PCE) [75] : Heat Loss</t>
  </si>
  <si>
    <t>~76~1~4~~-107~</t>
  </si>
  <si>
    <t>Pipe (PCE) [76] : Assumed pressure drop for TD mode (as % of exit pressure)</t>
  </si>
  <si>
    <t>~76~1~9~~-107~</t>
  </si>
  <si>
    <t>Pipe (PCE) [76] : Heat Loss</t>
  </si>
  <si>
    <t>83|91|~82~1~12~~-100~</t>
  </si>
  <si>
    <t>Pump (PCE) [82] - CWP-1 : Assumed isentropic efficiency for TD mode</t>
  </si>
  <si>
    <t>91|~82~1~5~1000~-100~</t>
  </si>
  <si>
    <t>Pump (PCE) [82] - CWP-1 : Motor: Rating / design point load</t>
  </si>
  <si>
    <t>83|91|~83~1~12~~-100~</t>
  </si>
  <si>
    <t>Pump (PCE) [83] - CWP-2 : Assumed isentropic efficiency for TD mode</t>
  </si>
  <si>
    <t>91|~83~1~5~1000~-100~</t>
  </si>
  <si>
    <t>Pump (PCE) [83] - CWP-2 : Motor: Rating / design point load</t>
  </si>
  <si>
    <t>91|~8~1~1~~-120~</t>
  </si>
  <si>
    <t>Boiler Assembly [1]: Rotary Air Heater [8] - Rotary Air Heater : Air outlet temperature</t>
  </si>
  <si>
    <t>91|~8~1~3~~-120~</t>
  </si>
  <si>
    <t>Boiler Assembly [1]: Rotary Air Heater [8] - Rotary Air Heater : Air path cold end leakage</t>
  </si>
  <si>
    <t>91|~8~1~4~~-120~</t>
  </si>
  <si>
    <t>Boiler Assembly [1]: Rotary Air Heater [8] - Rotary Air Heater : Air path hot end leakage</t>
  </si>
  <si>
    <t>91|~8~1~11~~-120~</t>
  </si>
  <si>
    <t>Boiler Assembly [1]: Rotary Air Heater [8] - Rotary Air Heater : Primary air outlet temperature</t>
  </si>
  <si>
    <t>91|~8~1~13~~-120~</t>
  </si>
  <si>
    <t>Boiler Assembly [1]: Rotary Air Heater [8] - Rotary Air Heater : Primary air cold end leakage</t>
  </si>
  <si>
    <t>91|~8~1~14~~-120~</t>
  </si>
  <si>
    <t>Boiler Assembly [1]: Rotary Air Heater [8] - Rotary Air Heater : Primary air hot end leakage</t>
  </si>
  <si>
    <t>91|~1~1~2~~-85~</t>
  </si>
  <si>
    <t>ST-Driven Pump [1] - BFPT-A : Pump design point overall pressure rise</t>
  </si>
  <si>
    <t>91|~1~1~3~~-85~</t>
  </si>
  <si>
    <t>ST-Driven Pump [1] - BFPT-A : Pump head margin</t>
  </si>
  <si>
    <t>91|~1~1~8~~-85~</t>
  </si>
  <si>
    <t>ST-Driven Pump [1] - BFPT-A : Flow margin</t>
  </si>
  <si>
    <t>91|~1~1~4~~-85~</t>
  </si>
  <si>
    <t>ST-Driven Pump [1] - BFPT-A : Pump nominal isentropic efficiency</t>
  </si>
  <si>
    <t>91|~1~1~5~~-85~</t>
  </si>
  <si>
    <t>ST-Driven Pump [1] - BFPT-A : Current RPM</t>
  </si>
  <si>
    <t>91|~1~1~7~~-85~</t>
  </si>
  <si>
    <t>ST-Driven Pump [1] - BFPT-A : Design point RPM</t>
  </si>
  <si>
    <t>91|~1~1~9~~-85~</t>
  </si>
  <si>
    <t>ST-Driven Pump [1] - BFPT-A : Mechanical efficiency</t>
  </si>
  <si>
    <t>91|~1~1~20~~-85~</t>
  </si>
  <si>
    <t>ST-Driven Pump [1] - BFPT-A : Number of operating units</t>
  </si>
  <si>
    <t>91|~1~1~16~~-85~</t>
  </si>
  <si>
    <t>ST-Driven Pump [1] - BFPT-A : Mechanical loss</t>
  </si>
  <si>
    <t>91|~1~1~13~~-85~</t>
  </si>
  <si>
    <t>ST-Driven Pump [1] - BFPT-A : Pump off-design control valve dP</t>
  </si>
  <si>
    <t>91|~1~1~10~~-85~</t>
  </si>
  <si>
    <t>ST-Driven Pump [1] - BFPT-A : Nominal RPM for off-design pump curve</t>
  </si>
  <si>
    <t>91|~1~1~11~~-85~</t>
  </si>
  <si>
    <t>ST-Driven Pump [1] - BFPT-A : Nominal rating flow for off-design pump curve</t>
  </si>
  <si>
    <t>91|~1~1~12~~-85~</t>
  </si>
  <si>
    <t>ST-Driven Pump [1] - BFPT-A : Nominal pressure rise for off-design pump curve</t>
  </si>
  <si>
    <t>91|~1~1~2~1~-85~</t>
  </si>
  <si>
    <t>ST-Driven Pump [1] - BFPT-A : ST: Design point Inlet pressure (upstream of any stop or control valves)</t>
  </si>
  <si>
    <t>91|~1~1~3~1~-85~</t>
  </si>
  <si>
    <t>ST-Driven Pump [1] - BFPT-A : ST: Design point dry step efficiency</t>
  </si>
  <si>
    <t>91|~1~1~4~1~-85~</t>
  </si>
  <si>
    <t>ST-Driven Pump [1] - BFPT-A : ST: Reference pressure ratio for steam turbine expansion step</t>
  </si>
  <si>
    <t>91|~1~1~11~1~-85~</t>
  </si>
  <si>
    <t>ST-Driven Pump [1] - BFPT-A : ST: Mechanical efficiency</t>
  </si>
  <si>
    <t>91|~1~1~12~1~-85~</t>
  </si>
  <si>
    <t>ST-Driven Pump [1] - BFPT-A : ST: Sizing flow / design point flow</t>
  </si>
  <si>
    <t>91|~1~1~7~1~-85~</t>
  </si>
  <si>
    <t>ST-Driven Pump [1] - BFPT-A : ST: Design point stop valve (and/or internal piping) pressure drop (% of inlet pressure)</t>
  </si>
  <si>
    <t>72|79|91|~1~5~15~1~-85~</t>
  </si>
  <si>
    <t>ST-Driven Pump [1] - BFPT-A : ST: Design point dry exhaust loss</t>
  </si>
  <si>
    <t>91|~1~1~5~1~-85~</t>
  </si>
  <si>
    <t>ST-Driven Pump [1] - BFPT-A : ST: Condensation quality (Wilson line)</t>
  </si>
  <si>
    <t>91|~1~1~6~1~-85~</t>
  </si>
  <si>
    <t>ST-Driven Pump [1] - BFPT-A : ST: Moisture efficiency penalty (Baumann coefficient)</t>
  </si>
  <si>
    <t>91|~86~1~2~~-85~</t>
  </si>
  <si>
    <t>ST-Driven Pump [86] - BFPT-B : Pump design point overall pressure rise</t>
  </si>
  <si>
    <t>91|~86~1~3~~-85~</t>
  </si>
  <si>
    <t>ST-Driven Pump [86] - BFPT-B : Pump head margin</t>
  </si>
  <si>
    <t>91|~86~1~8~~-85~</t>
  </si>
  <si>
    <t>ST-Driven Pump [86] - BFPT-B : Flow margin</t>
  </si>
  <si>
    <t>91|~86~1~4~~-85~</t>
  </si>
  <si>
    <t>ST-Driven Pump [86] - BFPT-B : Pump nominal isentropic efficiency</t>
  </si>
  <si>
    <t>91|~86~1~5~~-85~</t>
  </si>
  <si>
    <t>ST-Driven Pump [86] - BFPT-B : Current RPM</t>
  </si>
  <si>
    <t>91|~86~1~7~~-85~</t>
  </si>
  <si>
    <t>ST-Driven Pump [86] - BFPT-B : Design point RPM</t>
  </si>
  <si>
    <t>91|~86~1~9~~-85~</t>
  </si>
  <si>
    <t>ST-Driven Pump [86] - BFPT-B : Mechanical efficiency</t>
  </si>
  <si>
    <t>91|~86~1~20~~-85~</t>
  </si>
  <si>
    <t>ST-Driven Pump [86] - BFPT-B : Number of operating units</t>
  </si>
  <si>
    <t>91|~86~1~16~~-85~</t>
  </si>
  <si>
    <t>ST-Driven Pump [86] - BFPT-B : Mechanical loss</t>
  </si>
  <si>
    <t>91|~86~1~13~~-85~</t>
  </si>
  <si>
    <t>ST-Driven Pump [86] - BFPT-B : Pump off-design control valve dP</t>
  </si>
  <si>
    <t>91|~86~1~10~~-85~</t>
  </si>
  <si>
    <t>ST-Driven Pump [86] - BFPT-B : Nominal RPM for off-design pump curve</t>
  </si>
  <si>
    <t>91|~86~1~11~~-85~</t>
  </si>
  <si>
    <t>ST-Driven Pump [86] - BFPT-B : Nominal rating flow for off-design pump curve</t>
  </si>
  <si>
    <t>91|~86~1~12~~-85~</t>
  </si>
  <si>
    <t>ST-Driven Pump [86] - BFPT-B : Nominal pressure rise for off-design pump curve</t>
  </si>
  <si>
    <t>91|~86~1~2~1~-85~</t>
  </si>
  <si>
    <t>ST-Driven Pump [86] - BFPT-B : ST: Design point Inlet pressure (upstream of any stop or control valves)</t>
  </si>
  <si>
    <t>91|~86~1~3~1~-85~</t>
  </si>
  <si>
    <t>ST-Driven Pump [86] - BFPT-B : ST: Design point dry step efficiency</t>
  </si>
  <si>
    <t>91|~86~1~4~1~-85~</t>
  </si>
  <si>
    <t>ST-Driven Pump [86] - BFPT-B : ST: Reference pressure ratio for steam turbine expansion step</t>
  </si>
  <si>
    <t>91|~86~1~11~1~-85~</t>
  </si>
  <si>
    <t>ST-Driven Pump [86] - BFPT-B : ST: Mechanical efficiency</t>
  </si>
  <si>
    <t>91|~86~1~12~1~-85~</t>
  </si>
  <si>
    <t>ST-Driven Pump [86] - BFPT-B : ST: Sizing flow / design point flow</t>
  </si>
  <si>
    <t>91|~86~1~7~1~-85~</t>
  </si>
  <si>
    <t>ST-Driven Pump [86] - BFPT-B : ST: Design point stop valve (and/or internal piping) pressure drop (% of inlet pressure)</t>
  </si>
  <si>
    <t>72|79|91|~86~5~15~1~-85~</t>
  </si>
  <si>
    <t>ST-Driven Pump [86] - BFPT-B : ST: Design point dry exhaust loss</t>
  </si>
  <si>
    <t>91|~86~1~5~1~-85~</t>
  </si>
  <si>
    <t>ST-Driven Pump [86] - BFPT-B : ST: Condensation quality (Wilson line)</t>
  </si>
  <si>
    <t>91|~86~1~6~1~-85~</t>
  </si>
  <si>
    <t>ST-Driven Pump [86] - BFPT-B : ST: Moisture efficiency penalty (Baumann coefficient)</t>
  </si>
  <si>
    <t>91|~34~1~84~~-127~</t>
  </si>
  <si>
    <t>Shell-Tube Water Heater (PCE) [34] - GC : Condenser pressure</t>
  </si>
  <si>
    <t>91|~34~1~72~~-127~</t>
  </si>
  <si>
    <t>Shell-Tube Water Heater (PCE) [34] - GC : Assumed water-side pressure drop for TD mode</t>
  </si>
  <si>
    <t>91|~34~1~34~~-127~</t>
  </si>
  <si>
    <t>Shell-Tube Water Heater (PCE) [34] - GC : Min. pinch temp. difference</t>
  </si>
  <si>
    <t>91|~18~1~1~~-7~</t>
  </si>
  <si>
    <t>Splitter [18] : Desired flow fraction of 1st clockwise node</t>
  </si>
  <si>
    <t>91|~18~1~2~~-7~</t>
  </si>
  <si>
    <t>Splitter [18] : Desired flow fraction of 2nd clockwise node</t>
  </si>
  <si>
    <t>91|~18~1~3~~-7~</t>
  </si>
  <si>
    <t>Splitter [18] : Desired flow fraction of 3rd clockwise node</t>
  </si>
  <si>
    <t>91|~19~1~1~~-7~</t>
  </si>
  <si>
    <t>Splitter [19] : Desired flow fraction of 1st clockwise node</t>
  </si>
  <si>
    <t>91|~19~1~3~~-7~</t>
  </si>
  <si>
    <t>Splitter [19] : Desired flow fraction of 3rd clockwise node</t>
  </si>
  <si>
    <t>91|~20~1~1~~-7~</t>
  </si>
  <si>
    <t>Splitter [20] : Desired flow fraction of 1st clockwise node</t>
  </si>
  <si>
    <t>91|~20~1~2~~-7~</t>
  </si>
  <si>
    <t>Splitter [20] : Desired flow fraction of 2nd clockwise node</t>
  </si>
  <si>
    <t>91|~20~1~3~~-7~</t>
  </si>
  <si>
    <t>Splitter [20] : Desired flow fraction of 3rd clockwise node</t>
  </si>
  <si>
    <t>91|~22~1~1~~-7~</t>
  </si>
  <si>
    <t>Splitter [22] : Desired flow fraction of 1st clockwise node</t>
  </si>
  <si>
    <t>91|~22~1~2~~-7~</t>
  </si>
  <si>
    <t>Splitter [22] : Desired flow fraction of 2nd clockwise node</t>
  </si>
  <si>
    <t>91|~22~1~3~~-7~</t>
  </si>
  <si>
    <t>Splitter [22] : Desired flow fraction of 3rd clockwise node</t>
  </si>
  <si>
    <t>91|~27~1~1~~-7~</t>
  </si>
  <si>
    <t>Splitter [27] : Desired flow fraction of 1st clockwise node</t>
  </si>
  <si>
    <t>91|~27~1~3~~-7~</t>
  </si>
  <si>
    <t>Splitter [27] : Desired flow fraction of 3rd clockwise node</t>
  </si>
  <si>
    <t>91|~29~1~1~~-7~</t>
  </si>
  <si>
    <t>Splitter [29] : Desired flow fraction of 1st clockwise node</t>
  </si>
  <si>
    <t>91|~29~1~3~~-7~</t>
  </si>
  <si>
    <t>Splitter [29] : Desired flow fraction of 3rd clockwise node</t>
  </si>
  <si>
    <t>91|~32~1~1~~-7~</t>
  </si>
  <si>
    <t>Splitter [32] : Desired flow fraction of 1st clockwise node</t>
  </si>
  <si>
    <t>91|~32~1~2~~-7~</t>
  </si>
  <si>
    <t>Splitter [32] : Desired flow fraction of 2nd clockwise node</t>
  </si>
  <si>
    <t>91|~32~1~3~~-7~</t>
  </si>
  <si>
    <t>Splitter [32] : Desired flow fraction of 3rd clockwise node</t>
  </si>
  <si>
    <t>91|~49~1~1~~-7~</t>
  </si>
  <si>
    <t>Splitter [49] : Desired flow fraction of 1st clockwise node</t>
  </si>
  <si>
    <t>91|~49~1~3~~-7~</t>
  </si>
  <si>
    <t>Splitter [49] : Desired flow fraction of 3rd clockwise node</t>
  </si>
  <si>
    <t>91|~50~1~1~~-7~</t>
  </si>
  <si>
    <t>Splitter [50] : Desired flow fraction of 1st clockwise node</t>
  </si>
  <si>
    <t>91|~50~1~3~~-7~</t>
  </si>
  <si>
    <t>Splitter [50] : Desired flow fraction of 3rd clockwise node</t>
  </si>
  <si>
    <t>91|~51~1~1~~-7~</t>
  </si>
  <si>
    <t>Splitter [51] : Desired flow fraction of 1st clockwise node</t>
  </si>
  <si>
    <t>91|~51~1~3~~-7~</t>
  </si>
  <si>
    <t>Splitter [51] : Desired flow fraction of 3rd clockwise node</t>
  </si>
  <si>
    <t>91|~4~1~1~~-7~</t>
  </si>
  <si>
    <t>Splitter [4] : Desired flow fraction of 1st clockwise node</t>
  </si>
  <si>
    <t>91|~4~1~3~~-7~</t>
  </si>
  <si>
    <t>Splitter [4] : Desired flow fraction of 3rd clockwise node</t>
  </si>
  <si>
    <t>91|~9~1~1~~-7~</t>
  </si>
  <si>
    <t>Splitter [9] : Desired flow fraction of 1st clockwise node</t>
  </si>
  <si>
    <t>91|~9~1~3~~-7~</t>
  </si>
  <si>
    <t>Splitter [9] : Desired flow fraction of 3rd clockwise node</t>
  </si>
  <si>
    <t>91|~70~1~1~~-7~</t>
  </si>
  <si>
    <t>Splitter [70] : Desired flow fraction of 1st clockwise node</t>
  </si>
  <si>
    <t>91|~70~1~3~~-7~</t>
  </si>
  <si>
    <t>Splitter [70] : Desired flow fraction of 3rd clockwise node</t>
  </si>
  <si>
    <t>91|~71~1~1~~-7~</t>
  </si>
  <si>
    <t>Splitter [71] : Desired flow fraction of 1st clockwise node</t>
  </si>
  <si>
    <t>91|~71~1~2~~-7~</t>
  </si>
  <si>
    <t>Splitter [71] : Desired flow fraction of 2nd clockwise node</t>
  </si>
  <si>
    <t>91|~71~1~3~~-7~</t>
  </si>
  <si>
    <t>Splitter [71] : Desired flow fraction of 3rd clockwise node</t>
  </si>
  <si>
    <t>91|~84~1~1~~-7~</t>
  </si>
  <si>
    <t>Splitter [84] : Desired flow fraction of 1st clockwise node</t>
  </si>
  <si>
    <t>91|~84~1~3~~-7~</t>
  </si>
  <si>
    <t>Splitter [84] : Desired flow fraction of 3rd clockwise node</t>
  </si>
  <si>
    <t>91|~88~1~1~~-7~</t>
  </si>
  <si>
    <t>Splitter [88] : Desired flow fraction of 1st clockwise node</t>
  </si>
  <si>
    <t>91|~88~1~3~~-7~</t>
  </si>
  <si>
    <t>Splitter [88] : Desired flow fraction of 3rd clockwise node</t>
  </si>
  <si>
    <t>91|~89~1~1~~-7~</t>
  </si>
  <si>
    <t>Splitter [89] : Desired flow fraction of 1st clockwise node</t>
  </si>
  <si>
    <t>91|~89~1~3~~-7~</t>
  </si>
  <si>
    <t>Splitter [89] : Desired flow fraction of 3rd clockwise node</t>
  </si>
  <si>
    <t>91|~38~1~4~~-115~</t>
  </si>
  <si>
    <t>Boiler Assembly [1]: Superheater (PCE) [38] - FSH : Desired steam outlet temperature</t>
  </si>
  <si>
    <t>~38~1~9~~-115~</t>
  </si>
  <si>
    <t>Boiler Assembly [1]: Superheater (PCE) [38] - FSH : Heat loss as % of steam heat transfer</t>
  </si>
  <si>
    <t>~38~1~6~~-115~</t>
  </si>
  <si>
    <t>Boiler Assembly [1]: Superheater (PCE) [38] - FSH : Minimum temperature difference</t>
  </si>
  <si>
    <t>~38~1~8~~-115~</t>
  </si>
  <si>
    <t>Boiler Assembly [1]: Superheater (PCE) [38] - FSH : Assumed steam side pressure drop for TD mode</t>
  </si>
  <si>
    <t>91|~41~1~4~~-115~</t>
  </si>
  <si>
    <t>Boiler Assembly [1]: Superheater (PCE) [41] - LTSH : Desired steam outlet temperature</t>
  </si>
  <si>
    <t>~41~1~9~~-115~</t>
  </si>
  <si>
    <t>Boiler Assembly [1]: Superheater (PCE) [41] - LTSH : Heat loss as % of steam heat transfer</t>
  </si>
  <si>
    <t>~41~1~6~~-115~</t>
  </si>
  <si>
    <t>Boiler Assembly [1]: Superheater (PCE) [41] - LTSH : Minimum temperature difference</t>
  </si>
  <si>
    <t>~41~1~8~~-115~</t>
  </si>
  <si>
    <t>Boiler Assembly [1]: Superheater (PCE) [41] - LTSH : Assumed steam side pressure drop for TD mode</t>
  </si>
  <si>
    <t>91|~77~1~4~~-115~</t>
  </si>
  <si>
    <t>Boiler Assembly [1]: Superheater (PCE) - Parallel Flow [77] - RH-2 : Desired steam outlet temperature</t>
  </si>
  <si>
    <t>~77~1~9~~-115~</t>
  </si>
  <si>
    <t>Boiler Assembly [1]: Superheater (PCE) - Parallel Flow [77] - RH-2 : Heat loss as % of steam heat transfer</t>
  </si>
  <si>
    <t>~77~1~6~~-115~</t>
  </si>
  <si>
    <t>Boiler Assembly [1]: Superheater (PCE) - Parallel Flow [77] - RH-2 : Minimum temperature difference</t>
  </si>
  <si>
    <t>~77~1~8~~-115~</t>
  </si>
  <si>
    <t>Boiler Assembly [1]: Superheater (PCE) - Parallel Flow [77] - RH-2 : Assumed steam side pressure drop for TD mode</t>
  </si>
  <si>
    <t>91|~78~1~4~~-115~</t>
  </si>
  <si>
    <t>Boiler Assembly [1]: Superheater (PCE) - Parallel Flow [78] - RH-1 : Desired steam outlet temperature</t>
  </si>
  <si>
    <t>~78~1~9~~-115~</t>
  </si>
  <si>
    <t>Boiler Assembly [1]: Superheater (PCE) - Parallel Flow [78] - RH-1 : Heat loss as % of steam heat transfer</t>
  </si>
  <si>
    <t>~78~1~6~~-115~</t>
  </si>
  <si>
    <t>Boiler Assembly [1]: Superheater (PCE) - Parallel Flow [78] - RH-1 : Minimum temperature difference</t>
  </si>
  <si>
    <t>~78~1~8~~-115~</t>
  </si>
  <si>
    <t>Boiler Assembly [1]: Superheater (PCE) - Parallel Flow [78] - RH-1 : Assumed steam side pressure drop for TD mode</t>
  </si>
  <si>
    <t>91|~23~1~4~~-115~</t>
  </si>
  <si>
    <t>Boiler Assembly [1]: Superheater (PCE) - Parallel Flow [23] - Pa-SH : Desired steam outlet temperature</t>
  </si>
  <si>
    <t>~23~1~9~~-115~</t>
  </si>
  <si>
    <t>Boiler Assembly [1]: Superheater (PCE) - Parallel Flow [23] - Pa-SH : Heat loss as % of steam heat transfer</t>
  </si>
  <si>
    <t>~23~1~6~~-115~</t>
  </si>
  <si>
    <t>Boiler Assembly [1]: Superheater (PCE) - Parallel Flow [23] - Pa-SH : Minimum temperature difference</t>
  </si>
  <si>
    <t>~23~1~8~~-115~</t>
  </si>
  <si>
    <t>Boiler Assembly [1]: Superheater (PCE) - Parallel Flow [23] - Pa-SH : Assumed steam side pressure drop for TD mode</t>
  </si>
  <si>
    <t>91|~79~1~4~~-115~</t>
  </si>
  <si>
    <t>Boiler Assembly [1]: Superheater (PCE) - Parallel Flow [79] - Pl-SH : Desired steam outlet temperature</t>
  </si>
  <si>
    <t>~79~1~9~~-115~</t>
  </si>
  <si>
    <t>Boiler Assembly [1]: Superheater (PCE) - Parallel Flow [79] - Pl-SH : Heat loss as % of steam heat transfer</t>
  </si>
  <si>
    <t>~79~1~6~~-115~</t>
  </si>
  <si>
    <t>Boiler Assembly [1]: Superheater (PCE) - Parallel Flow [79] - Pl-SH : Minimum temperature difference</t>
  </si>
  <si>
    <t>~79~1~8~~-115~</t>
  </si>
  <si>
    <t>Boiler Assembly [1]: Superheater (PCE) - Parallel Flow [79] - Pl-SH : Assumed steam side pressure drop for TD mode</t>
  </si>
  <si>
    <t>~14~2~2~~-32~</t>
  </si>
  <si>
    <t>Boiler Assembly [1]: Valve [14] : Pressure control 0:Upset 1:VWO 2:Dnset 3:dP 4:Rubber 5:Closed</t>
  </si>
  <si>
    <t>~14~1~5~~-32~</t>
  </si>
  <si>
    <t>Boiler Assembly [1]: Valve [14] : Pressure drop at valve wide open (dP/P)</t>
  </si>
  <si>
    <t>~14~1~6~~-32~</t>
  </si>
  <si>
    <t>Boiler Assembly [1]: Valve [14] : Upstream set point</t>
  </si>
  <si>
    <t>~14~1~8~~-32~</t>
  </si>
  <si>
    <t>Boiler Assembly [1]: Valve [14] : Downstream set point</t>
  </si>
  <si>
    <t>~14~1~7~~-32~</t>
  </si>
  <si>
    <t>Boiler Assembly [1]: Valve [14] : Specified pressure drop</t>
  </si>
  <si>
    <t>~80~2~2~~-32~</t>
  </si>
  <si>
    <t>Valve [80] : Pressure control 0:Upset 1:VWO 2:Dnset 3:dP 4:Rubber 5:Closed</t>
  </si>
  <si>
    <t>~80~1~5~~-32~</t>
  </si>
  <si>
    <t>Valve [80] : Pressure drop at valve wide open (dP/P)</t>
  </si>
  <si>
    <t>~80~1~6~~-32~</t>
  </si>
  <si>
    <t>Valve [80] : Upstream set point</t>
  </si>
  <si>
    <t>~80~1~8~~-32~</t>
  </si>
  <si>
    <t>Valve [80] : Downstream set point</t>
  </si>
  <si>
    <t>~80~1~7~~-32~</t>
  </si>
  <si>
    <t>Valve [80] : Specified pressure drop</t>
  </si>
  <si>
    <t>~81~2~2~~-32~</t>
  </si>
  <si>
    <t>Valve [81] : Pressure control 0:Upset 1:VWO 2:Dnset 3:dP 4:Rubber 5:Closed</t>
  </si>
  <si>
    <t>~81~1~5~~-32~</t>
  </si>
  <si>
    <t>Valve [81] : Pressure drop at valve wide open (dP/P)</t>
  </si>
  <si>
    <t>~81~1~6~~-32~</t>
  </si>
  <si>
    <t>Valve [81] : Upstream set point</t>
  </si>
  <si>
    <t>~81~1~8~~-32~</t>
  </si>
  <si>
    <t>Valve [81] : Downstream set point</t>
  </si>
  <si>
    <t>~81~1~7~~-32~</t>
  </si>
  <si>
    <t>Valve [81] : Specified pressure drop</t>
  </si>
  <si>
    <t>91|~58~1~1~~-14~</t>
  </si>
  <si>
    <t>Water Sink [58] : Pressure</t>
  </si>
  <si>
    <t>91|~58~1~21~~-14~</t>
  </si>
  <si>
    <t>Water Sink [58] : Heat price: user-defined</t>
  </si>
  <si>
    <t>91|~58~1~22~~-14~</t>
  </si>
  <si>
    <t>Water Sink [58] : Mass price: user-defined</t>
  </si>
  <si>
    <t>91|~57~1~2~~-9~</t>
  </si>
  <si>
    <t>Water Source [57] : Pressure</t>
  </si>
  <si>
    <t>91|~57~1~3~~-9~</t>
  </si>
  <si>
    <t>Water Source [57] : Temperature</t>
  </si>
  <si>
    <t>91|~57~1~4~~-9~</t>
  </si>
  <si>
    <t>Water Source [57] : Steam quality</t>
  </si>
  <si>
    <t>91|~57~1~5~~-9~</t>
  </si>
  <si>
    <t>Water Source [57] : Mass flow</t>
  </si>
  <si>
    <t>91|~57~1~21~~-9~</t>
  </si>
  <si>
    <t>Water Source [57] : Heat price: user-defined</t>
  </si>
  <si>
    <t>91|~57~1~22~~-9~</t>
  </si>
  <si>
    <t>Water Source [57] : Mass price: user-defined</t>
  </si>
  <si>
    <t>~59~1~53~~-104~</t>
  </si>
  <si>
    <t>Water-cooled Condenser (PCE) [59] : Condenser pressure</t>
  </si>
  <si>
    <t>~59~1~5~~-104~</t>
  </si>
  <si>
    <t>Water-cooled Condenser (PCE) [59] : Condensate subcooling at condenser pressure</t>
  </si>
  <si>
    <t>~59~1~9~~-104~</t>
  </si>
  <si>
    <t>Water-cooled Condenser (PCE) [59] : Cooling water temperature rise</t>
  </si>
  <si>
    <t>~~1~2~~-1005~</t>
  </si>
  <si>
    <t>Miscellaneous: Misc. auxiliary as fraction of gross plant output</t>
  </si>
  <si>
    <t>~~1~3~~-1005~</t>
  </si>
  <si>
    <t>Miscellaneous: Misc. auxiliary power</t>
  </si>
  <si>
    <t>~~1~4~~-1005~</t>
  </si>
  <si>
    <t>Miscellaneous: LHV efficiency of alternate boiler</t>
  </si>
  <si>
    <t>~~1~6~~-1005~</t>
  </si>
  <si>
    <t>Miscellaneous: Step Up Transformer loss as fraction of gross plant output</t>
  </si>
  <si>
    <t>~2~32~1~~-10100~</t>
  </si>
  <si>
    <t>Fix Pressure Stream 32 - Outlet of Mixer [25] -&gt; Inlet of ST Assembly [1]: ST Group [26]: Pressure</t>
  </si>
  <si>
    <t>~2~23~1~~-10100~</t>
  </si>
  <si>
    <t>Fix Pressure Stream 23 - Outlet of ST Assembly [1]: ST Group [15] -&gt; Inlet of Splitter [20]: Pressure</t>
  </si>
  <si>
    <t>~2~34~1~~-10100~</t>
  </si>
  <si>
    <t>Fix Pressure Stream 34 - Outlet of ST Assembly [1]: ST Group [26] -&gt; Inlet of Splitter [29]: Pressure</t>
  </si>
  <si>
    <t>~2~41~1~~-10100~</t>
  </si>
  <si>
    <t>Fix Pressure Stream 41 - Outlet of ST Assembly [1]: ST Group [28] -&gt; Inlet of Splitter [32]: Pressure</t>
  </si>
  <si>
    <t>91|~1~1~4~~-20000~</t>
  </si>
  <si>
    <t>Generator [1]: Design point power factor</t>
  </si>
  <si>
    <t>91|~1~1~5~~-20000~</t>
  </si>
  <si>
    <t>Generator [1]: Rating / design point load</t>
  </si>
  <si>
    <t>89|~1~3~18~~-20000~</t>
  </si>
  <si>
    <t>Generator [1]: Generator mech loss as % of generator total loss @ rating</t>
  </si>
  <si>
    <t>91|~10~1~1~1~-7000~</t>
  </si>
  <si>
    <t xml:space="preserve">Energy Inflow: Multiplier of Fuel Source [10] - Coal </t>
  </si>
  <si>
    <t>91|~13~1~1~3~-7000~</t>
  </si>
  <si>
    <t>Power Device: Multiplier of ST Assembly [1]: ST Group [13]  - G[1]</t>
  </si>
  <si>
    <t>91|~42~1~1~4~-7000~</t>
  </si>
  <si>
    <t>Auxiliary Device: Multiplier of Boiler Assembly [1]: Economiser (PCE) [42] - ECO : aux</t>
  </si>
  <si>
    <t>91|~12~1~1~4~-7000~</t>
  </si>
  <si>
    <t>Auxiliary Device: Multiplier of Boiler Assembly [1]: Electrostatic Precipitator [12] - ESP : aux</t>
  </si>
  <si>
    <t>91|~52~1~1~4~-7000~</t>
  </si>
  <si>
    <t>Auxiliary Device: Multiplier of Boiler Assembly [1]: Fan [52] : aux</t>
  </si>
  <si>
    <t>91|~66~1~1~4~-7000~</t>
  </si>
  <si>
    <t>Auxiliary Device: Multiplier of Boiler Assembly [1]: Fan [66] - SA Fan : aux</t>
  </si>
  <si>
    <t>91|~72~1~1~4~-7000~</t>
  </si>
  <si>
    <t>Auxiliary Device: Multiplier of Boiler Assembly [1]: Fan [72] - PA Fan : aux</t>
  </si>
  <si>
    <t>91|~7~1~1~4~-7000~</t>
  </si>
  <si>
    <t>Auxiliary Device: Multiplier of Boiler Assembly [1]: Furnace w/ Pulverizer [7] : aux</t>
  </si>
  <si>
    <t>91|~40~1~1~4~-7000~</t>
  </si>
  <si>
    <t xml:space="preserve">Auxiliary Device: Multiplier of General Pump [40] - CP </t>
  </si>
  <si>
    <t>91|~82~1~1~4~-7000~</t>
  </si>
  <si>
    <t xml:space="preserve">Auxiliary Device: Multiplier of Pump (PCE) [82] - CWP-1 </t>
  </si>
  <si>
    <t>91|~83~1~1~4~-7000~</t>
  </si>
  <si>
    <t xml:space="preserve">Auxiliary Device: Multiplier of Pump (PCE) [83] - CWP-2 </t>
  </si>
  <si>
    <t>86|87|68|86|86|~13~1~5~~-4100~</t>
  </si>
  <si>
    <t>ST Assembly [1]: Throttle pressure / first stage exit pressure</t>
  </si>
  <si>
    <t>86|87|68|86|86|~13~1~7~~-4100~</t>
  </si>
  <si>
    <t>ST Assembly [1]: Nameplate throttle pressure / current value</t>
  </si>
  <si>
    <t>86|87|68|86|86|~13~1~25~~-4100~</t>
  </si>
  <si>
    <t>ST Assembly [1]: Nameplate throttle temperature / current value</t>
  </si>
  <si>
    <t>86|87|68|86|86|98|86|79|78|~13~1~1~1~-4100~</t>
  </si>
  <si>
    <t>ST Assembly [1]: Leakage flow (Valve Stem leak 1 to IPT inlet)</t>
  </si>
  <si>
    <t>86|87|68|86|86|98|86|79|78|~13~1~4~1~-4100~</t>
  </si>
  <si>
    <t>ST Assembly [1]: Leakage flow (HPT HP leak 1 to IPT inlet)</t>
  </si>
  <si>
    <t>86|87|68|86|86|98|86|79|78|~13~1~7~1~-4100~</t>
  </si>
  <si>
    <t>ST Assembly [1]: Leakage flow (HPT LP leak 1 to LPT crossover)</t>
  </si>
  <si>
    <t>86|87|68|86|86|~13~1~10~~-4100~</t>
  </si>
  <si>
    <t>ST Assembly [1]: ST misc auxiliary power (% of generator rating)</t>
  </si>
  <si>
    <t>91|~13~1~2~~-11~</t>
  </si>
  <si>
    <t>ST Assembly [1]: ST Group [13] : Design point Inlet pressure (upstream of any stop or control valves)</t>
  </si>
  <si>
    <t>91|~13~1~3~~-11~</t>
  </si>
  <si>
    <t>ST Assembly [1]: ST Group [13] : Design point dry step efficiency</t>
  </si>
  <si>
    <t>91|~13~1~7~~-11~</t>
  </si>
  <si>
    <t>ST Assembly [1]: ST Group [13] : Design point stop valve (and/or internal piping) pressure drop (% of inlet pressure)</t>
  </si>
  <si>
    <t>72|79|91|~13~5~15~~-11~</t>
  </si>
  <si>
    <t>ST Assembly [1]: ST Group [13] : Design point dry exhaust loss</t>
  </si>
  <si>
    <t>91|~13~1~4~~-11~</t>
  </si>
  <si>
    <t>ST Assembly [1]: ST Group [13] : Reference pressure ratio for steam turbine expansion step</t>
  </si>
  <si>
    <t>91|~13~1~5~~-11~</t>
  </si>
  <si>
    <t>ST Assembly [1]: ST Group [13] : Condensation quality (Wilson line)</t>
  </si>
  <si>
    <t>91|~13~1~6~~-11~</t>
  </si>
  <si>
    <t>ST Assembly [1]: ST Group [13] : Moisture efficiency penalty (Baumann coefficient)</t>
  </si>
  <si>
    <t>91|~13~1~11~~-11~</t>
  </si>
  <si>
    <t>ST Assembly [1]: ST Group [13] : Mechanical efficiency</t>
  </si>
  <si>
    <t>91|~13~1~12~~-11~</t>
  </si>
  <si>
    <t>ST Assembly [1]: ST Group [13] : Sizing flow / design point flow</t>
  </si>
  <si>
    <t>91|~15~1~2~~-11~</t>
  </si>
  <si>
    <t>ST Assembly [1]: ST Group [15] : Design point Inlet pressure (upstream of any stop or control valves)</t>
  </si>
  <si>
    <t>91|~15~1~20~~-11~</t>
  </si>
  <si>
    <t>ST Assembly [1]: ST Group [15] : Outlet specific enthalpy (before exhaust loss if any)</t>
  </si>
  <si>
    <t>91|~15~1~7~~-11~</t>
  </si>
  <si>
    <t>ST Assembly [1]: ST Group [15] : Design point stop valve (and/or internal piping) pressure drop (% of inlet pressure)</t>
  </si>
  <si>
    <t>72|79|91|~15~5~15~~-11~</t>
  </si>
  <si>
    <t>ST Assembly [1]: ST Group [15] : Design point dry exhaust loss</t>
  </si>
  <si>
    <t>91|~15~1~4~~-11~</t>
  </si>
  <si>
    <t>ST Assembly [1]: ST Group [15] : Reference pressure ratio for steam turbine expansion step</t>
  </si>
  <si>
    <t>91|~15~1~5~~-11~</t>
  </si>
  <si>
    <t>ST Assembly [1]: ST Group [15] : Condensation quality (Wilson line)</t>
  </si>
  <si>
    <t>91|~15~1~6~~-11~</t>
  </si>
  <si>
    <t>ST Assembly [1]: ST Group [15] : Moisture efficiency penalty (Baumann coefficient)</t>
  </si>
  <si>
    <t>91|~15~1~11~~-11~</t>
  </si>
  <si>
    <t>ST Assembly [1]: ST Group [15] : Mechanical efficiency</t>
  </si>
  <si>
    <t>91|~15~1~12~~-11~</t>
  </si>
  <si>
    <t>ST Assembly [1]: ST Group [15] : Sizing flow / design point flow</t>
  </si>
  <si>
    <t>91|~26~1~2~~-11~</t>
  </si>
  <si>
    <t>ST Assembly [1]: ST Group [26] : Design point Inlet pressure (upstream of any stop or control valves)</t>
  </si>
  <si>
    <t>91|~26~1~3~~-11~</t>
  </si>
  <si>
    <t>ST Assembly [1]: ST Group [26] : Design point dry step efficiency</t>
  </si>
  <si>
    <t>91|~26~1~7~~-11~</t>
  </si>
  <si>
    <t>ST Assembly [1]: ST Group [26] : Design point stop valve (and/or internal piping) pressure drop (% of inlet pressure)</t>
  </si>
  <si>
    <t>72|79|91|~26~5~15~~-11~</t>
  </si>
  <si>
    <t>ST Assembly [1]: ST Group [26] : Design point dry exhaust loss</t>
  </si>
  <si>
    <t>91|~26~1~4~~-11~</t>
  </si>
  <si>
    <t>ST Assembly [1]: ST Group [26] : Reference pressure ratio for steam turbine expansion step</t>
  </si>
  <si>
    <t>91|~26~1~5~~-11~</t>
  </si>
  <si>
    <t>ST Assembly [1]: ST Group [26] : Condensation quality (Wilson line)</t>
  </si>
  <si>
    <t>91|~26~1~6~~-11~</t>
  </si>
  <si>
    <t>ST Assembly [1]: ST Group [26] : Moisture efficiency penalty (Baumann coefficient)</t>
  </si>
  <si>
    <t>91|~26~1~11~~-11~</t>
  </si>
  <si>
    <t>ST Assembly [1]: ST Group [26] : Mechanical efficiency</t>
  </si>
  <si>
    <t>91|~26~1~12~~-11~</t>
  </si>
  <si>
    <t>ST Assembly [1]: ST Group [26] : Sizing flow / design point flow</t>
  </si>
  <si>
    <t>91|~28~1~2~~-11~</t>
  </si>
  <si>
    <t>ST Assembly [1]: ST Group [28] : Design point Inlet pressure (upstream of any stop or control valves)</t>
  </si>
  <si>
    <t>91|~28~1~3~~-11~</t>
  </si>
  <si>
    <t>ST Assembly [1]: ST Group [28] : Design point dry step efficiency</t>
  </si>
  <si>
    <t>91|~28~1~7~~-11~</t>
  </si>
  <si>
    <t>ST Assembly [1]: ST Group [28] : Design point stop valve (and/or internal piping) pressure drop (% of inlet pressure)</t>
  </si>
  <si>
    <t>72|79|91|~28~5~15~~-11~</t>
  </si>
  <si>
    <t>ST Assembly [1]: ST Group [28] : Design point dry exhaust loss</t>
  </si>
  <si>
    <t>91|~28~1~4~~-11~</t>
  </si>
  <si>
    <t>ST Assembly [1]: ST Group [28] : Reference pressure ratio for steam turbine expansion step</t>
  </si>
  <si>
    <t>91|~28~1~5~~-11~</t>
  </si>
  <si>
    <t>ST Assembly [1]: ST Group [28] : Condensation quality (Wilson line)</t>
  </si>
  <si>
    <t>91|~28~1~6~~-11~</t>
  </si>
  <si>
    <t>ST Assembly [1]: ST Group [28] : Moisture efficiency penalty (Baumann coefficient)</t>
  </si>
  <si>
    <t>91|~28~1~11~~-11~</t>
  </si>
  <si>
    <t>ST Assembly [1]: ST Group [28] : Mechanical efficiency</t>
  </si>
  <si>
    <t>91|~28~1~12~~-11~</t>
  </si>
  <si>
    <t>ST Assembly [1]: ST Group [28] : Sizing flow / design point flow</t>
  </si>
  <si>
    <t>91|~44~1~2~~-11~</t>
  </si>
  <si>
    <t>ST Assembly [1]: ST Group [44] : Design point Inlet pressure (upstream of any stop or control valves)</t>
  </si>
  <si>
    <t>91|~44~1~3~~-11~</t>
  </si>
  <si>
    <t>ST Assembly [1]: ST Group [44] : Design point dry step efficiency</t>
  </si>
  <si>
    <t>91|~44~1~7~~-11~</t>
  </si>
  <si>
    <t>ST Assembly [1]: ST Group [44] : Design point stop valve (and/or internal piping) pressure drop (% of inlet pressure)</t>
  </si>
  <si>
    <t>72|79|91|~44~5~15~~-11~</t>
  </si>
  <si>
    <t>ST Assembly [1]: ST Group [44] : Design point dry exhaust loss</t>
  </si>
  <si>
    <t>91|~44~1~4~~-11~</t>
  </si>
  <si>
    <t>ST Assembly [1]: ST Group [44] : Reference pressure ratio for steam turbine expansion step</t>
  </si>
  <si>
    <t>91|~44~1~5~~-11~</t>
  </si>
  <si>
    <t>ST Assembly [1]: ST Group [44] : Condensation quality (Wilson line)</t>
  </si>
  <si>
    <t>91|~44~1~6~~-11~</t>
  </si>
  <si>
    <t>ST Assembly [1]: ST Group [44] : Moisture efficiency penalty (Baumann coefficient)</t>
  </si>
  <si>
    <t>91|~44~1~11~~-11~</t>
  </si>
  <si>
    <t>ST Assembly [1]: ST Group [44] : Mechanical efficiency</t>
  </si>
  <si>
    <t>91|~44~1~12~~-11~</t>
  </si>
  <si>
    <t>ST Assembly [1]: ST Group [44] : Sizing flow / design point flow</t>
  </si>
  <si>
    <t>91|~45~1~2~~-11~</t>
  </si>
  <si>
    <t>ST Assembly [1]: ST Group [45] : Design point Inlet pressure (upstream of any stop or control valves)</t>
  </si>
  <si>
    <t>91|~45~1~3~~-11~</t>
  </si>
  <si>
    <t>ST Assembly [1]: ST Group [45] : Design point dry step efficiency</t>
  </si>
  <si>
    <t>91|~45~1~7~~-11~</t>
  </si>
  <si>
    <t>ST Assembly [1]: ST Group [45] : Design point stop valve (and/or internal piping) pressure drop (% of inlet pressure)</t>
  </si>
  <si>
    <t>72|79|91|~45~5~15~~-11~</t>
  </si>
  <si>
    <t>ST Assembly [1]: ST Group [45] : Design point dry exhaust loss</t>
  </si>
  <si>
    <t>91|~45~1~4~~-11~</t>
  </si>
  <si>
    <t>ST Assembly [1]: ST Group [45] : Reference pressure ratio for steam turbine expansion step</t>
  </si>
  <si>
    <t>91|~45~1~5~~-11~</t>
  </si>
  <si>
    <t>ST Assembly [1]: ST Group [45] : Condensation quality (Wilson line)</t>
  </si>
  <si>
    <t>91|~45~1~6~~-11~</t>
  </si>
  <si>
    <t>ST Assembly [1]: ST Group [45] : Moisture efficiency penalty (Baumann coefficient)</t>
  </si>
  <si>
    <t>91|~45~1~11~~-11~</t>
  </si>
  <si>
    <t>ST Assembly [1]: ST Group [45] : Mechanical efficiency</t>
  </si>
  <si>
    <t>91|~45~1~12~~-11~</t>
  </si>
  <si>
    <t>ST Assembly [1]: ST Group [45] : Sizing flow / design point flow</t>
  </si>
  <si>
    <t>91|~46~1~2~~-11~</t>
  </si>
  <si>
    <t>ST Assembly [1]: ST Group [46] : Design point Inlet pressure (upstream of any stop or control valves)</t>
  </si>
  <si>
    <t>91|~46~1~3~~-11~</t>
  </si>
  <si>
    <t>ST Assembly [1]: ST Group [46] : Design point dry step efficiency</t>
  </si>
  <si>
    <t>91|~46~1~7~~-11~</t>
  </si>
  <si>
    <t>ST Assembly [1]: ST Group [46] : Design point stop valve (and/or internal piping) pressure drop (% of inlet pressure)</t>
  </si>
  <si>
    <t>72|79|91|~46~5~15~~-11~</t>
  </si>
  <si>
    <t>ST Assembly [1]: ST Group [46] : Design point dry exhaust loss</t>
  </si>
  <si>
    <t>91|~46~1~4~~-11~</t>
  </si>
  <si>
    <t>ST Assembly [1]: ST Group [46] : Reference pressure ratio for steam turbine expansion step</t>
  </si>
  <si>
    <t>91|~46~1~5~~-11~</t>
  </si>
  <si>
    <t>ST Assembly [1]: ST Group [46] : Condensation quality (Wilson line)</t>
  </si>
  <si>
    <t>91|~46~1~6~~-11~</t>
  </si>
  <si>
    <t>ST Assembly [1]: ST Group [46] : Moisture efficiency penalty (Baumann coefficient)</t>
  </si>
  <si>
    <t>91|~46~1~11~~-11~</t>
  </si>
  <si>
    <t>ST Assembly [1]: ST Group [46] : Mechanical efficiency</t>
  </si>
  <si>
    <t>91|~46~1~12~~-11~</t>
  </si>
  <si>
    <t>ST Assembly [1]: ST Group [46] : Sizing flow / design point flow</t>
  </si>
  <si>
    <t>91|~47~1~2~~-11~</t>
  </si>
  <si>
    <t>ST Assembly [1]: ST Group [47] : Design point Inlet pressure (upstream of any stop or control valves)</t>
  </si>
  <si>
    <t>91|~47~1~3~~-11~</t>
  </si>
  <si>
    <t>ST Assembly [1]: ST Group [47] : Design point dry step efficiency</t>
  </si>
  <si>
    <t>91|~47~1~7~~-11~</t>
  </si>
  <si>
    <t>ST Assembly [1]: ST Group [47] : Design point stop valve (and/or internal piping) pressure drop (% of inlet pressure)</t>
  </si>
  <si>
    <t>72|79|91|~47~5~15~~-11~</t>
  </si>
  <si>
    <t>ST Assembly [1]: ST Group [47] : Design point dry exhaust loss</t>
  </si>
  <si>
    <t>91|~47~1~4~~-11~</t>
  </si>
  <si>
    <t>ST Assembly [1]: ST Group [47] : Reference pressure ratio for steam turbine expansion step</t>
  </si>
  <si>
    <t>91|~47~1~5~~-11~</t>
  </si>
  <si>
    <t>ST Assembly [1]: ST Group [47] : Condensation quality (Wilson line)</t>
  </si>
  <si>
    <t>91|~47~1~6~~-11~</t>
  </si>
  <si>
    <t>ST Assembly [1]: ST Group [47] : Moisture efficiency penalty (Baumann coefficient)</t>
  </si>
  <si>
    <t>91|~47~1~11~~-11~</t>
  </si>
  <si>
    <t>ST Assembly [1]: ST Group [47] : Mechanical efficiency</t>
  </si>
  <si>
    <t>91|~47~1~12~~-11~</t>
  </si>
  <si>
    <t>ST Assembly [1]: ST Group [47] : Sizing flow / design point flow</t>
  </si>
  <si>
    <t>91|~5~1~2~~-11~</t>
  </si>
  <si>
    <t>ST Assembly [1]: ST Group [5] : Design point Inlet pressure (upstream of any stop or control valves)</t>
  </si>
  <si>
    <t>91|~5~1~3~~-11~</t>
  </si>
  <si>
    <t>ST Assembly [1]: ST Group [5] : Design point dry step efficiency</t>
  </si>
  <si>
    <t>91|~5~1~7~~-11~</t>
  </si>
  <si>
    <t>ST Assembly [1]: ST Group [5] : Design point stop valve (and/or internal piping) pressure drop (% of inlet pressure)</t>
  </si>
  <si>
    <t>72|79|91|~5~5~6~~-11~</t>
  </si>
  <si>
    <t>ST Assembly [1]: ST Group [5] : Correction factor to automatically computed design point dry exhaust loss</t>
  </si>
  <si>
    <t>91|~5~1~4~~-11~</t>
  </si>
  <si>
    <t>ST Assembly [1]: ST Group [5] : Reference pressure ratio for steam turbine expansion step</t>
  </si>
  <si>
    <t>91|~5~1~5~~-11~</t>
  </si>
  <si>
    <t>ST Assembly [1]: ST Group [5] : Condensation quality (Wilson line)</t>
  </si>
  <si>
    <t>91|~5~1~6~~-11~</t>
  </si>
  <si>
    <t>ST Assembly [1]: ST Group [5] : Moisture efficiency penalty (Baumann coefficient)</t>
  </si>
  <si>
    <t>91|~5~1~11~~-11~</t>
  </si>
  <si>
    <t>ST Assembly [1]: ST Group [5] : Mechanical efficiency</t>
  </si>
  <si>
    <t>91|~5~1~12~~-11~</t>
  </si>
  <si>
    <t>ST Assembly [1]: ST Group [5] : Sizing flow / design point flow</t>
  </si>
  <si>
    <t>~2~1~~~-5007~</t>
  </si>
  <si>
    <t>HIP Turbin: Label 1</t>
  </si>
  <si>
    <t>BFPT-A</t>
  </si>
  <si>
    <t>~2~2~~~-5007~</t>
  </si>
  <si>
    <t>HIP Turbin: Label 2</t>
  </si>
  <si>
    <t>BFPT-B</t>
  </si>
  <si>
    <t>~~~1~~-5000~</t>
  </si>
  <si>
    <t>Plant Summary: Ambient pressure</t>
  </si>
  <si>
    <t>~~~2~~-5000~</t>
  </si>
  <si>
    <t>Plant Summary: Ambient temperature</t>
  </si>
  <si>
    <t>~~~3~~-5000~</t>
  </si>
  <si>
    <t>Plant Summary: Ambient RH</t>
  </si>
  <si>
    <t>~~~20~~-5000~</t>
  </si>
  <si>
    <t>Plant Summary: Ambient wet bulb temperature</t>
  </si>
  <si>
    <t>~~~4~~-5000~</t>
  </si>
  <si>
    <t>Plant Summary: Gross power</t>
  </si>
  <si>
    <t>~~~7~~-5000~</t>
  </si>
  <si>
    <t>Plant Summary: Net power</t>
  </si>
  <si>
    <t>~~~29~~-5000~</t>
  </si>
  <si>
    <t>Plant Summary: Total auxiliaries and transformer losses</t>
  </si>
  <si>
    <t>~~~14~~-5000~</t>
  </si>
  <si>
    <t>Plant Summary: Plant auxiliary</t>
  </si>
  <si>
    <t>~~~27~~-5000~</t>
  </si>
  <si>
    <t>Plant Summary: Transformer losses</t>
  </si>
  <si>
    <t>~~~5~~-5000~</t>
  </si>
  <si>
    <t>Plant Summary: Gross electric efficiency(LHV)</t>
  </si>
  <si>
    <t>~~~6~~-5000~</t>
  </si>
  <si>
    <t>Plant Summary: Gross heat rate(LHV)</t>
  </si>
  <si>
    <t>kJ/kWh</t>
  </si>
  <si>
    <t>~~~8~~-5000~</t>
  </si>
  <si>
    <t>Plant Summary: Net electric efficiency(LHV)</t>
  </si>
  <si>
    <t>~~~9~~-5000~</t>
  </si>
  <si>
    <t>Plant Summary: Net heat rate(LHV)</t>
  </si>
  <si>
    <t>~~~10~~-5000~</t>
  </si>
  <si>
    <t>Plant Summary: Net fuel/energy input(LHV)</t>
  </si>
  <si>
    <t>~~~11~~-5000~</t>
  </si>
  <si>
    <t>Plant Summary: Net process heat output</t>
  </si>
  <si>
    <t>~~~12~~-5000~</t>
  </si>
  <si>
    <t>Plant Summary: CHP efficiency</t>
  </si>
  <si>
    <t>~~~13~~-5000~</t>
  </si>
  <si>
    <t>Plant Summary: PURPA efficiency</t>
  </si>
  <si>
    <t>~~~17~~-5000~</t>
  </si>
  <si>
    <t>Plant Summary: Net electric efficiency(HHV)</t>
  </si>
  <si>
    <t>~~~18~~-5000~</t>
  </si>
  <si>
    <t>Plant Summary: Net heat rate(HHV)</t>
  </si>
  <si>
    <t>~~~19~~-5000~</t>
  </si>
  <si>
    <t>Plant Summary: Net fuel/energy input(HHV)</t>
  </si>
  <si>
    <t>~~~21~~-5000~</t>
  </si>
  <si>
    <t>Plant Summary: Energy chargeable to power</t>
  </si>
  <si>
    <t>~~~22~~-5000~</t>
  </si>
  <si>
    <t>Plant Summary: Electric efficiency on chargeable energy</t>
  </si>
  <si>
    <t>~~~23~~-5000~</t>
  </si>
  <si>
    <t>Plant Summary: Water consumption</t>
  </si>
  <si>
    <t>~~~24~~-5000~</t>
  </si>
  <si>
    <t>Plant Summary: Water discharge</t>
  </si>
  <si>
    <t>~~~34~~-5000~</t>
  </si>
  <si>
    <t>Plant Summary: Net gaseous fuel input(LHV)</t>
  </si>
  <si>
    <t>~~~35~~-5000~</t>
  </si>
  <si>
    <t>Plant Summary: Net liquid fuel input(LHV)</t>
  </si>
  <si>
    <t>~~~36~~-5000~</t>
  </si>
  <si>
    <t>Plant Summary: Net solid fuel input(LHV)</t>
  </si>
  <si>
    <t>~~~37~~-5000~</t>
  </si>
  <si>
    <t>Plant Summary: Net gaseous fuel input(HHV)</t>
  </si>
  <si>
    <t>~~~38~~-5000~</t>
  </si>
  <si>
    <t>Plant Summary: Net liquid fuel input(HHV)</t>
  </si>
  <si>
    <t>~~~39~~-5000~</t>
  </si>
  <si>
    <t>Plant Summary: Net solid fuel input(HHV)</t>
  </si>
  <si>
    <t>~~~30~~-5000~</t>
  </si>
  <si>
    <t>Plant Summary: Fuel LHV price</t>
  </si>
  <si>
    <t>~~~31~~-5000~</t>
  </si>
  <si>
    <t>Plant Summary: Fuel/Heat expense</t>
  </si>
  <si>
    <t>USD/hr</t>
  </si>
  <si>
    <t>~~~32~~-5000~</t>
  </si>
  <si>
    <t>Plant Summary: Heat export price</t>
  </si>
  <si>
    <t>~~~33~~-5000~</t>
  </si>
  <si>
    <t>Plant Summary: Process revenue</t>
  </si>
  <si>
    <t>~~~26~~-5000~</t>
  </si>
  <si>
    <t>Plant Summary: Revision date</t>
  </si>
  <si>
    <t>~~~49~~-5000~</t>
  </si>
  <si>
    <t>Plant Summary: Total for costed components + linked files</t>
  </si>
  <si>
    <t>USD</t>
  </si>
  <si>
    <t>~~~50~~-5000~</t>
  </si>
  <si>
    <t>Plant Summary: Total incl. soft cost allowance</t>
  </si>
  <si>
    <t>~1~3~1~~-2005~</t>
  </si>
  <si>
    <t>Shaft 1: Shaft net power</t>
  </si>
  <si>
    <t>~1~3~2~~-2005~</t>
  </si>
  <si>
    <t>Shaft 1: Shaft speed</t>
  </si>
  <si>
    <t>RPM</t>
  </si>
  <si>
    <t>73|76|81|68|81|70|76|68|79|85|72|83|~2~22~~~-8000~</t>
  </si>
  <si>
    <t>FINANCIAL: Operating Hours per Year</t>
  </si>
  <si>
    <t>73|76|81|68|81|70|76|68|79|85|72|83|~3~1~~~-8000~</t>
  </si>
  <si>
    <t>FINANCIAL: Annual Electricity Export [E6 kWh]</t>
  </si>
  <si>
    <t>73|76|81|68|81|70|76|68|79|85|72|83|~3~2~~~-8000~</t>
  </si>
  <si>
    <t>FINANCIAL: Annual Heat Export</t>
  </si>
  <si>
    <t>TJ</t>
  </si>
  <si>
    <t>73|76|81|68|81|70|76|68|79|85|72|83|~3~3~~~-8000~</t>
  </si>
  <si>
    <t>FINANCIAL: Annual Fuel LHV Import</t>
  </si>
  <si>
    <t>73|76|81|68|81|70|76|68|79|85|72|83|~3~18~~~-8000~</t>
  </si>
  <si>
    <t>FINANCIAL: Annual Water Import</t>
  </si>
  <si>
    <t>10^6 l</t>
  </si>
  <si>
    <t>73|76|81|68|81|70|76|68|79|85|72|83|~3~19~~~-8000~</t>
  </si>
  <si>
    <t>FINANCIAL: Annual CO2 Emission</t>
  </si>
  <si>
    <t>ktonne</t>
  </si>
  <si>
    <t>73|76|81|68|81|70|76|68|79|85|72|83|~2~25~~~-8000~</t>
  </si>
  <si>
    <t>FINANCIAL: Total Investment</t>
  </si>
  <si>
    <t>kUSD</t>
  </si>
  <si>
    <t>73|76|81|68|81|70|76|68|79|85|72|83|~3~4~~~-8000~</t>
  </si>
  <si>
    <t>FINANCIAL: Specific Investment (Estimated plant specific cost)</t>
  </si>
  <si>
    <t>USD/kW</t>
  </si>
  <si>
    <t>73|76|81|68|81|70|76|68|79|85|72|83|~3~6~~~-8000~</t>
  </si>
  <si>
    <t>FINANCIAL: Cumulative Net Cash Flow</t>
  </si>
  <si>
    <t>73|76|81|68|81|70|76|68|79|85|72|83|~3~5~~~-8000~</t>
  </si>
  <si>
    <t>FINANCIAL: Initial Equity</t>
  </si>
  <si>
    <t>73|76|81|68|81|70|76|68|79|85|72|83|~3~10~~~-8000~</t>
  </si>
  <si>
    <t>FINANCIAL: Internal Rate of Return on Investment (ROI)</t>
  </si>
  <si>
    <t>73|76|81|68|81|70|76|68|79|85|72|83|~3~8~~~-8000~</t>
  </si>
  <si>
    <t>FINANCIAL: Internal Rate of Return on Equity (ROE)</t>
  </si>
  <si>
    <t>73|76|81|68|81|70|76|68|79|85|72|83|~3~7~~~-8000~</t>
  </si>
  <si>
    <t>FINANCIAL: Years for Equity Payback</t>
  </si>
  <si>
    <t>73|76|81|68|81|70|76|68|79|85|72|83|~3~9~~~-8000~</t>
  </si>
  <si>
    <t>FINANCIAL: Net Present Value</t>
  </si>
  <si>
    <t>73|76|81|68|81|70|76|68|79|85|72|83|~3~11~~~-8000~</t>
  </si>
  <si>
    <t>FINANCIAL: Break-even electricity price</t>
  </si>
  <si>
    <t>USD/kWh</t>
  </si>
  <si>
    <t>73|76|81|68|81|70|76|68|79|85|72|83|~3~12~~~-8000~</t>
  </si>
  <si>
    <t>FINANCIAL: Break-even fuel LHV price</t>
  </si>
  <si>
    <t>70|82|86|87|85|72|83|~4~101~~~-8000~</t>
  </si>
  <si>
    <t>PEACE Cost Report: Sum of Costs for Equipment and PEACE Components</t>
  </si>
  <si>
    <t>70|82|86|87|85|72|83|~4~102~~~-8000~</t>
  </si>
  <si>
    <t>PEACE Cost Report: Sum of User-defined Costs</t>
  </si>
  <si>
    <t>70|82|86|87|85|72|83|~4~103~~~-8000~</t>
  </si>
  <si>
    <t>PEACE Cost Report: Sum of PEACE Components, Linked Files, and User-defined Costs (Contractor's Internal Cost)</t>
  </si>
  <si>
    <t>70|82|86|87|85|72|83|~4~104~~~-8000~</t>
  </si>
  <si>
    <t>PEACE Cost Report: Contractor's Soft &amp; Miscellaneous Costs</t>
  </si>
  <si>
    <t>70|82|86|87|85|72|83|~4~105~~~-8000~</t>
  </si>
  <si>
    <t>PEACE Cost Report: Contractor's Price</t>
  </si>
  <si>
    <t>70|82|86|87|85|72|83|~4~107~~~-8000~</t>
  </si>
  <si>
    <t>PEACE Cost Report: Total - Owner's Cost*</t>
  </si>
  <si>
    <t>~1~9~13~~-5003~</t>
  </si>
  <si>
    <t>Generator / Motor Power: Generator [1] of ST Assembly [1] power</t>
  </si>
  <si>
    <t>~4~42~113~~-5003~</t>
  </si>
  <si>
    <t>Generator / Motor Power: Boiler Assembly [1]: Economiser (PCE) [42] - ECO : aux</t>
  </si>
  <si>
    <t>~4~12~139~~-5003~</t>
  </si>
  <si>
    <t>Generator / Motor Power: Boiler Assembly [1]: Electrostatic Precipitator [12] - ESP : aux</t>
  </si>
  <si>
    <t>~4~52~65~~-5003~</t>
  </si>
  <si>
    <t>Generator / Motor Power: Boiler Assembly [1]: Fan [52] : aux</t>
  </si>
  <si>
    <t>~4~66~65~~-5003~</t>
  </si>
  <si>
    <t>Generator / Motor Power: Boiler Assembly [1]: Fan [66] - SA Fan : aux</t>
  </si>
  <si>
    <t>~4~72~65~~-5003~</t>
  </si>
  <si>
    <t>Generator / Motor Power: Boiler Assembly [1]: Fan [72] - PA Fan : aux</t>
  </si>
  <si>
    <t>~4~7~158~~-5003~</t>
  </si>
  <si>
    <t>Generator / Motor Power: Boiler Assembly [1]: Furnace w/ Pulverizer [7] : aux</t>
  </si>
  <si>
    <t>~4~40~168~~-5003~</t>
  </si>
  <si>
    <t xml:space="preserve">Generator / Motor Power: General Pump [40] - CP </t>
  </si>
  <si>
    <t>~4~82~100~~-5003~</t>
  </si>
  <si>
    <t xml:space="preserve">Generator / Motor Power: Pump (PCE) [82] - CWP-1 </t>
  </si>
  <si>
    <t>~4~83~100~~-5003~</t>
  </si>
  <si>
    <t xml:space="preserve">Generator / Motor Power: Pump (PCE) [83] - CWP-2 </t>
  </si>
  <si>
    <t>~4~~~4101~-5003~</t>
  </si>
  <si>
    <t>Generator / Motor Power: ST Assembly [1] steam turbine auxiliary</t>
  </si>
  <si>
    <t>~4~~~2000~-5003~</t>
  </si>
  <si>
    <t>Generator / Motor Power: Specified total misc. auxiliary</t>
  </si>
  <si>
    <t>~4~~~2001~-5003~</t>
  </si>
  <si>
    <t>Generator / Motor Power: Transformer losses</t>
  </si>
  <si>
    <t>~5~9~13~1~-5003~</t>
  </si>
  <si>
    <t>Generator / Motor Power: Shaft-1 net power</t>
  </si>
  <si>
    <t>Generator / Motor Power: Plant auxiliary</t>
  </si>
  <si>
    <t>93|~10~3~1~1~-7000~</t>
  </si>
  <si>
    <t>Energy Inflow: Fuel Source [10] - Coal  heat transfer</t>
  </si>
  <si>
    <t>Energy Inflow: Fuel Source [10] - Coal  heat transfer multiplier</t>
  </si>
  <si>
    <t>82|71|~10~5~10~1~-7000~</t>
  </si>
  <si>
    <t>Energy Inflow: Fuel Source [10] - Coal  status</t>
  </si>
  <si>
    <t>Charged as Fuel(LHV)</t>
  </si>
  <si>
    <t>93|~3~3~1~1~-7000~</t>
  </si>
  <si>
    <t>Energy Inflow: Gas/Air Source [3] - Sec.Air  heat transfer</t>
  </si>
  <si>
    <t>91|~3~1~1~1~-7000~</t>
  </si>
  <si>
    <t>Energy Inflow: Gas/Air Source [3] - Sec.Air  heat transfer multiplier</t>
  </si>
  <si>
    <t>82|71|~3~5~10~1~-7000~</t>
  </si>
  <si>
    <t>Energy Inflow: Gas/Air Source [3] - Sec.Air  status</t>
  </si>
  <si>
    <t>Ignored</t>
  </si>
  <si>
    <t>93|~11~3~1~1~-7000~</t>
  </si>
  <si>
    <t>Energy Inflow: Gas/Air Source [11] - Prim.Air  heat transfer</t>
  </si>
  <si>
    <t>91|~11~1~1~1~-7000~</t>
  </si>
  <si>
    <t>Energy Inflow: Gas/Air Source [11] - Prim.Air  heat transfer multiplier</t>
  </si>
  <si>
    <t>82|71|~11~5~10~1~-7000~</t>
  </si>
  <si>
    <t>Energy Inflow: Gas/Air Source [11] - Prim.Air  status</t>
  </si>
  <si>
    <t>93|~6~3~1~1~-7000~</t>
  </si>
  <si>
    <t>Energy Inflow: Makeup / Blowdown [6]  heat transfer</t>
  </si>
  <si>
    <t>91|~6~1~1~1~-7000~</t>
  </si>
  <si>
    <t>Energy Inflow: Makeup / Blowdown [6]  heat transfer multiplier</t>
  </si>
  <si>
    <t>82|71|~6~5~10~1~-7000~</t>
  </si>
  <si>
    <t>Energy Inflow: Makeup / Blowdown [6]  status</t>
  </si>
  <si>
    <t>93|~57~3~1~1~-7000~</t>
  </si>
  <si>
    <t>Energy Inflow: Water Source [57]  heat transfer</t>
  </si>
  <si>
    <t>91|~57~1~1~1~-7000~</t>
  </si>
  <si>
    <t>Energy Inflow: Water Source [57]  heat transfer multiplier</t>
  </si>
  <si>
    <t>82|71|~57~5~10~1~-7000~</t>
  </si>
  <si>
    <t>Energy Inflow: Water Source [57]  status</t>
  </si>
  <si>
    <t>93|~6~3~1~2~-7000~</t>
  </si>
  <si>
    <t>Energy Outflow: Makeup / Blowdown [6]  heat transfer</t>
  </si>
  <si>
    <t>91|~6~1~1~2~-7000~</t>
  </si>
  <si>
    <t>Energy Outflow: Makeup / Blowdown [6]  heat transfer multiplier</t>
  </si>
  <si>
    <t>82|71|~6~5~10~2~-7000~</t>
  </si>
  <si>
    <t>Energy Outflow: Makeup / Blowdown [6]  status</t>
  </si>
  <si>
    <t>93|~58~3~1~2~-7000~</t>
  </si>
  <si>
    <t>Energy Outflow: Water Sink [58]  heat transfer</t>
  </si>
  <si>
    <t>91|~58~1~1~2~-7000~</t>
  </si>
  <si>
    <t>Energy Outflow: Water Sink [58]  heat transfer multiplier</t>
  </si>
  <si>
    <t>82|71|~58~5~10~2~-7000~</t>
  </si>
  <si>
    <t>Energy Outflow: Water Sink [58]  status</t>
  </si>
  <si>
    <t>93|~13~3~1~3~-7000~</t>
  </si>
  <si>
    <t>Power Device: ST Assembly [1]: ST Group [13]  shaft power</t>
  </si>
  <si>
    <t>93|~15~3~1~3~-7000~</t>
  </si>
  <si>
    <t>Power Device: ST Assembly [1]: ST Group [15]  shaft power</t>
  </si>
  <si>
    <t>93|~26~3~1~3~-7000~</t>
  </si>
  <si>
    <t>Power Device: ST Assembly [1]: ST Group [26]  shaft power</t>
  </si>
  <si>
    <t>93|~28~3~1~3~-7000~</t>
  </si>
  <si>
    <t>Power Device: ST Assembly [1]: ST Group [28]  shaft power</t>
  </si>
  <si>
    <t>93|~44~3~1~3~-7000~</t>
  </si>
  <si>
    <t>Power Device: ST Assembly [1]: ST Group [44]  shaft power</t>
  </si>
  <si>
    <t>93|~45~3~1~3~-7000~</t>
  </si>
  <si>
    <t>Power Device: ST Assembly [1]: ST Group [45]  shaft power</t>
  </si>
  <si>
    <t>93|~46~3~1~3~-7000~</t>
  </si>
  <si>
    <t>Power Device: ST Assembly [1]: ST Group [46]  shaft power</t>
  </si>
  <si>
    <t>93|~47~3~1~3~-7000~</t>
  </si>
  <si>
    <t>Power Device: ST Assembly [1]: ST Group [47]  shaft power</t>
  </si>
  <si>
    <t>93|~5~3~1~3~-7000~</t>
  </si>
  <si>
    <t>Power Device: ST Assembly [1]: ST Group [5]  shaft power</t>
  </si>
  <si>
    <t>82|71|~5~5~1~3~-7000~</t>
  </si>
  <si>
    <t>Power Device: Generator [1] of ST Assembly [1] power</t>
  </si>
  <si>
    <t>91|~5~1~1~3~-7000~</t>
  </si>
  <si>
    <t>Power Device: Generator [1] of ST Assembly [1] multiplier</t>
  </si>
  <si>
    <t>93|~5~3~3~3~-7000~</t>
  </si>
  <si>
    <t>Power Device: Generator [1] of ST Assembly [1] efficiency</t>
  </si>
  <si>
    <t>82|71|~5~5~10~3~-7000~</t>
  </si>
  <si>
    <t>Power Device: Generator [1] of ST Assembly [1] status</t>
  </si>
  <si>
    <t>power producer</t>
  </si>
  <si>
    <t>93|~42~3~2~4~-7000~</t>
  </si>
  <si>
    <t>Auxiliary Device: Boiler Assembly [1]: Economiser (PCE) [42] - ECO : aux power</t>
  </si>
  <si>
    <t>Auxiliary Device: Boiler Assembly [1]: Economiser (PCE) [42] - ECO : aux multiplier</t>
  </si>
  <si>
    <t>82|71|~42~5~10~4~-7000~</t>
  </si>
  <si>
    <t>Auxiliary Device: Boiler Assembly [1]: Economiser (PCE) [42] - ECO : aux status</t>
  </si>
  <si>
    <t>power consumer</t>
  </si>
  <si>
    <t>93|~12~3~2~4~-7000~</t>
  </si>
  <si>
    <t>Auxiliary Device: Boiler Assembly [1]: Electrostatic Precipitator [12] - ESP : aux power</t>
  </si>
  <si>
    <t>Auxiliary Device: Boiler Assembly [1]: Electrostatic Precipitator [12] - ESP : aux multiplier</t>
  </si>
  <si>
    <t>82|71|~12~5~10~4~-7000~</t>
  </si>
  <si>
    <t>Auxiliary Device: Boiler Assembly [1]: Electrostatic Precipitator [12] - ESP : aux status</t>
  </si>
  <si>
    <t>93|~52~3~2~4~-7000~</t>
  </si>
  <si>
    <t>Auxiliary Device: Boiler Assembly [1]: Fan [52] : aux power</t>
  </si>
  <si>
    <t>Auxiliary Device: Boiler Assembly [1]: Fan [52] : aux multiplier</t>
  </si>
  <si>
    <t>82|71|~52~5~10~4~-7000~</t>
  </si>
  <si>
    <t>Auxiliary Device: Boiler Assembly [1]: Fan [52] : aux status</t>
  </si>
  <si>
    <t>93|~66~3~2~4~-7000~</t>
  </si>
  <si>
    <t>Auxiliary Device: Boiler Assembly [1]: Fan [66] - SA Fan : aux power</t>
  </si>
  <si>
    <t>Auxiliary Device: Boiler Assembly [1]: Fan [66] - SA Fan : aux multiplier</t>
  </si>
  <si>
    <t>82|71|~66~5~10~4~-7000~</t>
  </si>
  <si>
    <t>Auxiliary Device: Boiler Assembly [1]: Fan [66] - SA Fan : aux status</t>
  </si>
  <si>
    <t>93|~72~3~2~4~-7000~</t>
  </si>
  <si>
    <t>Auxiliary Device: Boiler Assembly [1]: Fan [72] - PA Fan : aux power</t>
  </si>
  <si>
    <t>Auxiliary Device: Boiler Assembly [1]: Fan [72] - PA Fan : aux multiplier</t>
  </si>
  <si>
    <t>82|71|~72~5~10~4~-7000~</t>
  </si>
  <si>
    <t>Auxiliary Device: Boiler Assembly [1]: Fan [72] - PA Fan : aux status</t>
  </si>
  <si>
    <t>93|~7~3~2~4~-7000~</t>
  </si>
  <si>
    <t>Auxiliary Device: Boiler Assembly [1]: Furnace w/ Pulverizer [7] : aux power</t>
  </si>
  <si>
    <t>Auxiliary Device: Boiler Assembly [1]: Furnace w/ Pulverizer [7] : aux multiplier</t>
  </si>
  <si>
    <t>82|71|~7~5~10~4~-7000~</t>
  </si>
  <si>
    <t>Auxiliary Device: Boiler Assembly [1]: Furnace w/ Pulverizer [7] : aux status</t>
  </si>
  <si>
    <t>93|~40~3~2~4~-7000~</t>
  </si>
  <si>
    <t>Auxiliary Device: General Pump [40] - CP  power</t>
  </si>
  <si>
    <t>Auxiliary Device: General Pump [40] - CP  multiplier</t>
  </si>
  <si>
    <t>82|71|~40~5~10~4~-7000~</t>
  </si>
  <si>
    <t>Auxiliary Device: General Pump [40] - CP  status</t>
  </si>
  <si>
    <t>93|~82~3~2~4~-7000~</t>
  </si>
  <si>
    <t>Auxiliary Device: Pump (PCE) [82] - CWP-1  power</t>
  </si>
  <si>
    <t>Auxiliary Device: Pump (PCE) [82] - CWP-1  multiplier</t>
  </si>
  <si>
    <t>82|71|~82~5~10~4~-7000~</t>
  </si>
  <si>
    <t>Auxiliary Device: Pump (PCE) [82] - CWP-1  status</t>
  </si>
  <si>
    <t>93|~83~3~2~4~-7000~</t>
  </si>
  <si>
    <t>Auxiliary Device: Pump (PCE) [83] - CWP-2  power</t>
  </si>
  <si>
    <t>Auxiliary Device: Pump (PCE) [83] - CWP-2  multiplier</t>
  </si>
  <si>
    <t>82|71|~83~5~10~4~-7000~</t>
  </si>
  <si>
    <t>Auxiliary Device: Pump (PCE) [83] - CWP-2  status</t>
  </si>
  <si>
    <t>~31~6~1~~-27~</t>
  </si>
  <si>
    <t>Deaerator [31] - DAER : Mode</t>
  </si>
  <si>
    <t>TD</t>
  </si>
  <si>
    <t>~31~6~3~~-27~</t>
  </si>
  <si>
    <t>Deaerator [31] - DAER : DA pressure specification</t>
  </si>
  <si>
    <t>Specified by user</t>
  </si>
  <si>
    <t>~31~4~4~~-27~</t>
  </si>
  <si>
    <t>Deaerator [31] - DAER : Operating pressure</t>
  </si>
  <si>
    <t>~31~4~5~~-27~</t>
  </si>
  <si>
    <t>Deaerator [31] - DAER : Temperature</t>
  </si>
  <si>
    <t>93|~31~4~7~~-27~</t>
  </si>
  <si>
    <t>Deaerator [31] - DAER : FW inlet pressure</t>
  </si>
  <si>
    <t>93|~31~4~8~~-27~</t>
  </si>
  <si>
    <t>Deaerator [31] - DAER : FW inlet temperature</t>
  </si>
  <si>
    <t>93|~31~4~28~~-27~</t>
  </si>
  <si>
    <t>Deaerator [31] - DAER : FW inlet enthalpy</t>
  </si>
  <si>
    <t>93|~31~4~9~~-27~</t>
  </si>
  <si>
    <t>Deaerator [31] - DAER : FW inlet mass flow</t>
  </si>
  <si>
    <t>93|~31~4~23~~-27~</t>
  </si>
  <si>
    <t>Deaerator [31] - DAER : Additional water head at inlet</t>
  </si>
  <si>
    <t>93|~31~4~10~~-27~</t>
  </si>
  <si>
    <t>Deaerator [31] - DAER : Heating stream pressure</t>
  </si>
  <si>
    <t>93|~31~4~12~~-27~</t>
  </si>
  <si>
    <t>Deaerator [31] - DAER : Heating stream temperature</t>
  </si>
  <si>
    <t>93|~31~4~11~~-27~</t>
  </si>
  <si>
    <t>Deaerator [31] - DAER : Heating stream enthalpy</t>
  </si>
  <si>
    <t>93|~31~4~13~~-27~</t>
  </si>
  <si>
    <t>Deaerator [31] - DAER : Heating stream mass flow</t>
  </si>
  <si>
    <t>93|~31~4~17~~-27~</t>
  </si>
  <si>
    <t>Deaerator [31] - DAER : Flash in pressure</t>
  </si>
  <si>
    <t>93|~31~4~18~~-27~</t>
  </si>
  <si>
    <t>Deaerator [31] - DAER : Flash in temperature</t>
  </si>
  <si>
    <t>93|~31~4~19~~-27~</t>
  </si>
  <si>
    <t>Deaerator [31] - DAER : Flash in enthalpy</t>
  </si>
  <si>
    <t>93|~31~4~20~~-27~</t>
  </si>
  <si>
    <t>Deaerator [31] - DAER : Flash in mass flow</t>
  </si>
  <si>
    <t>93|~31~4~14~~-27~</t>
  </si>
  <si>
    <t>Deaerator [31] - DAER : FW outlet pressure</t>
  </si>
  <si>
    <t>93|~31~4~15~~-27~</t>
  </si>
  <si>
    <t>Deaerator [31] - DAER : FW outlet temperature</t>
  </si>
  <si>
    <t>93|~31~4~29~~-27~</t>
  </si>
  <si>
    <t>Deaerator [31] - DAER : FW outlet enthalpy</t>
  </si>
  <si>
    <t>93|~31~4~16~~-27~</t>
  </si>
  <si>
    <t>Deaerator [31] - DAER : FW outlet mass flow</t>
  </si>
  <si>
    <t>93|~31~4~24~~-27~</t>
  </si>
  <si>
    <t>Deaerator [31] - DAER : Additional water head at outlet</t>
  </si>
  <si>
    <t>~67~3~22~~-19~</t>
  </si>
  <si>
    <t>Boiler Assembly [1]: Desuperheater [67] - RH Desup : Temperature drop</t>
  </si>
  <si>
    <t>~67~3~3~~-19~</t>
  </si>
  <si>
    <t>Boiler Assembly [1]: Desuperheater [67] - RH Desup : Inlet pressure</t>
  </si>
  <si>
    <t>~67~3~4~~-19~</t>
  </si>
  <si>
    <t>Boiler Assembly [1]: Desuperheater [67] - RH Desup : Inlet temperature</t>
  </si>
  <si>
    <t>~67~3~5~~-19~</t>
  </si>
  <si>
    <t>Boiler Assembly [1]: Desuperheater [67] - RH Desup : Inlet mass flow</t>
  </si>
  <si>
    <t>~67~3~6~~-19~</t>
  </si>
  <si>
    <t>Boiler Assembly [1]: Desuperheater [67] - RH Desup : Inlet enthalpy</t>
  </si>
  <si>
    <t>~67~3~11~~-19~</t>
  </si>
  <si>
    <t>Boiler Assembly [1]: Desuperheater [67] - RH Desup : Outlet pressure</t>
  </si>
  <si>
    <t>~67~3~12~~-19~</t>
  </si>
  <si>
    <t>Boiler Assembly [1]: Desuperheater [67] - RH Desup : Outlet temperature</t>
  </si>
  <si>
    <t>~67~3~13~~-19~</t>
  </si>
  <si>
    <t>Boiler Assembly [1]: Desuperheater [67] - RH Desup : Outlet mass flow</t>
  </si>
  <si>
    <t>~67~3~14~~-19~</t>
  </si>
  <si>
    <t>Boiler Assembly [1]: Desuperheater [67] - RH Desup : Outlet enthalpy</t>
  </si>
  <si>
    <t>~67~3~9~~-19~</t>
  </si>
  <si>
    <t>Boiler Assembly [1]: Desuperheater [67] - RH Desup : Spray mass flow</t>
  </si>
  <si>
    <t>~67~3~10~~-19~</t>
  </si>
  <si>
    <t>Boiler Assembly [1]: Desuperheater [67] - RH Desup : Spray water enthalpy</t>
  </si>
  <si>
    <t>~68~3~22~~-19~</t>
  </si>
  <si>
    <t>Boiler Assembly [1]: Desuperheater [68] - First Stage HP Desup : Temperature drop</t>
  </si>
  <si>
    <t>~68~3~3~~-19~</t>
  </si>
  <si>
    <t>Boiler Assembly [1]: Desuperheater [68] - First Stage HP Desup : Inlet pressure</t>
  </si>
  <si>
    <t>~68~3~4~~-19~</t>
  </si>
  <si>
    <t>Boiler Assembly [1]: Desuperheater [68] - First Stage HP Desup : Inlet temperature</t>
  </si>
  <si>
    <t>~68~3~5~~-19~</t>
  </si>
  <si>
    <t>Boiler Assembly [1]: Desuperheater [68] - First Stage HP Desup : Inlet mass flow</t>
  </si>
  <si>
    <t>~68~3~6~~-19~</t>
  </si>
  <si>
    <t>Boiler Assembly [1]: Desuperheater [68] - First Stage HP Desup : Inlet enthalpy</t>
  </si>
  <si>
    <t>~68~3~11~~-19~</t>
  </si>
  <si>
    <t>Boiler Assembly [1]: Desuperheater [68] - First Stage HP Desup : Outlet pressure</t>
  </si>
  <si>
    <t>~68~3~12~~-19~</t>
  </si>
  <si>
    <t>Boiler Assembly [1]: Desuperheater [68] - First Stage HP Desup : Outlet temperature</t>
  </si>
  <si>
    <t>~68~3~13~~-19~</t>
  </si>
  <si>
    <t>Boiler Assembly [1]: Desuperheater [68] - First Stage HP Desup : Outlet mass flow</t>
  </si>
  <si>
    <t>~68~3~14~~-19~</t>
  </si>
  <si>
    <t>Boiler Assembly [1]: Desuperheater [68] - First Stage HP Desup : Outlet enthalpy</t>
  </si>
  <si>
    <t>~68~3~9~~-19~</t>
  </si>
  <si>
    <t>Boiler Assembly [1]: Desuperheater [68] - First Stage HP Desup : Spray mass flow</t>
  </si>
  <si>
    <t>~68~3~10~~-19~</t>
  </si>
  <si>
    <t>Boiler Assembly [1]: Desuperheater [68] - First Stage HP Desup : Spray water enthalpy</t>
  </si>
  <si>
    <t>~69~3~22~~-19~</t>
  </si>
  <si>
    <t>Boiler Assembly [1]: Desuperheater [69] - Second Stage HP Desup : Temperature drop</t>
  </si>
  <si>
    <t>~69~3~3~~-19~</t>
  </si>
  <si>
    <t>Boiler Assembly [1]: Desuperheater [69] - Second Stage HP Desup : Inlet pressure</t>
  </si>
  <si>
    <t>~69~3~4~~-19~</t>
  </si>
  <si>
    <t>Boiler Assembly [1]: Desuperheater [69] - Second Stage HP Desup : Inlet temperature</t>
  </si>
  <si>
    <t>~69~3~5~~-19~</t>
  </si>
  <si>
    <t>Boiler Assembly [1]: Desuperheater [69] - Second Stage HP Desup : Inlet mass flow</t>
  </si>
  <si>
    <t>~69~3~6~~-19~</t>
  </si>
  <si>
    <t>Boiler Assembly [1]: Desuperheater [69] - Second Stage HP Desup : Inlet enthalpy</t>
  </si>
  <si>
    <t>~69~3~11~~-19~</t>
  </si>
  <si>
    <t>Boiler Assembly [1]: Desuperheater [69] - Second Stage HP Desup : Outlet pressure</t>
  </si>
  <si>
    <t>~69~3~12~~-19~</t>
  </si>
  <si>
    <t>Boiler Assembly [1]: Desuperheater [69] - Second Stage HP Desup : Outlet temperature</t>
  </si>
  <si>
    <t>~69~3~13~~-19~</t>
  </si>
  <si>
    <t>Boiler Assembly [1]: Desuperheater [69] - Second Stage HP Desup : Outlet mass flow</t>
  </si>
  <si>
    <t>~69~3~14~~-19~</t>
  </si>
  <si>
    <t>Boiler Assembly [1]: Desuperheater [69] - Second Stage HP Desup : Outlet enthalpy</t>
  </si>
  <si>
    <t>~69~3~9~~-19~</t>
  </si>
  <si>
    <t>Boiler Assembly [1]: Desuperheater [69] - Second Stage HP Desup : Spray mass flow</t>
  </si>
  <si>
    <t>~69~3~10~~-19~</t>
  </si>
  <si>
    <t>Boiler Assembly [1]: Desuperheater [69] - Second Stage HP Desup : Spray water enthalpy</t>
  </si>
  <si>
    <t>82|71|~2~8~2~~-122~</t>
  </si>
  <si>
    <t>Boiler Assembly [1]: Duct - Classic [2] - Inlet PA Duct : Mode</t>
  </si>
  <si>
    <t>ED</t>
  </si>
  <si>
    <t>73|74|93|~2~4~1~~-122~</t>
  </si>
  <si>
    <t>Boiler Assembly [1]: Duct - Classic [2] - Inlet PA Duct : Pressure drop</t>
  </si>
  <si>
    <t>82|71|~2~8~1~~-122~</t>
  </si>
  <si>
    <t>Boiler Assembly [1]: Duct - Classic [2] - Inlet PA Duct : Temperature drop</t>
  </si>
  <si>
    <t>73|74|93|~2~4~5~~-122~</t>
  </si>
  <si>
    <t>Boiler Assembly [1]: Duct - Classic [2] - Inlet PA Duct : Heat loss</t>
  </si>
  <si>
    <t>82|71|~48~8~2~~-122~</t>
  </si>
  <si>
    <t>Boiler Assembly [1]: Duct - Classic [48] - Outlet Flue Gas Duct : Mode</t>
  </si>
  <si>
    <t>73|74|93|~48~4~1~~-122~</t>
  </si>
  <si>
    <t>Boiler Assembly [1]: Duct - Classic [48] - Outlet Flue Gas Duct : Pressure drop</t>
  </si>
  <si>
    <t>82|71|~48~8~1~~-122~</t>
  </si>
  <si>
    <t>Boiler Assembly [1]: Duct - Classic [48] - Outlet Flue Gas Duct : Temperature drop</t>
  </si>
  <si>
    <t>73|74|93|~48~4~5~~-122~</t>
  </si>
  <si>
    <t>Boiler Assembly [1]: Duct - Classic [48] - Outlet Flue Gas Duct : Heat loss</t>
  </si>
  <si>
    <t>82|71|~65~8~2~~-122~</t>
  </si>
  <si>
    <t>Boiler Assembly [1]: Duct - Classic [65] - Inlet SA Duct : Mode</t>
  </si>
  <si>
    <t>73|74|93|~65~4~1~~-122~</t>
  </si>
  <si>
    <t>Boiler Assembly [1]: Duct - Classic [65] - Inlet SA Duct : Pressure drop</t>
  </si>
  <si>
    <t>82|71|~65~8~1~~-122~</t>
  </si>
  <si>
    <t>Boiler Assembly [1]: Duct - Classic [65] - Inlet SA Duct : Temperature drop</t>
  </si>
  <si>
    <t>73|74|93|~65~4~5~~-122~</t>
  </si>
  <si>
    <t>Boiler Assembly [1]: Duct - Classic [65] - Inlet SA Duct : Heat loss</t>
  </si>
  <si>
    <t>~42~10~1~~-113~</t>
  </si>
  <si>
    <t>Boiler Assembly [1]: Economiser (PCE) [42] - ECO : Mode</t>
  </si>
  <si>
    <t>~42~1~35~~-113~</t>
  </si>
  <si>
    <t>Boiler Assembly [1]: Economiser (PCE) [42] - ECO : Water inlet mass flow</t>
  </si>
  <si>
    <t>~42~1~36~~-113~</t>
  </si>
  <si>
    <t>Boiler Assembly [1]: Economiser (PCE) [42] - ECO : Water inlet pressure</t>
  </si>
  <si>
    <t>~42~1~38~~-113~</t>
  </si>
  <si>
    <t>Boiler Assembly [1]: Economiser (PCE) [42] - ECO : Water inlet enthalpy</t>
  </si>
  <si>
    <t>~42~1~37~~-113~</t>
  </si>
  <si>
    <t>Boiler Assembly [1]: Economiser (PCE) [42] - ECO : Water inlet temperature</t>
  </si>
  <si>
    <t>~42~3~12~~-113~</t>
  </si>
  <si>
    <t>Boiler Assembly [1]: Economiser (PCE) [42] - ECO : Water exit mass flow</t>
  </si>
  <si>
    <t>~42~3~13~~-113~</t>
  </si>
  <si>
    <t>Boiler Assembly [1]: Economiser (PCE) [42] - ECO : Water exit pressure</t>
  </si>
  <si>
    <t>~42~3~14~~-113~</t>
  </si>
  <si>
    <t>Boiler Assembly [1]: Economiser (PCE) [42] - ECO : Water exit temperature</t>
  </si>
  <si>
    <t>~42~3~15~~-113~</t>
  </si>
  <si>
    <t>Boiler Assembly [1]: Economiser (PCE) [42] - ECO : Water exit enthalpy</t>
  </si>
  <si>
    <t>~42~1~24~~-113~</t>
  </si>
  <si>
    <t>Boiler Assembly [1]: Economiser (PCE) [42] - ECO : Gas mass flow</t>
  </si>
  <si>
    <t>~42~1~105~~-113~</t>
  </si>
  <si>
    <t>Boiler Assembly [1]: Economiser (PCE) [42] - ECO : Flyash mass flow</t>
  </si>
  <si>
    <t>~42~1~26~~-113~</t>
  </si>
  <si>
    <t>Boiler Assembly [1]: Economiser (PCE) [42] - ECO : Gas inlet temperature</t>
  </si>
  <si>
    <t>~42~3~3~~-113~</t>
  </si>
  <si>
    <t>Boiler Assembly [1]: Economiser (PCE) [42] - ECO : Gas exit temperature</t>
  </si>
  <si>
    <t>~42~3~20~~-113~</t>
  </si>
  <si>
    <t>Boiler Assembly [1]: Economiser (PCE) [42] - ECO : Dew point temperature</t>
  </si>
  <si>
    <t>~42~3~10~~-113~</t>
  </si>
  <si>
    <t>Boiler Assembly [1]: Economiser (PCE) [42] - ECO : Condensed water flow from air</t>
  </si>
  <si>
    <t>~42~3~11~~-113~</t>
  </si>
  <si>
    <t>Boiler Assembly [1]: Economiser (PCE) [42] - ECO : Condensed water enthalpy from air</t>
  </si>
  <si>
    <t>~42~3~17~~-113~</t>
  </si>
  <si>
    <t>Boiler Assembly [1]: Economiser (PCE) [42] - ECO : Heat transfer in non-condensing section</t>
  </si>
  <si>
    <t>~42~3~18~~-113~</t>
  </si>
  <si>
    <t>Boiler Assembly [1]: Economiser (PCE) [42] - ECO : Heat transfer in condensing section</t>
  </si>
  <si>
    <t>~42~3~19~~-113~</t>
  </si>
  <si>
    <t>Boiler Assembly [1]: Economiser (PCE) [42] - ECO : Total heat transfer to liquid</t>
  </si>
  <si>
    <t>~42~3~26~~-113~</t>
  </si>
  <si>
    <t>Boiler Assembly [1]: Economiser (PCE) [42] - ECO : Heat loss</t>
  </si>
  <si>
    <t>~42~1~16~~-113~</t>
  </si>
  <si>
    <t>Boiler Assembly [1]: Economiser (PCE) [42] - ECO : Radiant heat influx</t>
  </si>
  <si>
    <t>~42~3~29~~-113~</t>
  </si>
  <si>
    <t>Boiler Assembly [1]: Economiser (PCE) [42] - ECO : Gas side pressure drop</t>
  </si>
  <si>
    <t>~42~3~28~~-113~</t>
  </si>
  <si>
    <t>Boiler Assembly [1]: Economiser (PCE) [42] - ECO : Water side pressure drop</t>
  </si>
  <si>
    <t>89|~12~3~6~~-139~</t>
  </si>
  <si>
    <t>Boiler Assembly [1]: Electrostatic Precipitator [12] - ESP : Particulate collection efficiency</t>
  </si>
  <si>
    <t>89|~12~3~5~~-139~</t>
  </si>
  <si>
    <t>Boiler Assembly [1]: Electrostatic Precipitator [12] - ESP : Electricity consumption</t>
  </si>
  <si>
    <t>91|~12~1~81~~-139~</t>
  </si>
  <si>
    <t>Boiler Assembly [1]: Electrostatic Precipitator [12] - ESP : Flue gas pressure</t>
  </si>
  <si>
    <t>91|~12~1~82~~-139~</t>
  </si>
  <si>
    <t>Boiler Assembly [1]: Electrostatic Precipitator [12] - ESP : Flue gas temperature</t>
  </si>
  <si>
    <t>91|~12~1~84~~-139~</t>
  </si>
  <si>
    <t>Boiler Assembly [1]: Electrostatic Precipitator [12] - ESP : Flue gas volume flow</t>
  </si>
  <si>
    <t>m^3/hr</t>
  </si>
  <si>
    <t>91|~12~1~83~~-139~</t>
  </si>
  <si>
    <t>Boiler Assembly [1]: Electrostatic Precipitator [12] - ESP : Flue gas mass flow</t>
  </si>
  <si>
    <t>91|~12~1~93~~-139~</t>
  </si>
  <si>
    <t>Boiler Assembly [1]: Electrostatic Precipitator [12] - ESP : Inlet particulate flow</t>
  </si>
  <si>
    <t>89|~12~3~3~~-139~</t>
  </si>
  <si>
    <t>Boiler Assembly [1]: Electrostatic Precipitator [12] - ESP : Particulate removal</t>
  </si>
  <si>
    <t>91|~12~1~95~~-139~</t>
  </si>
  <si>
    <t>Boiler Assembly [1]: Electrostatic Precipitator [12] - ESP : Outlet particulate flow</t>
  </si>
  <si>
    <t>89|~12~3~8~~-139~</t>
  </si>
  <si>
    <t>Boiler Assembly [1]: Electrostatic Precipitator [12] - ESP : Inlet particulate load per energy input</t>
  </si>
  <si>
    <t>89|~12~3~25~~-139~</t>
  </si>
  <si>
    <t>Boiler Assembly [1]: Electrostatic Precipitator [12] - ESP : Inlet particulate load per gas flow @ 6% O2, dry</t>
  </si>
  <si>
    <t>89|~12~3~7~~-139~</t>
  </si>
  <si>
    <t>Boiler Assembly [1]: Electrostatic Precipitator [12] - ESP : Outlet particulate load per energy input</t>
  </si>
  <si>
    <t>89|~12~3~24~~-139~</t>
  </si>
  <si>
    <t>Boiler Assembly [1]: Electrostatic Precipitator [12] - ESP : Outlet particulate load per gas flow @ 6% O2, dry</t>
  </si>
  <si>
    <t>89|~12~3~4~~-139~</t>
  </si>
  <si>
    <t>Boiler Assembly [1]: Electrostatic Precipitator [12] - ESP : Pressure drop</t>
  </si>
  <si>
    <t>89|~12~3~97~~-139~</t>
  </si>
  <si>
    <t>Boiler Assembly [1]: Electrostatic Precipitator [12] - ESP : Heat loss</t>
  </si>
  <si>
    <t>89|~12~3~2~~-139~</t>
  </si>
  <si>
    <t>Boiler Assembly [1]: Electrostatic Precipitator [12] - ESP : Flue gas velocity</t>
  </si>
  <si>
    <t>82|71|~52~5~10~~-65~</t>
  </si>
  <si>
    <t>Boiler Assembly [1]: Fan [52] : Mode</t>
  </si>
  <si>
    <t>TD - Fixed RPM</t>
  </si>
  <si>
    <t>82|71|~52~5~20~~-65~</t>
  </si>
  <si>
    <t>Boiler Assembly [1]: Fan [52] : Actual operating mode</t>
  </si>
  <si>
    <t>91|~52~1~19~~-65~</t>
  </si>
  <si>
    <t>Boiler Assembly [1]: Fan [52] : Number of existing units</t>
  </si>
  <si>
    <t>93|~52~3~20~~-65~</t>
  </si>
  <si>
    <t>93|~52~3~19~~-65~</t>
  </si>
  <si>
    <t>Boiler Assembly [1]: Fan [52] : Total shaft power</t>
  </si>
  <si>
    <t>93|~52~3~1~~-65~</t>
  </si>
  <si>
    <t>Boiler Assembly [1]: Fan [52] : Shaft power per unit</t>
  </si>
  <si>
    <t>93|~52~3~2~~-65~</t>
  </si>
  <si>
    <t>Boiler Assembly [1]: Fan [52] : Fan compression power per unit</t>
  </si>
  <si>
    <t>93|~52~3~3~~-65~</t>
  </si>
  <si>
    <t>Boiler Assembly [1]: Fan [52] : Fan inlet volume flow per unit</t>
  </si>
  <si>
    <t>93|~52~3~4~~-65~</t>
  </si>
  <si>
    <t>Boiler Assembly [1]: Fan [52] : Fan pressure rise (before control damper)</t>
  </si>
  <si>
    <t>93|~52~3~5~~-65~</t>
  </si>
  <si>
    <t>Boiler Assembly [1]: Fan [52] : Fan overall pressure rise</t>
  </si>
  <si>
    <t>93|~52~3~6~~-65~</t>
  </si>
  <si>
    <t>Boiler Assembly [1]: Fan [52] : Fan isentropic efficiency</t>
  </si>
  <si>
    <t>93|~52~3~11~~-65~</t>
  </si>
  <si>
    <t>Boiler Assembly [1]: Fan [52] : Fan polytropic efficiency</t>
  </si>
  <si>
    <t>93|~52~3~8~~-65~</t>
  </si>
  <si>
    <t>93|~52~3~9~~-65~</t>
  </si>
  <si>
    <t>Boiler Assembly [1]: Fan [52] : Mechanical loss per unit</t>
  </si>
  <si>
    <t>93|~52~3~10~~-65~</t>
  </si>
  <si>
    <t>82|71|~52~6~1~2~-65~</t>
  </si>
  <si>
    <t>Boiler Assembly [1]: Fan [52] : Motor: Mode</t>
  </si>
  <si>
    <t>Design</t>
  </si>
  <si>
    <t>91|~52~1~7~2~-65~</t>
  </si>
  <si>
    <t>Boiler Assembly [1]: Fan [52] : Motor: Nameplate power</t>
  </si>
  <si>
    <t>91|~52~1~19~2~-65~</t>
  </si>
  <si>
    <t>Boiler Assembly [1]: Fan [52] : Motor: Nameplate efficiency</t>
  </si>
  <si>
    <t>Boiler Assembly [1]: Fan [52] : Motor: Nameplate / Design point load</t>
  </si>
  <si>
    <t>76|~52~2~8~2~-65~</t>
  </si>
  <si>
    <t>Boiler Assembly [1]: Fan [52] : Motor: Number of operating units</t>
  </si>
  <si>
    <t>93|~52~7~2~2~-65~</t>
  </si>
  <si>
    <t>Boiler Assembly [1]: Fan [52] : Motor: Electricity consumption</t>
  </si>
  <si>
    <t>93|~52~7~6~2~-65~</t>
  </si>
  <si>
    <t>Boiler Assembly [1]: Fan [52] : Motor: Shaft power</t>
  </si>
  <si>
    <t>93|~52~7~4~2~-65~</t>
  </si>
  <si>
    <t>Boiler Assembly [1]: Fan [52] : Motor: Efficiency</t>
  </si>
  <si>
    <t>93|~52~7~3~2~-65~</t>
  </si>
  <si>
    <t>Boiler Assembly [1]: Fan [52] : Motor: Electrical loss</t>
  </si>
  <si>
    <t>89|~52~3~5~2~-65~</t>
  </si>
  <si>
    <t>Boiler Assembly [1]: Fan [52] : Motor: Nameplate motor shaft power</t>
  </si>
  <si>
    <t>82|71|~66~5~10~~-65~</t>
  </si>
  <si>
    <t>Boiler Assembly [1]: Fan [66] - SA Fan : Mode</t>
  </si>
  <si>
    <t>82|71|~66~5~20~~-65~</t>
  </si>
  <si>
    <t>Boiler Assembly [1]: Fan [66] - SA Fan : Actual operating mode</t>
  </si>
  <si>
    <t>91|~66~1~19~~-65~</t>
  </si>
  <si>
    <t>Boiler Assembly [1]: Fan [66] - SA Fan : Number of existing units</t>
  </si>
  <si>
    <t>93|~66~3~20~~-65~</t>
  </si>
  <si>
    <t>93|~66~3~19~~-65~</t>
  </si>
  <si>
    <t>Boiler Assembly [1]: Fan [66] - SA Fan : Total shaft power</t>
  </si>
  <si>
    <t>93|~66~3~1~~-65~</t>
  </si>
  <si>
    <t>Boiler Assembly [1]: Fan [66] - SA Fan : Shaft power per unit</t>
  </si>
  <si>
    <t>93|~66~3~2~~-65~</t>
  </si>
  <si>
    <t>Boiler Assembly [1]: Fan [66] - SA Fan : Fan compression power per unit</t>
  </si>
  <si>
    <t>93|~66~3~3~~-65~</t>
  </si>
  <si>
    <t>Boiler Assembly [1]: Fan [66] - SA Fan : Fan inlet volume flow per unit</t>
  </si>
  <si>
    <t>93|~66~3~4~~-65~</t>
  </si>
  <si>
    <t>Boiler Assembly [1]: Fan [66] - SA Fan : Fan pressure rise (before control damper)</t>
  </si>
  <si>
    <t>93|~66~3~5~~-65~</t>
  </si>
  <si>
    <t>Boiler Assembly [1]: Fan [66] - SA Fan : Fan overall pressure rise</t>
  </si>
  <si>
    <t>93|~66~3~6~~-65~</t>
  </si>
  <si>
    <t>Boiler Assembly [1]: Fan [66] - SA Fan : Fan isentropic efficiency</t>
  </si>
  <si>
    <t>93|~66~3~11~~-65~</t>
  </si>
  <si>
    <t>Boiler Assembly [1]: Fan [66] - SA Fan : Fan polytropic efficiency</t>
  </si>
  <si>
    <t>93|~66~3~8~~-65~</t>
  </si>
  <si>
    <t>93|~66~3~9~~-65~</t>
  </si>
  <si>
    <t>Boiler Assembly [1]: Fan [66] - SA Fan : Mechanical loss per unit</t>
  </si>
  <si>
    <t>93|~66~3~10~~-65~</t>
  </si>
  <si>
    <t>82|71|~66~6~1~2~-65~</t>
  </si>
  <si>
    <t>Boiler Assembly [1]: Fan [66] - SA Fan : Motor: Mode</t>
  </si>
  <si>
    <t>91|~66~1~7~2~-65~</t>
  </si>
  <si>
    <t>Boiler Assembly [1]: Fan [66] - SA Fan : Motor: Nameplate power</t>
  </si>
  <si>
    <t>91|~66~1~19~2~-65~</t>
  </si>
  <si>
    <t>Boiler Assembly [1]: Fan [66] - SA Fan : Motor: Nameplate efficiency</t>
  </si>
  <si>
    <t>Boiler Assembly [1]: Fan [66] - SA Fan : Motor: Nameplate / Design point load</t>
  </si>
  <si>
    <t>76|~66~2~8~2~-65~</t>
  </si>
  <si>
    <t>Boiler Assembly [1]: Fan [66] - SA Fan : Motor: Number of operating units</t>
  </si>
  <si>
    <t>93|~66~7~2~2~-65~</t>
  </si>
  <si>
    <t>Boiler Assembly [1]: Fan [66] - SA Fan : Motor: Electricity consumption</t>
  </si>
  <si>
    <t>93|~66~7~6~2~-65~</t>
  </si>
  <si>
    <t>Boiler Assembly [1]: Fan [66] - SA Fan : Motor: Shaft power</t>
  </si>
  <si>
    <t>93|~66~7~4~2~-65~</t>
  </si>
  <si>
    <t>Boiler Assembly [1]: Fan [66] - SA Fan : Motor: Efficiency</t>
  </si>
  <si>
    <t>93|~66~7~3~2~-65~</t>
  </si>
  <si>
    <t>Boiler Assembly [1]: Fan [66] - SA Fan : Motor: Electrical loss</t>
  </si>
  <si>
    <t>89|~66~3~5~2~-65~</t>
  </si>
  <si>
    <t>Boiler Assembly [1]: Fan [66] - SA Fan : Motor: Nameplate motor shaft power</t>
  </si>
  <si>
    <t>82|71|~72~5~10~~-65~</t>
  </si>
  <si>
    <t>Boiler Assembly [1]: Fan [72] - PA Fan : Mode</t>
  </si>
  <si>
    <t>82|71|~72~5~20~~-65~</t>
  </si>
  <si>
    <t>Boiler Assembly [1]: Fan [72] - PA Fan : Actual operating mode</t>
  </si>
  <si>
    <t>91|~72~1~19~~-65~</t>
  </si>
  <si>
    <t>Boiler Assembly [1]: Fan [72] - PA Fan : Number of existing units</t>
  </si>
  <si>
    <t>93|~72~3~20~~-65~</t>
  </si>
  <si>
    <t>93|~72~3~19~~-65~</t>
  </si>
  <si>
    <t>Boiler Assembly [1]: Fan [72] - PA Fan : Total shaft power</t>
  </si>
  <si>
    <t>93|~72~3~1~~-65~</t>
  </si>
  <si>
    <t>Boiler Assembly [1]: Fan [72] - PA Fan : Shaft power per unit</t>
  </si>
  <si>
    <t>93|~72~3~2~~-65~</t>
  </si>
  <si>
    <t>Boiler Assembly [1]: Fan [72] - PA Fan : Fan compression power per unit</t>
  </si>
  <si>
    <t>93|~72~3~3~~-65~</t>
  </si>
  <si>
    <t>Boiler Assembly [1]: Fan [72] - PA Fan : Fan inlet volume flow per unit</t>
  </si>
  <si>
    <t>93|~72~3~4~~-65~</t>
  </si>
  <si>
    <t>Boiler Assembly [1]: Fan [72] - PA Fan : Fan pressure rise (before control damper)</t>
  </si>
  <si>
    <t>93|~72~3~5~~-65~</t>
  </si>
  <si>
    <t>Boiler Assembly [1]: Fan [72] - PA Fan : Fan overall pressure rise</t>
  </si>
  <si>
    <t>93|~72~3~6~~-65~</t>
  </si>
  <si>
    <t>Boiler Assembly [1]: Fan [72] - PA Fan : Fan isentropic efficiency</t>
  </si>
  <si>
    <t>93|~72~3~11~~-65~</t>
  </si>
  <si>
    <t>Boiler Assembly [1]: Fan [72] - PA Fan : Fan polytropic efficiency</t>
  </si>
  <si>
    <t>93|~72~3~8~~-65~</t>
  </si>
  <si>
    <t>93|~72~3~9~~-65~</t>
  </si>
  <si>
    <t>Boiler Assembly [1]: Fan [72] - PA Fan : Mechanical loss per unit</t>
  </si>
  <si>
    <t>93|~72~3~10~~-65~</t>
  </si>
  <si>
    <t>82|71|~72~6~1~2~-65~</t>
  </si>
  <si>
    <t>Boiler Assembly [1]: Fan [72] - PA Fan : Motor: Mode</t>
  </si>
  <si>
    <t>91|~72~1~7~2~-65~</t>
  </si>
  <si>
    <t>Boiler Assembly [1]: Fan [72] - PA Fan : Motor: Nameplate power</t>
  </si>
  <si>
    <t>91|~72~1~19~2~-65~</t>
  </si>
  <si>
    <t>Boiler Assembly [1]: Fan [72] - PA Fan : Motor: Nameplate efficiency</t>
  </si>
  <si>
    <t>Boiler Assembly [1]: Fan [72] - PA Fan : Motor: Nameplate / Design point load</t>
  </si>
  <si>
    <t>76|~72~2~8~2~-65~</t>
  </si>
  <si>
    <t>Boiler Assembly [1]: Fan [72] - PA Fan : Motor: Number of operating units</t>
  </si>
  <si>
    <t>93|~72~7~2~2~-65~</t>
  </si>
  <si>
    <t>Boiler Assembly [1]: Fan [72] - PA Fan : Motor: Electricity consumption</t>
  </si>
  <si>
    <t>93|~72~7~6~2~-65~</t>
  </si>
  <si>
    <t>Boiler Assembly [1]: Fan [72] - PA Fan : Motor: Shaft power</t>
  </si>
  <si>
    <t>93|~72~7~4~2~-65~</t>
  </si>
  <si>
    <t>Boiler Assembly [1]: Fan [72] - PA Fan : Motor: Efficiency</t>
  </si>
  <si>
    <t>93|~72~7~3~2~-65~</t>
  </si>
  <si>
    <t>Boiler Assembly [1]: Fan [72] - PA Fan : Motor: Electrical loss</t>
  </si>
  <si>
    <t>89|~72~3~5~2~-65~</t>
  </si>
  <si>
    <t>Boiler Assembly [1]: Fan [72] - PA Fan : Motor: Nameplate motor shaft power</t>
  </si>
  <si>
    <t>82|71|~16~5~1~~-38~</t>
  </si>
  <si>
    <t>Feedwater Heater [16] - HPH-1 : Mode</t>
  </si>
  <si>
    <t>89|~16~3~7~~-38~</t>
  </si>
  <si>
    <t>Feedwater Heater [16] - HPH-1 : Heat transfer</t>
  </si>
  <si>
    <t>89|~16~3~8~~-38~</t>
  </si>
  <si>
    <t>Feedwater Heater [16] - HPH-1 : Shell pressure</t>
  </si>
  <si>
    <t>89|~16~3~9~~-38~</t>
  </si>
  <si>
    <t>Feedwater Heater [16] - HPH-1 : Saturation temperature</t>
  </si>
  <si>
    <t>89|~16~3~13~~-38~</t>
  </si>
  <si>
    <t>Feedwater Heater [16] - HPH-1 : FW temperature at heater exit</t>
  </si>
  <si>
    <t>89|~16~3~11~~-38~</t>
  </si>
  <si>
    <t>Feedwater Heater [16] - HPH-1 : Terminal difference</t>
  </si>
  <si>
    <t>89|~16~3~12~~-38~</t>
  </si>
  <si>
    <t>Feedwater Heater [16] - HPH-1 : Drain cooler approach</t>
  </si>
  <si>
    <t>89|~16~3~3~~-38~</t>
  </si>
  <si>
    <t>Feedwater Heater [16] - HPH-1 : UA of drain cooler section</t>
  </si>
  <si>
    <t>89|~16~3~1~~-38~</t>
  </si>
  <si>
    <t>Feedwater Heater [16] - HPH-1 : UA of condensing section</t>
  </si>
  <si>
    <t>82|71|~17~5~1~~-38~</t>
  </si>
  <si>
    <t>Feedwater Heater [17] - HPH-2 : Mode</t>
  </si>
  <si>
    <t>89|~17~3~7~~-38~</t>
  </si>
  <si>
    <t>Feedwater Heater [17] - HPH-2 : Heat transfer</t>
  </si>
  <si>
    <t>89|~17~3~8~~-38~</t>
  </si>
  <si>
    <t>Feedwater Heater [17] - HPH-2 : Shell pressure</t>
  </si>
  <si>
    <t>89|~17~3~9~~-38~</t>
  </si>
  <si>
    <t>Feedwater Heater [17] - HPH-2 : Saturation temperature</t>
  </si>
  <si>
    <t>89|~17~3~13~~-38~</t>
  </si>
  <si>
    <t>Feedwater Heater [17] - HPH-2 : FW temperature at heater exit</t>
  </si>
  <si>
    <t>89|~17~3~11~~-38~</t>
  </si>
  <si>
    <t>Feedwater Heater [17] - HPH-2 : Terminal difference</t>
  </si>
  <si>
    <t>89|~17~3~12~~-38~</t>
  </si>
  <si>
    <t>Feedwater Heater [17] - HPH-2 : Drain cooler approach</t>
  </si>
  <si>
    <t>89|~17~3~3~~-38~</t>
  </si>
  <si>
    <t>Feedwater Heater [17] - HPH-2 : UA of drain cooler section</t>
  </si>
  <si>
    <t>89|~17~3~1~~-38~</t>
  </si>
  <si>
    <t>Feedwater Heater [17] - HPH-2 : UA of condensing section</t>
  </si>
  <si>
    <t>82|71|~24~5~1~~-38~</t>
  </si>
  <si>
    <t>Feedwater Heater [24] - HPH-3 : Mode</t>
  </si>
  <si>
    <t>89|~24~3~7~~-38~</t>
  </si>
  <si>
    <t>Feedwater Heater [24] - HPH-3 : Heat transfer</t>
  </si>
  <si>
    <t>89|~24~3~8~~-38~</t>
  </si>
  <si>
    <t>Feedwater Heater [24] - HPH-3 : Shell pressure</t>
  </si>
  <si>
    <t>89|~24~3~9~~-38~</t>
  </si>
  <si>
    <t>Feedwater Heater [24] - HPH-3 : Saturation temperature</t>
  </si>
  <si>
    <t>89|~24~3~13~~-38~</t>
  </si>
  <si>
    <t>Feedwater Heater [24] - HPH-3 : FW temperature at heater exit</t>
  </si>
  <si>
    <t>89|~24~3~11~~-38~</t>
  </si>
  <si>
    <t>Feedwater Heater [24] - HPH-3 : Terminal difference</t>
  </si>
  <si>
    <t>89|~24~3~12~~-38~</t>
  </si>
  <si>
    <t>Feedwater Heater [24] - HPH-3 : Drain cooler approach</t>
  </si>
  <si>
    <t>89|~24~3~3~~-38~</t>
  </si>
  <si>
    <t>Feedwater Heater [24] - HPH-3 : UA of drain cooler section</t>
  </si>
  <si>
    <t>89|~24~3~1~~-38~</t>
  </si>
  <si>
    <t>Feedwater Heater [24] - HPH-3 : UA of condensing section</t>
  </si>
  <si>
    <t>82|71|~53~5~1~~-38~</t>
  </si>
  <si>
    <t>Feedwater Heater [53] - LPH-8 : Mode</t>
  </si>
  <si>
    <t>89|~53~3~7~~-38~</t>
  </si>
  <si>
    <t>Feedwater Heater [53] - LPH-8 : Heat transfer</t>
  </si>
  <si>
    <t>89|~53~3~8~~-38~</t>
  </si>
  <si>
    <t>Feedwater Heater [53] - LPH-8 : Shell pressure</t>
  </si>
  <si>
    <t>89|~53~3~9~~-38~</t>
  </si>
  <si>
    <t>Feedwater Heater [53] - LPH-8 : Saturation temperature</t>
  </si>
  <si>
    <t>89|~53~3~13~~-38~</t>
  </si>
  <si>
    <t>Feedwater Heater [53] - LPH-8 : FW temperature at heater exit</t>
  </si>
  <si>
    <t>89|~53~3~11~~-38~</t>
  </si>
  <si>
    <t>Feedwater Heater [53] - LPH-8 : Terminal difference</t>
  </si>
  <si>
    <t>89|~53~3~12~~-38~</t>
  </si>
  <si>
    <t>Feedwater Heater [53] - LPH-8 : Drain cooler approach</t>
  </si>
  <si>
    <t>89|~53~3~3~~-38~</t>
  </si>
  <si>
    <t>Feedwater Heater [53] - LPH-8 : UA of drain cooler section</t>
  </si>
  <si>
    <t>89|~53~3~1~~-38~</t>
  </si>
  <si>
    <t>Feedwater Heater [53] - LPH-8 : UA of condensing section</t>
  </si>
  <si>
    <t>82|71|~54~5~1~~-38~</t>
  </si>
  <si>
    <t>Feedwater Heater [54] - LPH-7 : Mode</t>
  </si>
  <si>
    <t>89|~54~3~7~~-38~</t>
  </si>
  <si>
    <t>Feedwater Heater [54] - LPH-7 : Heat transfer</t>
  </si>
  <si>
    <t>89|~54~3~8~~-38~</t>
  </si>
  <si>
    <t>Feedwater Heater [54] - LPH-7 : Shell pressure</t>
  </si>
  <si>
    <t>89|~54~3~9~~-38~</t>
  </si>
  <si>
    <t>Feedwater Heater [54] - LPH-7 : Saturation temperature</t>
  </si>
  <si>
    <t>89|~54~3~13~~-38~</t>
  </si>
  <si>
    <t>Feedwater Heater [54] - LPH-7 : FW temperature at heater exit</t>
  </si>
  <si>
    <t>89|~54~3~11~~-38~</t>
  </si>
  <si>
    <t>Feedwater Heater [54] - LPH-7 : Terminal difference</t>
  </si>
  <si>
    <t>89|~54~3~12~~-38~</t>
  </si>
  <si>
    <t>Feedwater Heater [54] - LPH-7 : Drain cooler approach</t>
  </si>
  <si>
    <t>89|~54~3~3~~-38~</t>
  </si>
  <si>
    <t>Feedwater Heater [54] - LPH-7 : UA of drain cooler section</t>
  </si>
  <si>
    <t>89|~54~3~1~~-38~</t>
  </si>
  <si>
    <t>Feedwater Heater [54] - LPH-7 : UA of condensing section</t>
  </si>
  <si>
    <t>82|71|~55~5~1~~-38~</t>
  </si>
  <si>
    <t>Feedwater Heater [55] - LPH-6 : Mode</t>
  </si>
  <si>
    <t>89|~55~3~7~~-38~</t>
  </si>
  <si>
    <t>Feedwater Heater [55] - LPH-6 : Heat transfer</t>
  </si>
  <si>
    <t>89|~55~3~8~~-38~</t>
  </si>
  <si>
    <t>Feedwater Heater [55] - LPH-6 : Shell pressure</t>
  </si>
  <si>
    <t>89|~55~3~9~~-38~</t>
  </si>
  <si>
    <t>Feedwater Heater [55] - LPH-6 : Saturation temperature</t>
  </si>
  <si>
    <t>89|~55~3~13~~-38~</t>
  </si>
  <si>
    <t>Feedwater Heater [55] - LPH-6 : FW temperature at heater exit</t>
  </si>
  <si>
    <t>89|~55~3~11~~-38~</t>
  </si>
  <si>
    <t>Feedwater Heater [55] - LPH-6 : Terminal difference</t>
  </si>
  <si>
    <t>89|~55~3~12~~-38~</t>
  </si>
  <si>
    <t>Feedwater Heater [55] - LPH-6 : Drain cooler approach</t>
  </si>
  <si>
    <t>89|~55~3~3~~-38~</t>
  </si>
  <si>
    <t>Feedwater Heater [55] - LPH-6 : UA of drain cooler section</t>
  </si>
  <si>
    <t>89|~55~3~1~~-38~</t>
  </si>
  <si>
    <t>Feedwater Heater [55] - LPH-6 : UA of condensing section</t>
  </si>
  <si>
    <t>82|71|~56~5~1~~-38~</t>
  </si>
  <si>
    <t>Feedwater Heater [56] - LPH-5 : Mode</t>
  </si>
  <si>
    <t>89|~56~3~7~~-38~</t>
  </si>
  <si>
    <t>Feedwater Heater [56] - LPH-5 : Heat transfer</t>
  </si>
  <si>
    <t>89|~56~3~8~~-38~</t>
  </si>
  <si>
    <t>Feedwater Heater [56] - LPH-5 : Shell pressure</t>
  </si>
  <si>
    <t>89|~56~3~9~~-38~</t>
  </si>
  <si>
    <t>Feedwater Heater [56] - LPH-5 : Saturation temperature</t>
  </si>
  <si>
    <t>89|~56~3~13~~-38~</t>
  </si>
  <si>
    <t>Feedwater Heater [56] - LPH-5 : FW temperature at heater exit</t>
  </si>
  <si>
    <t>89|~56~3~11~~-38~</t>
  </si>
  <si>
    <t>Feedwater Heater [56] - LPH-5 : Terminal difference</t>
  </si>
  <si>
    <t>89|~56~3~12~~-38~</t>
  </si>
  <si>
    <t>Feedwater Heater [56] - LPH-5 : Drain cooler approach</t>
  </si>
  <si>
    <t>89|~56~3~3~~-38~</t>
  </si>
  <si>
    <t>Feedwater Heater [56] - LPH-5 : UA of drain cooler section</t>
  </si>
  <si>
    <t>89|~56~3~1~~-38~</t>
  </si>
  <si>
    <t>Feedwater Heater [56] - LPH-5 : UA of condensing section</t>
  </si>
  <si>
    <t>93|~10~3~1~~-24~</t>
  </si>
  <si>
    <t>Fuel Source [10] - Coal : Pressure</t>
  </si>
  <si>
    <t>93|~10~3~2~~-24~</t>
  </si>
  <si>
    <t>Fuel Source [10] - Coal : Temperature</t>
  </si>
  <si>
    <t>93|~10~3~3~~-24~</t>
  </si>
  <si>
    <t>Fuel Source [10] - Coal : Enthalpy</t>
  </si>
  <si>
    <t>93|~10~3~4~~-24~</t>
  </si>
  <si>
    <t>93|~10~3~10~~-24~</t>
  </si>
  <si>
    <t>Fuel Source [10] - Coal : Energy flow (LHV)</t>
  </si>
  <si>
    <t>93|~10~3~11~~-24~</t>
  </si>
  <si>
    <t>Fuel Source [10] - Coal : Energy flow (HHV)</t>
  </si>
  <si>
    <t>93|~10~3~25~~-24~</t>
  </si>
  <si>
    <t>Fuel Source [10] - Coal : Fuel LHV price</t>
  </si>
  <si>
    <t>93|~10~3~26~~-24~</t>
  </si>
  <si>
    <t>Fuel Source [10] - Coal : Fuel expense</t>
  </si>
  <si>
    <t>~10~4~15~200~-24~</t>
  </si>
  <si>
    <t>~10~10~2~200~-24~</t>
  </si>
  <si>
    <t>Fuel Source [10] - Coal : Fuel type</t>
  </si>
  <si>
    <t>Solid</t>
  </si>
  <si>
    <t>~10~3~50~200~-24~</t>
  </si>
  <si>
    <t>Fuel Source [10] - Coal : LHV @ 25C</t>
  </si>
  <si>
    <t>~10~3~49~200~-24~</t>
  </si>
  <si>
    <t>~10~3~20~200~-24~</t>
  </si>
  <si>
    <t>~10~10~3~200~-24~</t>
  </si>
  <si>
    <t>Fuel Source [10] - Coal : Total LHV + Sensible heat referenced to 25C</t>
  </si>
  <si>
    <t>~10~10~4~200~-24~</t>
  </si>
  <si>
    <t>Fuel Source [10] - Coal : Total fuel enthalpy referenced to 0C</t>
  </si>
  <si>
    <t>~10~3~42~200~-24~</t>
  </si>
  <si>
    <t>Fuel Source [10] - Coal : Weight % of C</t>
  </si>
  <si>
    <t>~10~3~43~200~-24~</t>
  </si>
  <si>
    <t>Fuel Source [10] - Coal : Weight % of H</t>
  </si>
  <si>
    <t>~10~3~48~200~-24~</t>
  </si>
  <si>
    <t>Fuel Source [10] - Coal : Weight % of O</t>
  </si>
  <si>
    <t>~10~3~44~200~-24~</t>
  </si>
  <si>
    <t>Fuel Source [10] - Coal : Weight % of N</t>
  </si>
  <si>
    <t>~10~3~46~200~-24~</t>
  </si>
  <si>
    <t>Fuel Source [10] - Coal : Weight % of S</t>
  </si>
  <si>
    <t>~10~3~41~200~-24~</t>
  </si>
  <si>
    <t>Fuel Source [10] - Coal : Weight % of Ar</t>
  </si>
  <si>
    <t>~10~3~45~200~-24~</t>
  </si>
  <si>
    <t>Fuel Source [10] - Coal : Weight % of Chlorine</t>
  </si>
  <si>
    <t>~10~3~47~200~-24~</t>
  </si>
  <si>
    <t>Fuel Source [10] - Coal : Weight % of Ash</t>
  </si>
  <si>
    <t>~10~3~30~200~-24~</t>
  </si>
  <si>
    <t>Fuel Source [10] - Coal : Weight % of Moisture</t>
  </si>
  <si>
    <t>~10~3~23~200~-24~</t>
  </si>
  <si>
    <t>Fuel Source [10] - Coal : Equivalent molecular weight</t>
  </si>
  <si>
    <t>93|~7~4~57~~-158~</t>
  </si>
  <si>
    <t>Boiler Assembly [1]: Furnace w/ Pulverizer [7] : Total steam produced</t>
  </si>
  <si>
    <t>93|~7~4~54~~-158~</t>
  </si>
  <si>
    <t>Boiler Assembly [1]: Furnace w/ Pulverizer [7] : Steam pressure</t>
  </si>
  <si>
    <t>93|~7~4~55~~-158~</t>
  </si>
  <si>
    <t>Boiler Assembly [1]: Furnace w/ Pulverizer [7] : Steam temperature</t>
  </si>
  <si>
    <t>93|~7~4~56~~-158~</t>
  </si>
  <si>
    <t>Boiler Assembly [1]: Furnace w/ Pulverizer [7] : Steam enthalpy</t>
  </si>
  <si>
    <t>93|~7~4~1~~-158~</t>
  </si>
  <si>
    <t>Boiler Assembly [1]: Furnace w/ Pulverizer [7] : Adiabatic temperature</t>
  </si>
  <si>
    <t>93|~7~4~3~~-158~</t>
  </si>
  <si>
    <t>Boiler Assembly [1]: Furnace w/ Pulverizer [7] : Effective radiating temperature</t>
  </si>
  <si>
    <t>93|~7~4~2~~-158~</t>
  </si>
  <si>
    <t>93|~7~4~4~~-158~</t>
  </si>
  <si>
    <t>Boiler Assembly [1]: Furnace w/ Pulverizer [7] : Waterwall surface temperature</t>
  </si>
  <si>
    <t>93|~7~4~19~~-158~</t>
  </si>
  <si>
    <t>82|71|~7~6~1~~-158~</t>
  </si>
  <si>
    <t>Boiler Assembly [1]: Furnace w/ Pulverizer [7] : Flue gas N2 mol%</t>
  </si>
  <si>
    <t>93|~7~4~103~~-158~</t>
  </si>
  <si>
    <t>Boiler Assembly [1]: Furnace w/ Pulverizer [7] : Flue gas O2 mol%</t>
  </si>
  <si>
    <t>93|~7~4~104~~-158~</t>
  </si>
  <si>
    <t>Boiler Assembly [1]: Furnace w/ Pulverizer [7] : Flue gas CO2 mol%</t>
  </si>
  <si>
    <t>93|~7~4~105~~-158~</t>
  </si>
  <si>
    <t>Boiler Assembly [1]: Furnace w/ Pulverizer [7] : Flue gas H2O mol%</t>
  </si>
  <si>
    <t>93|~7~4~191~~-158~</t>
  </si>
  <si>
    <t>Boiler Assembly [1]: Furnace w/ Pulverizer [7] : Flue gas SO2 mol%</t>
  </si>
  <si>
    <t>82|71|~7~6~2~~-158~</t>
  </si>
  <si>
    <t>Boiler Assembly [1]: Furnace w/ Pulverizer [7] : Flue gas Ar mol%</t>
  </si>
  <si>
    <t>93|~7~4~289~~-158~</t>
  </si>
  <si>
    <t>Boiler Assembly [1]: Furnace w/ Pulverizer [7] : Total heat transfer to water/steam side</t>
  </si>
  <si>
    <t>93|~7~4~5~~-158~</t>
  </si>
  <si>
    <t>Boiler Assembly [1]: Furnace w/ Pulverizer [7] : Heat transfer to waterwall</t>
  </si>
  <si>
    <t>82|71|~7~6~3~~-158~</t>
  </si>
  <si>
    <t>Boiler Assembly [1]: Furnace w/ Pulverizer [7] : Unburnt carbon in ash</t>
  </si>
  <si>
    <t>93|~7~4~13~~-158~</t>
  </si>
  <si>
    <t>Boiler Assembly [1]: Furnace w/ Pulverizer [7] : Heat losses</t>
  </si>
  <si>
    <t>93|~7~4~109~~-158~</t>
  </si>
  <si>
    <t>93|~7~4~321~~-158~</t>
  </si>
  <si>
    <t>Boiler Assembly [1]: Furnace w/ Pulverizer [7] : Bottom ash (bed drain) sensible heat</t>
  </si>
  <si>
    <t>93|~7~4~322~~-158~</t>
  </si>
  <si>
    <t>Boiler Assembly [1]: Furnace w/ Pulverizer [7] : Fly ash sensible heat</t>
  </si>
  <si>
    <t>93|~7~4~43~~-158~</t>
  </si>
  <si>
    <t>Boiler Assembly [1]: Furnace w/ Pulverizer [7] : Heat absorption rate</t>
  </si>
  <si>
    <t>kW/m^2</t>
  </si>
  <si>
    <t>93|~7~4~41~~-158~</t>
  </si>
  <si>
    <t>Boiler Assembly [1]: Furnace w/ Pulverizer [7] : Heat release rate</t>
  </si>
  <si>
    <t>93|~7~4~42~~-158~</t>
  </si>
  <si>
    <t>Boiler Assembly [1]: Furnace w/ Pulverizer [7] : Volumetric fuel release rate</t>
  </si>
  <si>
    <t>kW/m^3</t>
  </si>
  <si>
    <t>93|~7~4~305~~-158~</t>
  </si>
  <si>
    <t>Boiler Assembly [1]: Furnace w/ Pulverizer [7] : SO2 removal efficiency</t>
  </si>
  <si>
    <t>93|~7~4~302~~-158~</t>
  </si>
  <si>
    <t>Boiler Assembly [1]: Furnace w/ Pulverizer [7] : Sulfur removed</t>
  </si>
  <si>
    <t>93|~7~4~301~~-158~</t>
  </si>
  <si>
    <t>Boiler Assembly [1]: Furnace w/ Pulverizer [7] : Reagent consumption</t>
  </si>
  <si>
    <t>93|~7~4~32~~-158~</t>
  </si>
  <si>
    <t>Boiler Assembly [1]: Furnace w/ Pulverizer [7] : Gas mass flux @ aperture</t>
  </si>
  <si>
    <t>t/h-m^2</t>
  </si>
  <si>
    <t>93|~7~4~46~~-158~</t>
  </si>
  <si>
    <t>Boiler Assembly [1]: Furnace w/ Pulverizer [7] : Gas velocity leaving aperture @ exit temperature</t>
  </si>
  <si>
    <t>93|~7~4~247~~-158~</t>
  </si>
  <si>
    <t>Boiler Assembly [1]: Furnace w/ Pulverizer [7] : Furnace gas mass flux</t>
  </si>
  <si>
    <t>93|~7~4~33~~-158~</t>
  </si>
  <si>
    <t>Boiler Assembly [1]: Furnace w/ Pulverizer [7] : Furnace velocity @ effective radiating temperature</t>
  </si>
  <si>
    <t>93|~7~4~339~~-158~</t>
  </si>
  <si>
    <t>Boiler Assembly [1]: Furnace w/ Pulverizer [7] : Fuel mass flow</t>
  </si>
  <si>
    <t>82|71|~7~6~4~~-158~</t>
  </si>
  <si>
    <t>Boiler Assembly [1]: Furnace w/ Pulverizer [7] : Fuel consumption per day</t>
  </si>
  <si>
    <t>tonne/day</t>
  </si>
  <si>
    <t>93|~7~4~17~~-158~</t>
  </si>
  <si>
    <t>Boiler Assembly [1]: Furnace w/ Pulverizer [7] : Fuel input (LHV)</t>
  </si>
  <si>
    <t>93|~7~4~49~~-158~</t>
  </si>
  <si>
    <t>Boiler Assembly [1]: Furnace w/ Pulverizer [7] : Fuel input (HHV)</t>
  </si>
  <si>
    <t>93|~7~4~28~~-158~</t>
  </si>
  <si>
    <t>Boiler Assembly [1]: Furnace w/ Pulverizer [7] : Fuel delivery power</t>
  </si>
  <si>
    <t>93|~7~4~246~~-158~</t>
  </si>
  <si>
    <t>Boiler Assembly [1]: Furnace w/ Pulverizer [7] : Ash handling power</t>
  </si>
  <si>
    <t>93|~7~4~47~~-158~</t>
  </si>
  <si>
    <t>Boiler Assembly [1]: Furnace w/ Pulverizer [7] : Forced circulation pump power</t>
  </si>
  <si>
    <t>93|~7~4~16~~-158~</t>
  </si>
  <si>
    <t>Boiler Assembly [1]: Furnace w/ Pulverizer [7] : Fuel ash flow</t>
  </si>
  <si>
    <t>93|~7~4~24~~-158~</t>
  </si>
  <si>
    <t>Boiler Assembly [1]: Furnace w/ Pulverizer [7] : Unburnt carbon flow</t>
  </si>
  <si>
    <t>93|~7~4~312~~-158~</t>
  </si>
  <si>
    <t>Boiler Assembly [1]: Furnace w/ Pulverizer [7] : Total solids added to ash due to reagent addition</t>
  </si>
  <si>
    <t>93|~7~4~326~~-158~</t>
  </si>
  <si>
    <t>Boiler Assembly [1]: Furnace w/ Pulverizer [7] : Inert bed material feed</t>
  </si>
  <si>
    <t>93|~7~4~327~~-158~</t>
  </si>
  <si>
    <t>Boiler Assembly [1]: Furnace w/ Pulverizer [7] : Total solid produced from combustion</t>
  </si>
  <si>
    <t>93|~7~4~314~~-158~</t>
  </si>
  <si>
    <t>Boiler Assembly [1]: Furnace w/ Pulverizer [7] : Bottom ash flow</t>
  </si>
  <si>
    <t>93|~7~4~317~~-158~</t>
  </si>
  <si>
    <t>Boiler Assembly [1]: Furnace w/ Pulverizer [7] : Fly ash flow</t>
  </si>
  <si>
    <t>Boiler Assembly [1]: Furnace w/ Pulverizer [7] : Reference O2 content</t>
  </si>
  <si>
    <t>Boiler Assembly [1]: Furnace w/ Pulverizer [7] : Exit flue gas O2 content</t>
  </si>
  <si>
    <t>Boiler Assembly [1]: Furnace w/ Pulverizer [7] : Exit flue gas H2O content</t>
  </si>
  <si>
    <t>93|~7~4~431~~-158~</t>
  </si>
  <si>
    <t>Boiler Assembly [1]: Furnace w/ Pulverizer [7] : Hg from combustion</t>
  </si>
  <si>
    <t>kg/hr</t>
  </si>
  <si>
    <t>93|~7~4~432~~-158~</t>
  </si>
  <si>
    <t>Boiler Assembly [1]: Furnace w/ Pulverizer [7] : Hg in exit gas</t>
  </si>
  <si>
    <t>93|~7~4~193~~-158~</t>
  </si>
  <si>
    <t>Boiler Assembly [1]: Furnace w/ Pulverizer [7] : HCl in exit gas</t>
  </si>
  <si>
    <t>93|~7~4~194~~-158~</t>
  </si>
  <si>
    <t>Boiler Assembly [1]: Furnace w/ Pulverizer [7] : NOx production</t>
  </si>
  <si>
    <t>93|~7~4~333~~-158~</t>
  </si>
  <si>
    <t>Boiler Assembly [1]: Furnace w/ Pulverizer [7] : NOx volume concentration in exit flue gas</t>
  </si>
  <si>
    <t>ppmv</t>
  </si>
  <si>
    <t>93|~7~4~336~~-158~</t>
  </si>
  <si>
    <t>Boiler Assembly [1]: Furnace w/ Pulverizer [7] : NOx mass concentration in exit flue gas</t>
  </si>
  <si>
    <t>ppm</t>
  </si>
  <si>
    <t>93|~7~4~334~~-158~</t>
  </si>
  <si>
    <t>Boiler Assembly [1]: Furnace w/ Pulverizer [7] : NOx volume concentration in exit flue gas (dry base, actual O2%)</t>
  </si>
  <si>
    <t>ppmvd</t>
  </si>
  <si>
    <t>93|~7~4~335~~-158~</t>
  </si>
  <si>
    <t>Boiler Assembly [1]: Furnace w/ Pulverizer [7] : NOx volume concentration in exit flue gas (dry base, reference O2%)</t>
  </si>
  <si>
    <t>76|~7~2~5~100~-158~</t>
  </si>
  <si>
    <t>Boiler Assembly [1]: Furnace w/ Pulverizer [7] : Number of existing pulverizers</t>
  </si>
  <si>
    <t>76|~7~2~11~100~-158~</t>
  </si>
  <si>
    <t>Boiler Assembly [1]: Furnace w/ Pulverizer [7] : Number of operating pulverizers</t>
  </si>
  <si>
    <t>91|~7~1~92~100~-158~</t>
  </si>
  <si>
    <t>Boiler Assembly [1]: Furnace w/ Pulverizer [7] : Pulverizer inlet fuel flow</t>
  </si>
  <si>
    <t>93|~7~3~2~100~-158~</t>
  </si>
  <si>
    <t>Boiler Assembly [1]: Furnace w/ Pulverizer [7] : Pulverizer inlet fuel flow (each)</t>
  </si>
  <si>
    <t>91|~7~1~80~100~-158~</t>
  </si>
  <si>
    <t>Boiler Assembly [1]: Furnace w/ Pulverizer [7] : Pulverizer inlet fuel temperature</t>
  </si>
  <si>
    <t>91|~7~1~89~100~-158~</t>
  </si>
  <si>
    <t>Boiler Assembly [1]: Furnace w/ Pulverizer [7] : Pulverizer inlet fuel moisture percent</t>
  </si>
  <si>
    <t>93|~7~3~20~100~-158~</t>
  </si>
  <si>
    <t>Boiler Assembly [1]: Furnace w/ Pulverizer [7] : Pulverizer outlet fuel flow (each)</t>
  </si>
  <si>
    <t>93|~7~3~19~100~-158~</t>
  </si>
  <si>
    <t>Boiler Assembly [1]: Furnace w/ Pulverizer [7] : Pulverizer outlet fuel moisture percent</t>
  </si>
  <si>
    <t>93|~7~3~6~100~-158~</t>
  </si>
  <si>
    <t>Boiler Assembly [1]: Furnace w/ Pulverizer [7] : Pulverizer outlet temperature</t>
  </si>
  <si>
    <t>93|~7~3~33~100~-158~</t>
  </si>
  <si>
    <t>Boiler Assembly [1]: Furnace w/ Pulverizer [7] : Pulverizer total moisture evaporated</t>
  </si>
  <si>
    <t>93|~7~3~34~100~-158~</t>
  </si>
  <si>
    <t>Boiler Assembly [1]: Furnace w/ Pulverizer [7] : Pulverizer percent of moisture evaporated</t>
  </si>
  <si>
    <t>82|71|~7~10~1~100~-158~</t>
  </si>
  <si>
    <t>Boiler Assembly [1]: Furnace w/ Pulverizer [7] : Pulverizer hot gas inlet mass flow</t>
  </si>
  <si>
    <t>82|71|~7~10~11~100~-158~</t>
  </si>
  <si>
    <t>Boiler Assembly [1]: Furnace w/ Pulverizer [7] : Pulverizer hot gas inlet mass flow (each)</t>
  </si>
  <si>
    <t>91|~7~1~41~100~-158~</t>
  </si>
  <si>
    <t>Boiler Assembly [1]: Furnace w/ Pulverizer [7] : Pulverizer hot gas inlet temperature</t>
  </si>
  <si>
    <t>82|71|~7~10~2~100~-158~</t>
  </si>
  <si>
    <t>Boiler Assembly [1]: Furnace w/ Pulverizer [7] : Pulverizer tempering air mass flow</t>
  </si>
  <si>
    <t>82|71|~7~10~12~100~-158~</t>
  </si>
  <si>
    <t>Boiler Assembly [1]: Furnace w/ Pulverizer [7] : Pulverizer tempering air mass flow (each)</t>
  </si>
  <si>
    <t>91|~7~1~51~100~-158~</t>
  </si>
  <si>
    <t>Boiler Assembly [1]: Furnace w/ Pulverizer [7] : Pulverizer tempering air temperature</t>
  </si>
  <si>
    <t>82|71|~7~10~3~100~-158~</t>
  </si>
  <si>
    <t>Boiler Assembly [1]: Furnace w/ Pulverizer [7] : Drying air mass flow</t>
  </si>
  <si>
    <t>82|71|~7~10~13~100~-158~</t>
  </si>
  <si>
    <t>Boiler Assembly [1]: Furnace w/ Pulverizer [7] : Drying air mass flow (each)</t>
  </si>
  <si>
    <t>91|~7~1~61~100~-158~</t>
  </si>
  <si>
    <t>Boiler Assembly [1]: Furnace w/ Pulverizer [7] : Drying air temperature</t>
  </si>
  <si>
    <t>91|~7~1~60~100~-158~</t>
  </si>
  <si>
    <t>Boiler Assembly [1]: Furnace w/ Pulverizer [7] : Drying air pressure</t>
  </si>
  <si>
    <t>93|~7~3~10~100~-158~</t>
  </si>
  <si>
    <t>Boiler Assembly [1]: Furnace w/ Pulverizer [7] : Pulverizer percentage of tempering air over total drying air</t>
  </si>
  <si>
    <t>93|~7~3~35~100~-158~</t>
  </si>
  <si>
    <t>Boiler Assembly [1]: Furnace w/ Pulverizer [7] : Pulverizer inlet air/fuel mass ratio</t>
  </si>
  <si>
    <t>82|71|~7~10~4~100~-158~</t>
  </si>
  <si>
    <t>Boiler Assembly [1]: Furnace w/ Pulverizer [7] : Pulverizer outlet gas mass flow</t>
  </si>
  <si>
    <t>82|71|~7~10~14~100~-158~</t>
  </si>
  <si>
    <t>Boiler Assembly [1]: Furnace w/ Pulverizer [7] : Pulverizer outlet gas mass flow (each)</t>
  </si>
  <si>
    <t>93|~7~3~37~100~-158~</t>
  </si>
  <si>
    <t>Boiler Assembly [1]: Furnace w/ Pulverizer [7] : Pulverizer outlet gas dew point</t>
  </si>
  <si>
    <t>93|~7~3~38~100~-158~</t>
  </si>
  <si>
    <t>Boiler Assembly [1]: Furnace w/ Pulverizer [7] : Pulverizer outlet gas relative humidity</t>
  </si>
  <si>
    <t>93|~7~3~5~100~-158~</t>
  </si>
  <si>
    <t>Boiler Assembly [1]: Furnace w/ Pulverizer [7] : Pulverizer power (each)</t>
  </si>
  <si>
    <t>82|71|~7~10~10~100~-158~</t>
  </si>
  <si>
    <t>Boiler Assembly [1]: Furnace w/ Pulverizer [7] : Pulverizer exhaust fan power (each)</t>
  </si>
  <si>
    <t>93|~7~3~30~100~-158~</t>
  </si>
  <si>
    <t>Boiler Assembly [1]: Furnace w/ Pulverizer [7] : Pulverizer total power consumption</t>
  </si>
  <si>
    <t>93|~3~3~1~~-1~</t>
  </si>
  <si>
    <t>93|~3~3~2~~-1~</t>
  </si>
  <si>
    <t>93|~3~3~3~~-1~</t>
  </si>
  <si>
    <t>Gas/Air Source [3] - Sec.Air : Enthalpy</t>
  </si>
  <si>
    <t>93|~3~3~4~~-1~</t>
  </si>
  <si>
    <t>93|~3~3~5~~-1~</t>
  </si>
  <si>
    <t>Gas/Air Source [3] - Sec.Air : Molecular weight</t>
  </si>
  <si>
    <t>93|~3~3~11~~-1~</t>
  </si>
  <si>
    <t>Gas/Air Source [3] - Sec.Air : N2 mole percent</t>
  </si>
  <si>
    <t>93|~3~3~12~~-1~</t>
  </si>
  <si>
    <t>Gas/Air Source [3] - Sec.Air : O2 mole percent</t>
  </si>
  <si>
    <t>93|~3~3~13~~-1~</t>
  </si>
  <si>
    <t>Gas/Air Source [3] - Sec.Air : CO2 mole percent</t>
  </si>
  <si>
    <t>93|~3~3~14~~-1~</t>
  </si>
  <si>
    <t>Gas/Air Source [3] - Sec.Air : H2O mole percent</t>
  </si>
  <si>
    <t>93|~3~3~15~~-1~</t>
  </si>
  <si>
    <t>Gas/Air Source [3] - Sec.Air : SO2 mole percent</t>
  </si>
  <si>
    <t>93|~3~3~16~~-1~</t>
  </si>
  <si>
    <t>Gas/Air Source [3] - Sec.Air : Ar mole percent</t>
  </si>
  <si>
    <t>93|~3~3~20~~-1~</t>
  </si>
  <si>
    <t>Gas/Air Source [3] - Sec.Air : Liquid H2O mole percent</t>
  </si>
  <si>
    <t>93|~3~3~21~~-1~</t>
  </si>
  <si>
    <t>Gas/Air Source [3] - Sec.Air : CO2 mass flow</t>
  </si>
  <si>
    <t>93|~11~3~1~~-1~</t>
  </si>
  <si>
    <t>93|~11~3~2~~-1~</t>
  </si>
  <si>
    <t>93|~11~3~3~~-1~</t>
  </si>
  <si>
    <t>Gas/Air Source [11] - Prim.Air : Enthalpy</t>
  </si>
  <si>
    <t>93|~11~3~4~~-1~</t>
  </si>
  <si>
    <t>93|~11~3~5~~-1~</t>
  </si>
  <si>
    <t>Gas/Air Source [11] - Prim.Air : Molecular weight</t>
  </si>
  <si>
    <t>93|~11~3~11~~-1~</t>
  </si>
  <si>
    <t>Gas/Air Source [11] - Prim.Air : N2 mole percent</t>
  </si>
  <si>
    <t>93|~11~3~12~~-1~</t>
  </si>
  <si>
    <t>Gas/Air Source [11] - Prim.Air : O2 mole percent</t>
  </si>
  <si>
    <t>93|~11~3~13~~-1~</t>
  </si>
  <si>
    <t>Gas/Air Source [11] - Prim.Air : CO2 mole percent</t>
  </si>
  <si>
    <t>93|~11~3~14~~-1~</t>
  </si>
  <si>
    <t>Gas/Air Source [11] - Prim.Air : H2O mole percent</t>
  </si>
  <si>
    <t>93|~11~3~15~~-1~</t>
  </si>
  <si>
    <t>Gas/Air Source [11] - Prim.Air : SO2 mole percent</t>
  </si>
  <si>
    <t>93|~11~3~16~~-1~</t>
  </si>
  <si>
    <t>Gas/Air Source [11] - Prim.Air : Ar mole percent</t>
  </si>
  <si>
    <t>93|~11~3~20~~-1~</t>
  </si>
  <si>
    <t>Gas/Air Source [11] - Prim.Air : Liquid H2O mole percent</t>
  </si>
  <si>
    <t>93|~11~3~21~~-1~</t>
  </si>
  <si>
    <t>Gas/Air Source [11] - Prim.Air : CO2 mass flow</t>
  </si>
  <si>
    <t>82|71|~40~10~3~~-168~</t>
  </si>
  <si>
    <t>General Pump [40] - CP : Mode</t>
  </si>
  <si>
    <t>82|71|~40~10~7~~-168~</t>
  </si>
  <si>
    <t>General Pump [40] - CP : Multi-pump utilization label</t>
  </si>
  <si>
    <t>1 installed / 1 running</t>
  </si>
  <si>
    <t>82|71|~40~10~6~~-168~</t>
  </si>
  <si>
    <t>General Pump [40] - CP : Pump head</t>
  </si>
  <si>
    <t>83|93|~40~3~15~~-168~</t>
  </si>
  <si>
    <t>General Pump [40] - CP : Pressure rise before control valve</t>
  </si>
  <si>
    <t>83|93|~40~3~18~~-168~</t>
  </si>
  <si>
    <t>General Pump [40] - CP : Pressure rise after valve pressure drop</t>
  </si>
  <si>
    <t>83|93|~40~3~16~~-168~</t>
  </si>
  <si>
    <t>General Pump [40] - CP : Pressure drop across valve</t>
  </si>
  <si>
    <t>83|93|~40~3~12~~-168~</t>
  </si>
  <si>
    <t>General Pump [40] - CP : Apparent isentropic efficiency</t>
  </si>
  <si>
    <t>83|93|~40~3~13~~-168~</t>
  </si>
  <si>
    <t>General Pump [40] - CP : Shaft work per station</t>
  </si>
  <si>
    <t>82|71|~40~10~1~~-168~</t>
  </si>
  <si>
    <t>General Pump [40] - CP : Hydraulic work per station</t>
  </si>
  <si>
    <t>82|71|~40~10~2~~-168~</t>
  </si>
  <si>
    <t>General Pump [40] - CP : Electricity consumption per station</t>
  </si>
  <si>
    <t>83|93|~40~3~5~~-168~</t>
  </si>
  <si>
    <t>General Pump [40] - CP : Suction flow</t>
  </si>
  <si>
    <t>83|93|~40~3~27~~-168~</t>
  </si>
  <si>
    <t>General Pump [40] - CP : Suction pressure</t>
  </si>
  <si>
    <t>83|93|~40~3~28~~-168~</t>
  </si>
  <si>
    <t>General Pump [40] - CP : Suction temperature</t>
  </si>
  <si>
    <t>83|93|~40~3~4~~-168~</t>
  </si>
  <si>
    <t>General Pump [40] - CP : Suction enthalpy</t>
  </si>
  <si>
    <t>83|93|~40~3~8~~-168~</t>
  </si>
  <si>
    <t>General Pump [40] - CP : Discharge flow</t>
  </si>
  <si>
    <t>83|93|~40~3~29~~-168~</t>
  </si>
  <si>
    <t>General Pump [40] - CP : Discharge pressure</t>
  </si>
  <si>
    <t>83|93|~40~3~6~~-168~</t>
  </si>
  <si>
    <t>General Pump [40] - CP : Discharge temperature</t>
  </si>
  <si>
    <t>83|93|~40~3~7~~-168~</t>
  </si>
  <si>
    <t>General Pump [40] - CP : Discharge enthalpy</t>
  </si>
  <si>
    <t>82|71|~40~6~1~1000~-168~</t>
  </si>
  <si>
    <t>General Pump [40] - CP : Motor: Mode</t>
  </si>
  <si>
    <t>91|~40~1~7~1000~-168~</t>
  </si>
  <si>
    <t>General Pump [40] - CP : Motor: Nameplate power</t>
  </si>
  <si>
    <t>91|~40~1~19~1000~-168~</t>
  </si>
  <si>
    <t>General Pump [40] - CP : Motor: Nameplate efficiency</t>
  </si>
  <si>
    <t>General Pump [40] - CP : Motor: Nameplate / Design point load</t>
  </si>
  <si>
    <t>76|~40~2~8~1000~-168~</t>
  </si>
  <si>
    <t>General Pump [40] - CP : Motor: Number of operating units</t>
  </si>
  <si>
    <t>93|~40~7~2~1000~-168~</t>
  </si>
  <si>
    <t>General Pump [40] - CP : Motor: Electricity consumption</t>
  </si>
  <si>
    <t>93|~40~7~6~1000~-168~</t>
  </si>
  <si>
    <t>General Pump [40] - CP : Motor: Shaft power</t>
  </si>
  <si>
    <t>93|~40~7~4~1000~-168~</t>
  </si>
  <si>
    <t>General Pump [40] - CP : Motor: Efficiency</t>
  </si>
  <si>
    <t>93|~40~7~3~1000~-168~</t>
  </si>
  <si>
    <t>General Pump [40] - CP : Motor: Electrical loss</t>
  </si>
  <si>
    <t>89|~40~3~5~1000~-168~</t>
  </si>
  <si>
    <t>General Pump [40] - CP : Motor: Nameplate motor shaft power</t>
  </si>
  <si>
    <t>93|~6~3~1~~-46~</t>
  </si>
  <si>
    <t>Makeup / Blowdown [6] : Makeup flow</t>
  </si>
  <si>
    <t>93|~6~3~3~~-46~</t>
  </si>
  <si>
    <t>93|~6~3~2~~-46~</t>
  </si>
  <si>
    <t>Makeup / Blowdown [6] : Makeup enthalpy</t>
  </si>
  <si>
    <t>93|~6~3~4~~-46~</t>
  </si>
  <si>
    <t>Makeup / Blowdown [6] : Blowdown flow</t>
  </si>
  <si>
    <t>93|~6~3~6~~-46~</t>
  </si>
  <si>
    <t>Makeup / Blowdown [6] : Blowdown temperature</t>
  </si>
  <si>
    <t>93|~6~3~5~~-46~</t>
  </si>
  <si>
    <t>Makeup / Blowdown [6] : Blowdown enthalpy</t>
  </si>
  <si>
    <t>93|~6~3~11~~-46~</t>
  </si>
  <si>
    <t>Makeup / Blowdown [6] : Inlet pressure</t>
  </si>
  <si>
    <t>93|~6~3~12~~-46~</t>
  </si>
  <si>
    <t>Makeup / Blowdown [6] : Inlet flow</t>
  </si>
  <si>
    <t>93|~6~3~14~~-46~</t>
  </si>
  <si>
    <t>Makeup / Blowdown [6] : Inlet temperature</t>
  </si>
  <si>
    <t>93|~6~3~13~~-46~</t>
  </si>
  <si>
    <t>Makeup / Blowdown [6] : Inlet enthalpy</t>
  </si>
  <si>
    <t>93|~6~3~22~~-46~</t>
  </si>
  <si>
    <t>Makeup / Blowdown [6] : Outlet flow</t>
  </si>
  <si>
    <t>93|~6~3~24~~-46~</t>
  </si>
  <si>
    <t>Makeup / Blowdown [6] : Outlet temperature</t>
  </si>
  <si>
    <t>93|~6~3~23~~-46~</t>
  </si>
  <si>
    <t>Makeup / Blowdown [6] : Outlet enthalpy</t>
  </si>
  <si>
    <t>93|~21~3~1~~-6~</t>
  </si>
  <si>
    <t>Mixer [21] : Actual mass flow fraction of 1st clockwise inlet</t>
  </si>
  <si>
    <t>93|~21~3~3~~-6~</t>
  </si>
  <si>
    <t>Mixer [21] : Actual mass flow fraction of 3rd clockwise inlet</t>
  </si>
  <si>
    <t>93|~25~3~1~~-6~</t>
  </si>
  <si>
    <t>Mixer [25] : Actual mass flow fraction of 1st clockwise inlet</t>
  </si>
  <si>
    <t>93|~25~3~3~~-6~</t>
  </si>
  <si>
    <t>Mixer [25] : Actual mass flow fraction of 3rd clockwise inlet</t>
  </si>
  <si>
    <t>93|~30~3~1~~-6~</t>
  </si>
  <si>
    <t>Mixer [30] : Actual mass flow fraction of 1st clockwise inlet</t>
  </si>
  <si>
    <t>93|~30~3~3~~-6~</t>
  </si>
  <si>
    <t>Mixer [30] : Actual mass flow fraction of 3rd clockwise inlet</t>
  </si>
  <si>
    <t>93|~33~3~1~~-6~</t>
  </si>
  <si>
    <t>Mixer [33] : Actual mass flow fraction of 1st clockwise inlet</t>
  </si>
  <si>
    <t>93|~33~3~2~~-6~</t>
  </si>
  <si>
    <t>Mixer [33] : Actual mass flow fraction of 2nd clockwise inlet</t>
  </si>
  <si>
    <t>93|~39~3~2~~-6~</t>
  </si>
  <si>
    <t>Mixer [39] : Actual mass flow fraction of 2nd clockwise inlet</t>
  </si>
  <si>
    <t>93|~39~3~3~~-6~</t>
  </si>
  <si>
    <t>Mixer [39] : Actual mass flow fraction of 3rd clockwise inlet</t>
  </si>
  <si>
    <t>93|~62~3~1~~-6~</t>
  </si>
  <si>
    <t>Mixer [62] : Actual mass flow fraction of 1st clockwise inlet</t>
  </si>
  <si>
    <t>93|~62~3~2~~-6~</t>
  </si>
  <si>
    <t>Mixer [62] : Actual mass flow fraction of 2nd clockwise inlet</t>
  </si>
  <si>
    <t>93|~62~3~3~~-6~</t>
  </si>
  <si>
    <t>Mixer [62] : Actual mass flow fraction of 3rd clockwise inlet</t>
  </si>
  <si>
    <t>93|~85~3~1~~-6~</t>
  </si>
  <si>
    <t>Mixer [85] : Actual mass flow fraction of 1st clockwise inlet</t>
  </si>
  <si>
    <t>93|~85~3~3~~-6~</t>
  </si>
  <si>
    <t>Mixer [85] : Actual mass flow fraction of 3rd clockwise inlet</t>
  </si>
  <si>
    <t>93|~87~3~1~~-6~</t>
  </si>
  <si>
    <t>Mixer [87] : Actual mass flow fraction of 1st clockwise inlet</t>
  </si>
  <si>
    <t>93|~87~3~3~~-6~</t>
  </si>
  <si>
    <t>Mixer [87] : Actual mass flow fraction of 3rd clockwise inlet</t>
  </si>
  <si>
    <t>93|~90~3~1~~-6~</t>
  </si>
  <si>
    <t>Mixer [90] : Actual mass flow fraction of 1st clockwise inlet</t>
  </si>
  <si>
    <t>93|~90~3~3~~-6~</t>
  </si>
  <si>
    <t>Mixer [90] : Actual mass flow fraction of 3rd clockwise inlet</t>
  </si>
  <si>
    <t>~35~6~5~~-107~</t>
  </si>
  <si>
    <t>Pipe (PCE) [35] : Mode</t>
  </si>
  <si>
    <t>~35~6~1~~-107~</t>
  </si>
  <si>
    <t>Pipe (PCE) [35] : Pressure drop from inlet to exit</t>
  </si>
  <si>
    <t>~35~6~2~~-107~</t>
  </si>
  <si>
    <t>Pipe (PCE) [35] : Pressure drop as percent of exit pressure</t>
  </si>
  <si>
    <t>~35~6~4~~-107~</t>
  </si>
  <si>
    <t>Pipe (PCE) [35] : Heat loss</t>
  </si>
  <si>
    <t>~36~6~5~~-107~</t>
  </si>
  <si>
    <t>Pipe (PCE) [36] : Mode</t>
  </si>
  <si>
    <t>~36~6~1~~-107~</t>
  </si>
  <si>
    <t>Pipe (PCE) [36] : Pressure drop from inlet to exit</t>
  </si>
  <si>
    <t>~36~6~2~~-107~</t>
  </si>
  <si>
    <t>Pipe (PCE) [36] : Pressure drop as percent of exit pressure</t>
  </si>
  <si>
    <t>~36~6~4~~-107~</t>
  </si>
  <si>
    <t>Pipe (PCE) [36] : Heat loss</t>
  </si>
  <si>
    <t>~37~6~5~~-107~</t>
  </si>
  <si>
    <t>Pipe (PCE) [37] : Mode</t>
  </si>
  <si>
    <t>~37~6~1~~-107~</t>
  </si>
  <si>
    <t>Pipe (PCE) [37] : Pressure drop from inlet to exit</t>
  </si>
  <si>
    <t>~37~6~2~~-107~</t>
  </si>
  <si>
    <t>Pipe (PCE) [37] : Pressure drop as percent of exit pressure</t>
  </si>
  <si>
    <t>~37~6~4~~-107~</t>
  </si>
  <si>
    <t>Pipe (PCE) [37] : Heat loss</t>
  </si>
  <si>
    <t>~60~6~5~~-107~</t>
  </si>
  <si>
    <t>Pipe (PCE) [60] : Mode</t>
  </si>
  <si>
    <t>~60~6~1~~-107~</t>
  </si>
  <si>
    <t>Pipe (PCE) [60] : Pressure drop from inlet to exit</t>
  </si>
  <si>
    <t>~60~6~2~~-107~</t>
  </si>
  <si>
    <t>Pipe (PCE) [60] : Pressure drop as percent of exit pressure</t>
  </si>
  <si>
    <t>~60~6~4~~-107~</t>
  </si>
  <si>
    <t>Pipe (PCE) [60] : Heat loss</t>
  </si>
  <si>
    <t>~61~6~5~~-107~</t>
  </si>
  <si>
    <t>Pipe (PCE) [61] : Mode</t>
  </si>
  <si>
    <t>~61~6~1~~-107~</t>
  </si>
  <si>
    <t>Pipe (PCE) [61] : Pressure drop from inlet to exit</t>
  </si>
  <si>
    <t>~61~6~2~~-107~</t>
  </si>
  <si>
    <t>Pipe (PCE) [61] : Pressure drop as percent of exit pressure</t>
  </si>
  <si>
    <t>~61~6~4~~-107~</t>
  </si>
  <si>
    <t>Pipe (PCE) [61] : Heat loss</t>
  </si>
  <si>
    <t>~63~6~5~~-107~</t>
  </si>
  <si>
    <t>Pipe (PCE) [63] : Mode</t>
  </si>
  <si>
    <t>~63~6~1~~-107~</t>
  </si>
  <si>
    <t>Pipe (PCE) [63] : Pressure drop from inlet to exit</t>
  </si>
  <si>
    <t>~63~6~2~~-107~</t>
  </si>
  <si>
    <t>Pipe (PCE) [63] : Pressure drop as percent of exit pressure</t>
  </si>
  <si>
    <t>~63~6~4~~-107~</t>
  </si>
  <si>
    <t>Pipe (PCE) [63] : Heat loss</t>
  </si>
  <si>
    <t>~64~6~5~~-107~</t>
  </si>
  <si>
    <t>Pipe (PCE) [64] : Mode</t>
  </si>
  <si>
    <t>~64~6~1~~-107~</t>
  </si>
  <si>
    <t>Pipe (PCE) [64] : Pressure drop from inlet to exit</t>
  </si>
  <si>
    <t>~64~6~2~~-107~</t>
  </si>
  <si>
    <t>Pipe (PCE) [64] : Pressure drop as percent of exit pressure</t>
  </si>
  <si>
    <t>~64~6~4~~-107~</t>
  </si>
  <si>
    <t>Pipe (PCE) [64] : Heat loss</t>
  </si>
  <si>
    <t>~73~6~5~~-107~</t>
  </si>
  <si>
    <t>Pipe (PCE) [73] : Mode</t>
  </si>
  <si>
    <t>~73~6~1~~-107~</t>
  </si>
  <si>
    <t>Pipe (PCE) [73] : Pressure drop from inlet to exit</t>
  </si>
  <si>
    <t>~73~6~2~~-107~</t>
  </si>
  <si>
    <t>Pipe (PCE) [73] : Pressure drop as percent of exit pressure</t>
  </si>
  <si>
    <t>~73~6~4~~-107~</t>
  </si>
  <si>
    <t>Pipe (PCE) [73] : Heat loss</t>
  </si>
  <si>
    <t>~74~6~5~~-107~</t>
  </si>
  <si>
    <t>Pipe (PCE) [74] : Mode</t>
  </si>
  <si>
    <t>~74~6~1~~-107~</t>
  </si>
  <si>
    <t>Pipe (PCE) [74] : Pressure drop from inlet to exit</t>
  </si>
  <si>
    <t>~74~6~2~~-107~</t>
  </si>
  <si>
    <t>Pipe (PCE) [74] : Pressure drop as percent of exit pressure</t>
  </si>
  <si>
    <t>~74~6~4~~-107~</t>
  </si>
  <si>
    <t>Pipe (PCE) [74] : Heat loss</t>
  </si>
  <si>
    <t>~75~6~5~~-107~</t>
  </si>
  <si>
    <t>Pipe (PCE) [75] : Mode</t>
  </si>
  <si>
    <t>~75~6~1~~-107~</t>
  </si>
  <si>
    <t>Pipe (PCE) [75] : Pressure drop from inlet to exit</t>
  </si>
  <si>
    <t>~75~6~2~~-107~</t>
  </si>
  <si>
    <t>Pipe (PCE) [75] : Pressure drop as percent of exit pressure</t>
  </si>
  <si>
    <t>~75~6~4~~-107~</t>
  </si>
  <si>
    <t>Pipe (PCE) [75] : Heat loss</t>
  </si>
  <si>
    <t>~76~6~5~~-107~</t>
  </si>
  <si>
    <t>Pipe (PCE) [76] : Mode</t>
  </si>
  <si>
    <t>~76~6~1~~-107~</t>
  </si>
  <si>
    <t>Pipe (PCE) [76] : Pressure drop from inlet to exit</t>
  </si>
  <si>
    <t>~76~6~2~~-107~</t>
  </si>
  <si>
    <t>Pipe (PCE) [76] : Pressure drop as percent of exit pressure</t>
  </si>
  <si>
    <t>~76~6~4~~-107~</t>
  </si>
  <si>
    <t>Pipe (PCE) [76] : Heat loss</t>
  </si>
  <si>
    <t>82|71|~82~10~3~~-100~</t>
  </si>
  <si>
    <t>Pump (PCE) [82] - CWP-1 : Mode</t>
  </si>
  <si>
    <t>82|71|~82~10~7~~-100~</t>
  </si>
  <si>
    <t>Pump (PCE) [82] - CWP-1 : Multi-pump utilization label</t>
  </si>
  <si>
    <t>82|71|~82~10~6~~-100~</t>
  </si>
  <si>
    <t>Pump (PCE) [82] - CWP-1 : Pump head</t>
  </si>
  <si>
    <t>83|93|~82~3~15~~-100~</t>
  </si>
  <si>
    <t>Pump (PCE) [82] - CWP-1 : Pressure rise before control valve</t>
  </si>
  <si>
    <t>83|93|~82~3~18~~-100~</t>
  </si>
  <si>
    <t>Pump (PCE) [82] - CWP-1 : Pressure rise after valve pressure drop</t>
  </si>
  <si>
    <t>83|93|~82~3~16~~-100~</t>
  </si>
  <si>
    <t>Pump (PCE) [82] - CWP-1 : Pressure drop across valve</t>
  </si>
  <si>
    <t>83|93|~82~3~12~~-100~</t>
  </si>
  <si>
    <t>Pump (PCE) [82] - CWP-1 : Apparent isentropic efficiency</t>
  </si>
  <si>
    <t>83|93|~82~3~13~~-100~</t>
  </si>
  <si>
    <t>Pump (PCE) [82] - CWP-1 : Shaft work per station</t>
  </si>
  <si>
    <t>82|71|~82~10~1~~-100~</t>
  </si>
  <si>
    <t>Pump (PCE) [82] - CWP-1 : Hydraulic work per station</t>
  </si>
  <si>
    <t>82|71|~82~10~2~~-100~</t>
  </si>
  <si>
    <t>Pump (PCE) [82] - CWP-1 : Electricity consumption per station</t>
  </si>
  <si>
    <t>83|93|~82~3~5~~-100~</t>
  </si>
  <si>
    <t>Pump (PCE) [82] - CWP-1 : Suction flow</t>
  </si>
  <si>
    <t>83|93|~82~3~27~~-100~</t>
  </si>
  <si>
    <t>Pump (PCE) [82] - CWP-1 : Suction pressure</t>
  </si>
  <si>
    <t>83|93|~82~3~28~~-100~</t>
  </si>
  <si>
    <t>Pump (PCE) [82] - CWP-1 : Suction temperature</t>
  </si>
  <si>
    <t>83|93|~82~3~4~~-100~</t>
  </si>
  <si>
    <t>Pump (PCE) [82] - CWP-1 : Suction enthalpy</t>
  </si>
  <si>
    <t>83|93|~82~3~8~~-100~</t>
  </si>
  <si>
    <t>Pump (PCE) [82] - CWP-1 : Discharge flow</t>
  </si>
  <si>
    <t>83|93|~82~3~29~~-100~</t>
  </si>
  <si>
    <t>Pump (PCE) [82] - CWP-1 : Discharge pressure</t>
  </si>
  <si>
    <t>83|93|~82~3~6~~-100~</t>
  </si>
  <si>
    <t>Pump (PCE) [82] - CWP-1 : Discharge temperature</t>
  </si>
  <si>
    <t>83|93|~82~3~7~~-100~</t>
  </si>
  <si>
    <t>Pump (PCE) [82] - CWP-1 : Discharge enthalpy</t>
  </si>
  <si>
    <t>82|71|~82~6~1~1000~-100~</t>
  </si>
  <si>
    <t>Pump (PCE) [82] - CWP-1 : Motor: Mode</t>
  </si>
  <si>
    <t>91|~82~1~7~1000~-100~</t>
  </si>
  <si>
    <t>Pump (PCE) [82] - CWP-1 : Motor: Nameplate power</t>
  </si>
  <si>
    <t>91|~82~1~19~1000~-100~</t>
  </si>
  <si>
    <t>Pump (PCE) [82] - CWP-1 : Motor: Nameplate efficiency</t>
  </si>
  <si>
    <t>Pump (PCE) [82] - CWP-1 : Motor: Nameplate / Design point load</t>
  </si>
  <si>
    <t>76|~82~2~8~1000~-100~</t>
  </si>
  <si>
    <t>Pump (PCE) [82] - CWP-1 : Motor: Number of operating units</t>
  </si>
  <si>
    <t>93|~82~7~2~1000~-100~</t>
  </si>
  <si>
    <t>Pump (PCE) [82] - CWP-1 : Motor: Electricity consumption</t>
  </si>
  <si>
    <t>93|~82~7~6~1000~-100~</t>
  </si>
  <si>
    <t>Pump (PCE) [82] - CWP-1 : Motor: Shaft power</t>
  </si>
  <si>
    <t>93|~82~7~4~1000~-100~</t>
  </si>
  <si>
    <t>Pump (PCE) [82] - CWP-1 : Motor: Efficiency</t>
  </si>
  <si>
    <t>93|~82~7~3~1000~-100~</t>
  </si>
  <si>
    <t>Pump (PCE) [82] - CWP-1 : Motor: Electrical loss</t>
  </si>
  <si>
    <t>89|~82~3~5~1000~-100~</t>
  </si>
  <si>
    <t>Pump (PCE) [82] - CWP-1 : Motor: Nameplate motor shaft power</t>
  </si>
  <si>
    <t>82|71|~83~10~3~~-100~</t>
  </si>
  <si>
    <t>Pump (PCE) [83] - CWP-2 : Mode</t>
  </si>
  <si>
    <t>82|71|~83~10~7~~-100~</t>
  </si>
  <si>
    <t>Pump (PCE) [83] - CWP-2 : Multi-pump utilization label</t>
  </si>
  <si>
    <t>82|71|~83~10~6~~-100~</t>
  </si>
  <si>
    <t>Pump (PCE) [83] - CWP-2 : Pump head</t>
  </si>
  <si>
    <t>83|93|~83~3~15~~-100~</t>
  </si>
  <si>
    <t>Pump (PCE) [83] - CWP-2 : Pressure rise before control valve</t>
  </si>
  <si>
    <t>83|93|~83~3~18~~-100~</t>
  </si>
  <si>
    <t>Pump (PCE) [83] - CWP-2 : Pressure rise after valve pressure drop</t>
  </si>
  <si>
    <t>83|93|~83~3~16~~-100~</t>
  </si>
  <si>
    <t>Pump (PCE) [83] - CWP-2 : Pressure drop across valve</t>
  </si>
  <si>
    <t>83|93|~83~3~12~~-100~</t>
  </si>
  <si>
    <t>Pump (PCE) [83] - CWP-2 : Apparent isentropic efficiency</t>
  </si>
  <si>
    <t>83|93|~83~3~13~~-100~</t>
  </si>
  <si>
    <t>Pump (PCE) [83] - CWP-2 : Shaft work per station</t>
  </si>
  <si>
    <t>82|71|~83~10~1~~-100~</t>
  </si>
  <si>
    <t>Pump (PCE) [83] - CWP-2 : Hydraulic work per station</t>
  </si>
  <si>
    <t>82|71|~83~10~2~~-100~</t>
  </si>
  <si>
    <t>Pump (PCE) [83] - CWP-2 : Electricity consumption per station</t>
  </si>
  <si>
    <t>83|93|~83~3~5~~-100~</t>
  </si>
  <si>
    <t>Pump (PCE) [83] - CWP-2 : Suction flow</t>
  </si>
  <si>
    <t>83|93|~83~3~27~~-100~</t>
  </si>
  <si>
    <t>Pump (PCE) [83] - CWP-2 : Suction pressure</t>
  </si>
  <si>
    <t>83|93|~83~3~28~~-100~</t>
  </si>
  <si>
    <t>Pump (PCE) [83] - CWP-2 : Suction temperature</t>
  </si>
  <si>
    <t>83|93|~83~3~4~~-100~</t>
  </si>
  <si>
    <t>Pump (PCE) [83] - CWP-2 : Suction enthalpy</t>
  </si>
  <si>
    <t>83|93|~83~3~8~~-100~</t>
  </si>
  <si>
    <t>Pump (PCE) [83] - CWP-2 : Discharge flow</t>
  </si>
  <si>
    <t>83|93|~83~3~29~~-100~</t>
  </si>
  <si>
    <t>Pump (PCE) [83] - CWP-2 : Discharge pressure</t>
  </si>
  <si>
    <t>83|93|~83~3~6~~-100~</t>
  </si>
  <si>
    <t>Pump (PCE) [83] - CWP-2 : Discharge temperature</t>
  </si>
  <si>
    <t>83|93|~83~3~7~~-100~</t>
  </si>
  <si>
    <t>Pump (PCE) [83] - CWP-2 : Discharge enthalpy</t>
  </si>
  <si>
    <t>82|71|~83~6~1~1000~-100~</t>
  </si>
  <si>
    <t>Pump (PCE) [83] - CWP-2 : Motor: Mode</t>
  </si>
  <si>
    <t>91|~83~1~7~1000~-100~</t>
  </si>
  <si>
    <t>Pump (PCE) [83] - CWP-2 : Motor: Nameplate power</t>
  </si>
  <si>
    <t>91|~83~1~19~1000~-100~</t>
  </si>
  <si>
    <t>Pump (PCE) [83] - CWP-2 : Motor: Nameplate efficiency</t>
  </si>
  <si>
    <t>Pump (PCE) [83] - CWP-2 : Motor: Nameplate / Design point load</t>
  </si>
  <si>
    <t>76|~83~2~8~1000~-100~</t>
  </si>
  <si>
    <t>Pump (PCE) [83] - CWP-2 : Motor: Number of operating units</t>
  </si>
  <si>
    <t>93|~83~7~2~1000~-100~</t>
  </si>
  <si>
    <t>Pump (PCE) [83] - CWP-2 : Motor: Electricity consumption</t>
  </si>
  <si>
    <t>93|~83~7~6~1000~-100~</t>
  </si>
  <si>
    <t>Pump (PCE) [83] - CWP-2 : Motor: Shaft power</t>
  </si>
  <si>
    <t>93|~83~7~4~1000~-100~</t>
  </si>
  <si>
    <t>Pump (PCE) [83] - CWP-2 : Motor: Efficiency</t>
  </si>
  <si>
    <t>93|~83~7~3~1000~-100~</t>
  </si>
  <si>
    <t>Pump (PCE) [83] - CWP-2 : Motor: Electrical loss</t>
  </si>
  <si>
    <t>89|~83~3~5~1000~-100~</t>
  </si>
  <si>
    <t>Pump (PCE) [83] - CWP-2 : Motor: Nameplate motor shaft power</t>
  </si>
  <si>
    <t>93|~8~3~64~~-120~</t>
  </si>
  <si>
    <t>Boiler Assembly [1]: Rotary Air Heater [8] - Rotary Air Heater : Primary air path heat transfer</t>
  </si>
  <si>
    <t>93|~8~3~44~~-120~</t>
  </si>
  <si>
    <t>Boiler Assembly [1]: Rotary Air Heater [8] - Rotary Air Heater : Secondary air path heat transfer</t>
  </si>
  <si>
    <t>82|71|~8~5~1~~-120~</t>
  </si>
  <si>
    <t>Boiler Assembly [1]: Rotary Air Heater [8] - Rotary Air Heater : Total heat transfer</t>
  </si>
  <si>
    <t>93|~8~3~69~~-120~</t>
  </si>
  <si>
    <t>Boiler Assembly [1]: Rotary Air Heater [8] - Rotary Air Heater : Heat transfer duty ratio (Qpa / Qsa)</t>
  </si>
  <si>
    <t>93|~8~3~24~~-120~</t>
  </si>
  <si>
    <t>Boiler Assembly [1]: Rotary Air Heater [8] - Rotary Air Heater : Average cold end temperature (ACET)</t>
  </si>
  <si>
    <t>93|~8~3~191~~-120~</t>
  </si>
  <si>
    <t>Boiler Assembly [1]: Rotary Air Heater [8] - Rotary Air Heater : Flue gas exit H2O dew point temperature</t>
  </si>
  <si>
    <t>93|~8~3~138~~-120~</t>
  </si>
  <si>
    <t>Boiler Assembly [1]: Rotary Air Heater [8] - Rotary Air Heater : Flue gas exit sulfur dew point temperature</t>
  </si>
  <si>
    <t>93|~8~3~139~~-120~</t>
  </si>
  <si>
    <t>Boiler Assembly [1]: Rotary Air Heater [8] - Rotary Air Heater : Flue gas sulfur dew point temperature within air heater</t>
  </si>
  <si>
    <t>93|~8~3~11~~-120~</t>
  </si>
  <si>
    <t>Boiler Assembly [1]: Rotary Air Heater [8] - Rotary Air Heater : Flue gas exit O2 mol%</t>
  </si>
  <si>
    <t>93|~8~3~12~~-120~</t>
  </si>
  <si>
    <t>Boiler Assembly [1]: Rotary Air Heater [8] - Rotary Air Heater : Flue gas exit CO2 mol%</t>
  </si>
  <si>
    <t>93|~8~3~13~~-120~</t>
  </si>
  <si>
    <t>Boiler Assembly [1]: Rotary Air Heater [8] - Rotary Air Heater : Flue gas exit H2O mol%</t>
  </si>
  <si>
    <t>82|71|~8~5~2~~-120~</t>
  </si>
  <si>
    <t>Boiler Assembly [1]: Rotary Air Heater [8] - Rotary Air Heater : Flue gas exit N2 mol%</t>
  </si>
  <si>
    <t>93|~8~3~132~~-120~</t>
  </si>
  <si>
    <t>Boiler Assembly [1]: Rotary Air Heater [8] - Rotary Air Heater : Flue gas exit Ar mol%</t>
  </si>
  <si>
    <t>93|~8~3~131~~-120~</t>
  </si>
  <si>
    <t>Boiler Assembly [1]: Rotary Air Heater [8] - Rotary Air Heater : Flue gas exit SO2 mol%</t>
  </si>
  <si>
    <t>82|71|~1~5~10~~-85~</t>
  </si>
  <si>
    <t>ST-Driven Pump [1] - BFPT-A : Mode</t>
  </si>
  <si>
    <t>TD - Variable RPM</t>
  </si>
  <si>
    <t>82|71|~1~5~20~~-85~</t>
  </si>
  <si>
    <t>ST-Driven Pump [1] - BFPT-A : Actual operating mode</t>
  </si>
  <si>
    <t>91|~1~1~19~~-85~</t>
  </si>
  <si>
    <t>ST-Driven Pump [1] - BFPT-A : Number of existing units</t>
  </si>
  <si>
    <t>93|~1~3~20~~-85~</t>
  </si>
  <si>
    <t>93|~1~3~19~~-85~</t>
  </si>
  <si>
    <t>ST-Driven Pump [1] - BFPT-A : Total shaft power</t>
  </si>
  <si>
    <t>93|~1~3~1~~-85~</t>
  </si>
  <si>
    <t>ST-Driven Pump [1] - BFPT-A : Shaft power per unit</t>
  </si>
  <si>
    <t>93|~1~3~2~~-85~</t>
  </si>
  <si>
    <t>ST-Driven Pump [1] - BFPT-A : Pumping power per unit</t>
  </si>
  <si>
    <t>93|~1~3~3~~-85~</t>
  </si>
  <si>
    <t>ST-Driven Pump [1] - BFPT-A : Pumping flow per unit</t>
  </si>
  <si>
    <t>93|~1~3~4~~-85~</t>
  </si>
  <si>
    <t>ST-Driven Pump [1] - BFPT-A : Pump pressure rise (before control valve)</t>
  </si>
  <si>
    <t>93|~1~3~5~~-85~</t>
  </si>
  <si>
    <t>ST-Driven Pump [1] - BFPT-A : Pump overall pressure rise</t>
  </si>
  <si>
    <t>93|~1~3~6~~-85~</t>
  </si>
  <si>
    <t>ST-Driven Pump [1] - BFPT-A : Pump isentropic efficiency</t>
  </si>
  <si>
    <t>93|~1~3~7~~-85~</t>
  </si>
  <si>
    <t>ST-Driven Pump [1] - BFPT-A : Pump overall apparent isentropic efficiency</t>
  </si>
  <si>
    <t>93|~1~3~8~~-85~</t>
  </si>
  <si>
    <t>93|~1~3~9~~-85~</t>
  </si>
  <si>
    <t>ST-Driven Pump [1] - BFPT-A : Mechanical loss per unit</t>
  </si>
  <si>
    <t>93|~1~3~10~~-85~</t>
  </si>
  <si>
    <t>82|71|~1~10~4~1~-85~</t>
  </si>
  <si>
    <t>ST-Driven Pump [1] - BFPT-A : ST: Type of inlet control</t>
  </si>
  <si>
    <t>Sliding</t>
  </si>
  <si>
    <t>93|~1~3~29~1~-85~</t>
  </si>
  <si>
    <t>ST-Driven Pump [1] - BFPT-A : ST: Steam supply pressure</t>
  </si>
  <si>
    <t>93|~1~3~11~1~-85~</t>
  </si>
  <si>
    <t>ST-Driven Pump [1] - BFPT-A : ST: Inlet pressure</t>
  </si>
  <si>
    <t>93|~1~3~12~1~-85~</t>
  </si>
  <si>
    <t>ST-Driven Pump [1] - BFPT-A : ST: Inlet temperature</t>
  </si>
  <si>
    <t>93|~1~3~14~1~-85~</t>
  </si>
  <si>
    <t>ST-Driven Pump [1] - BFPT-A : ST: Inlet flow per unit</t>
  </si>
  <si>
    <t>93|~1~3~13~1~-85~</t>
  </si>
  <si>
    <t>ST-Driven Pump [1] - BFPT-A : ST: Inlet enthalpy</t>
  </si>
  <si>
    <t>93|~1~3~16~1~-85~</t>
  </si>
  <si>
    <t>ST-Driven Pump [1] - BFPT-A : ST: Expansion massflow per unit</t>
  </si>
  <si>
    <t>93|~1~3~4~1~-85~</t>
  </si>
  <si>
    <t>ST-Driven Pump [1] - BFPT-A : ST: Expansion initial pressure</t>
  </si>
  <si>
    <t>93|~1~3~15~1~-85~</t>
  </si>
  <si>
    <t>ST-Driven Pump [1] - BFPT-A : ST: Expansion initial enthalpy</t>
  </si>
  <si>
    <t>93|~1~3~6~1~-85~</t>
  </si>
  <si>
    <t>ST-Driven Pump [1] - BFPT-A : ST: Expansion end pressure (before Exhaust Loss)</t>
  </si>
  <si>
    <t>93|~1~3~25~1~-85~</t>
  </si>
  <si>
    <t>ST-Driven Pump [1] - BFPT-A : ST: Expansion end enthalpy (before Exhaust Loss)</t>
  </si>
  <si>
    <t>93|~1~3~21~1~-85~</t>
  </si>
  <si>
    <t>ST-Driven Pump [1] - BFPT-A : ST: Outlet pressure</t>
  </si>
  <si>
    <t>93|~1~3~22~1~-85~</t>
  </si>
  <si>
    <t>ST-Driven Pump [1] - BFPT-A : ST: Outlet temperature</t>
  </si>
  <si>
    <t>93|~1~3~24~1~-85~</t>
  </si>
  <si>
    <t>ST-Driven Pump [1] - BFPT-A : ST: Outlet flow per unit</t>
  </si>
  <si>
    <t>93|~1~3~23~1~-85~</t>
  </si>
  <si>
    <t>ST-Driven Pump [1] - BFPT-A : ST: Outlet enthalpy</t>
  </si>
  <si>
    <t>72|79|93|~1~7~15~1~-85~</t>
  </si>
  <si>
    <t>ST-Driven Pump [1] - BFPT-A : ST: Exhaust volume flow per unit</t>
  </si>
  <si>
    <t>72|79|93|~1~7~18~1~-85~</t>
  </si>
  <si>
    <t>ST-Driven Pump [1] - BFPT-A : ST: Exhaust loss</t>
  </si>
  <si>
    <t>72|79|93|~1~7~17~1~-85~</t>
  </si>
  <si>
    <t>ST-Driven Pump [1] - BFPT-A : ST: Dry exhaust loss</t>
  </si>
  <si>
    <t>93|~1~3~7~1~-85~</t>
  </si>
  <si>
    <t>ST-Driven Pump [1] - BFPT-A : ST: Actual flow function</t>
  </si>
  <si>
    <t>m^2</t>
  </si>
  <si>
    <t>93|~1~3~10~1~-85~</t>
  </si>
  <si>
    <t>ST-Driven Pump [1] - BFPT-A : ST: Actual pressure ratio (blading)</t>
  </si>
  <si>
    <t>93|~1~3~3~1~-85~</t>
  </si>
  <si>
    <t>ST-Driven Pump [1] - BFPT-A : ST: Dry step efficiency</t>
  </si>
  <si>
    <t>93|~1~3~1~1~-85~</t>
  </si>
  <si>
    <t>ST-Driven Pump [1] - BFPT-A : ST: Group overall efficiency</t>
  </si>
  <si>
    <t>93|~1~3~30~1~-85~</t>
  </si>
  <si>
    <t>ST-Driven Pump [1] - BFPT-A : ST: Group blading efficiency</t>
  </si>
  <si>
    <t>93|~1~3~50~1~-85~</t>
  </si>
  <si>
    <t>ST-Driven Pump [1] - BFPT-A : ST: Expansion power per unit</t>
  </si>
  <si>
    <t>93|~1~3~9~1~-85~</t>
  </si>
  <si>
    <t>ST-Driven Pump [1] - BFPT-A : ST: Mechanical loss per unit</t>
  </si>
  <si>
    <t>82|71|~86~5~10~~-85~</t>
  </si>
  <si>
    <t>ST-Driven Pump [86] - BFPT-B : Mode</t>
  </si>
  <si>
    <t>82|71|~86~5~20~~-85~</t>
  </si>
  <si>
    <t>ST-Driven Pump [86] - BFPT-B : Actual operating mode</t>
  </si>
  <si>
    <t>91|~86~1~19~~-85~</t>
  </si>
  <si>
    <t>ST-Driven Pump [86] - BFPT-B : Number of existing units</t>
  </si>
  <si>
    <t>93|~86~3~20~~-85~</t>
  </si>
  <si>
    <t>93|~86~3~19~~-85~</t>
  </si>
  <si>
    <t>ST-Driven Pump [86] - BFPT-B : Total shaft power</t>
  </si>
  <si>
    <t>93|~86~3~1~~-85~</t>
  </si>
  <si>
    <t>ST-Driven Pump [86] - BFPT-B : Shaft power per unit</t>
  </si>
  <si>
    <t>93|~86~3~2~~-85~</t>
  </si>
  <si>
    <t>ST-Driven Pump [86] - BFPT-B : Pumping power per unit</t>
  </si>
  <si>
    <t>93|~86~3~3~~-85~</t>
  </si>
  <si>
    <t>ST-Driven Pump [86] - BFPT-B : Pumping flow per unit</t>
  </si>
  <si>
    <t>93|~86~3~4~~-85~</t>
  </si>
  <si>
    <t>ST-Driven Pump [86] - BFPT-B : Pump pressure rise (before control valve)</t>
  </si>
  <si>
    <t>93|~86~3~5~~-85~</t>
  </si>
  <si>
    <t>ST-Driven Pump [86] - BFPT-B : Pump overall pressure rise</t>
  </si>
  <si>
    <t>93|~86~3~6~~-85~</t>
  </si>
  <si>
    <t>ST-Driven Pump [86] - BFPT-B : Pump isentropic efficiency</t>
  </si>
  <si>
    <t>93|~86~3~7~~-85~</t>
  </si>
  <si>
    <t>ST-Driven Pump [86] - BFPT-B : Pump overall apparent isentropic efficiency</t>
  </si>
  <si>
    <t>93|~86~3~8~~-85~</t>
  </si>
  <si>
    <t>93|~86~3~9~~-85~</t>
  </si>
  <si>
    <t>ST-Driven Pump [86] - BFPT-B : Mechanical loss per unit</t>
  </si>
  <si>
    <t>93|~86~3~10~~-85~</t>
  </si>
  <si>
    <t>82|71|~86~10~4~1~-85~</t>
  </si>
  <si>
    <t>ST-Driven Pump [86] - BFPT-B : ST: Type of inlet control</t>
  </si>
  <si>
    <t>93|~86~3~29~1~-85~</t>
  </si>
  <si>
    <t>ST-Driven Pump [86] - BFPT-B : ST: Steam supply pressure</t>
  </si>
  <si>
    <t>93|~86~3~11~1~-85~</t>
  </si>
  <si>
    <t>ST-Driven Pump [86] - BFPT-B : ST: Inlet pressure</t>
  </si>
  <si>
    <t>93|~86~3~12~1~-85~</t>
  </si>
  <si>
    <t>ST-Driven Pump [86] - BFPT-B : ST: Inlet temperature</t>
  </si>
  <si>
    <t>93|~86~3~14~1~-85~</t>
  </si>
  <si>
    <t>ST-Driven Pump [86] - BFPT-B : ST: Inlet flow per unit</t>
  </si>
  <si>
    <t>93|~86~3~13~1~-85~</t>
  </si>
  <si>
    <t>ST-Driven Pump [86] - BFPT-B : ST: Inlet enthalpy</t>
  </si>
  <si>
    <t>93|~86~3~16~1~-85~</t>
  </si>
  <si>
    <t>ST-Driven Pump [86] - BFPT-B : ST: Expansion massflow per unit</t>
  </si>
  <si>
    <t>93|~86~3~4~1~-85~</t>
  </si>
  <si>
    <t>ST-Driven Pump [86] - BFPT-B : ST: Expansion initial pressure</t>
  </si>
  <si>
    <t>93|~86~3~15~1~-85~</t>
  </si>
  <si>
    <t>ST-Driven Pump [86] - BFPT-B : ST: Expansion initial enthalpy</t>
  </si>
  <si>
    <t>93|~86~3~6~1~-85~</t>
  </si>
  <si>
    <t>ST-Driven Pump [86] - BFPT-B : ST: Expansion end pressure (before Exhaust Loss)</t>
  </si>
  <si>
    <t>93|~86~3~25~1~-85~</t>
  </si>
  <si>
    <t>ST-Driven Pump [86] - BFPT-B : ST: Expansion end enthalpy (before Exhaust Loss)</t>
  </si>
  <si>
    <t>93|~86~3~21~1~-85~</t>
  </si>
  <si>
    <t>ST-Driven Pump [86] - BFPT-B : ST: Outlet pressure</t>
  </si>
  <si>
    <t>93|~86~3~22~1~-85~</t>
  </si>
  <si>
    <t>ST-Driven Pump [86] - BFPT-B : ST: Outlet temperature</t>
  </si>
  <si>
    <t>93|~86~3~24~1~-85~</t>
  </si>
  <si>
    <t>ST-Driven Pump [86] - BFPT-B : ST: Outlet flow per unit</t>
  </si>
  <si>
    <t>93|~86~3~23~1~-85~</t>
  </si>
  <si>
    <t>ST-Driven Pump [86] - BFPT-B : ST: Outlet enthalpy</t>
  </si>
  <si>
    <t>72|79|93|~86~7~15~1~-85~</t>
  </si>
  <si>
    <t>ST-Driven Pump [86] - BFPT-B : ST: Exhaust volume flow per unit</t>
  </si>
  <si>
    <t>72|79|93|~86~7~18~1~-85~</t>
  </si>
  <si>
    <t>ST-Driven Pump [86] - BFPT-B : ST: Exhaust loss</t>
  </si>
  <si>
    <t>72|79|93|~86~7~17~1~-85~</t>
  </si>
  <si>
    <t>ST-Driven Pump [86] - BFPT-B : ST: Dry exhaust loss</t>
  </si>
  <si>
    <t>93|~86~3~7~1~-85~</t>
  </si>
  <si>
    <t>ST-Driven Pump [86] - BFPT-B : ST: Actual flow function</t>
  </si>
  <si>
    <t>93|~86~3~10~1~-85~</t>
  </si>
  <si>
    <t>ST-Driven Pump [86] - BFPT-B : ST: Actual pressure ratio (blading)</t>
  </si>
  <si>
    <t>93|~86~3~3~1~-85~</t>
  </si>
  <si>
    <t>ST-Driven Pump [86] - BFPT-B : ST: Dry step efficiency</t>
  </si>
  <si>
    <t>93|~86~3~1~1~-85~</t>
  </si>
  <si>
    <t>ST-Driven Pump [86] - BFPT-B : ST: Group overall efficiency</t>
  </si>
  <si>
    <t>93|~86~3~30~1~-85~</t>
  </si>
  <si>
    <t>ST-Driven Pump [86] - BFPT-B : ST: Group blading efficiency</t>
  </si>
  <si>
    <t>93|~86~3~50~1~-85~</t>
  </si>
  <si>
    <t>ST-Driven Pump [86] - BFPT-B : ST: Expansion power per unit</t>
  </si>
  <si>
    <t>93|~86~3~9~1~-85~</t>
  </si>
  <si>
    <t>ST-Driven Pump [86] - BFPT-B : ST: Mechanical loss per unit</t>
  </si>
  <si>
    <t>91|~34~1~13~~-127~</t>
  </si>
  <si>
    <t>Shell-Tube Water Heater (PCE) [34] - GC : Shell pressure</t>
  </si>
  <si>
    <t>91|~34~1~71~~-127~</t>
  </si>
  <si>
    <t>Shell-Tube Water Heater (PCE) [34] - GC : Saturation temperature</t>
  </si>
  <si>
    <t>89|~34~3~7~~-127~</t>
  </si>
  <si>
    <t>Shell-Tube Water Heater (PCE) [34] - GC : Total heat transfer</t>
  </si>
  <si>
    <t>91|~34~1~101~~-127~</t>
  </si>
  <si>
    <t>Shell-Tube Water Heater (PCE) [34] - GC : Feedwater temperature rise (overall)</t>
  </si>
  <si>
    <t>82|71|~34~5~2~~-127~</t>
  </si>
  <si>
    <t>Shell-Tube Water Heater (PCE) [34] - GC : Terminal difference</t>
  </si>
  <si>
    <t>91|~34~1~45~~-127~</t>
  </si>
  <si>
    <t>Shell-Tube Water Heater (PCE) [34] - GC : Total heat transfer area</t>
  </si>
  <si>
    <t>91|~34~1~82~~-127~</t>
  </si>
  <si>
    <t>Shell-Tube Water Heater (PCE) [34] - GC : Nameplate steam pressure</t>
  </si>
  <si>
    <t>89|~34~3~52~~-127~</t>
  </si>
  <si>
    <t>Shell-Tube Water Heater (PCE) [34] - GC : Shell length</t>
  </si>
  <si>
    <t>89|~34~3~53~~-127~</t>
  </si>
  <si>
    <t>Shell-Tube Water Heater (PCE) [34] - GC : Shell inner diameter</t>
  </si>
  <si>
    <t>89|~34~3~56~~-127~</t>
  </si>
  <si>
    <t>Shell-Tube Water Heater (PCE) [34] - GC : Overall length</t>
  </si>
  <si>
    <t>89|~34~3~27~~-127~</t>
  </si>
  <si>
    <t>Shell-Tube Water Heater (PCE) [34] - GC : Overall outer diameter</t>
  </si>
  <si>
    <t>89|~34~3~45~~-127~</t>
  </si>
  <si>
    <t>Shell-Tube Water Heater (PCE) [34] - GC : Total dry weight</t>
  </si>
  <si>
    <t>kg</t>
  </si>
  <si>
    <t>89|~34~3~57~~-127~</t>
  </si>
  <si>
    <t>Shell-Tube Water Heater (PCE) [34] - GC : Total operating (wet) weight</t>
  </si>
  <si>
    <t>82|71|~34~5~5~~-127~</t>
  </si>
  <si>
    <t>Shell-Tube Water Heater (PCE) [34] - GC : Total estimated installed cost</t>
  </si>
  <si>
    <t>93|~4~3~1~~-7~</t>
  </si>
  <si>
    <t>Splitter [4] : Actual flow fraction of 1st clockwise outlet</t>
  </si>
  <si>
    <t>93|~4~3~3~~-7~</t>
  </si>
  <si>
    <t>Splitter [4] : Actual flow fraction of 3rd clockwise outlet</t>
  </si>
  <si>
    <t>93|~9~3~1~~-7~</t>
  </si>
  <si>
    <t>Splitter [9] : Actual flow fraction of 1st clockwise outlet</t>
  </si>
  <si>
    <t>93|~9~3~3~~-7~</t>
  </si>
  <si>
    <t>Splitter [9] : Actual flow fraction of 3rd clockwise outlet</t>
  </si>
  <si>
    <t>93|~18~3~1~~-7~</t>
  </si>
  <si>
    <t>Splitter [18] : Actual flow fraction of 1st clockwise outlet</t>
  </si>
  <si>
    <t>93|~18~3~2~~-7~</t>
  </si>
  <si>
    <t>Splitter [18] : Actual flow fraction of 2nd clockwise outlet</t>
  </si>
  <si>
    <t>93|~18~3~3~~-7~</t>
  </si>
  <si>
    <t>Splitter [18] : Actual flow fraction of 3rd clockwise outlet</t>
  </si>
  <si>
    <t>93|~19~3~1~~-7~</t>
  </si>
  <si>
    <t>Splitter [19] : Actual flow fraction of 1st clockwise outlet</t>
  </si>
  <si>
    <t>93|~19~3~3~~-7~</t>
  </si>
  <si>
    <t>Splitter [19] : Actual flow fraction of 3rd clockwise outlet</t>
  </si>
  <si>
    <t>93|~20~3~1~~-7~</t>
  </si>
  <si>
    <t>Splitter [20] : Actual flow fraction of 1st clockwise outlet</t>
  </si>
  <si>
    <t>93|~20~3~2~~-7~</t>
  </si>
  <si>
    <t>Splitter [20] : Actual flow fraction of 2nd clockwise outlet</t>
  </si>
  <si>
    <t>93|~20~3~3~~-7~</t>
  </si>
  <si>
    <t>Splitter [20] : Actual flow fraction of 3rd clockwise outlet</t>
  </si>
  <si>
    <t>93|~22~3~1~~-7~</t>
  </si>
  <si>
    <t>Splitter [22] : Actual flow fraction of 1st clockwise outlet</t>
  </si>
  <si>
    <t>93|~22~3~2~~-7~</t>
  </si>
  <si>
    <t>Splitter [22] : Actual flow fraction of 2nd clockwise outlet</t>
  </si>
  <si>
    <t>93|~22~3~3~~-7~</t>
  </si>
  <si>
    <t>Splitter [22] : Actual flow fraction of 3rd clockwise outlet</t>
  </si>
  <si>
    <t>93|~27~3~1~~-7~</t>
  </si>
  <si>
    <t>Splitter [27] : Actual flow fraction of 1st clockwise outlet</t>
  </si>
  <si>
    <t>93|~27~3~3~~-7~</t>
  </si>
  <si>
    <t>Splitter [27] : Actual flow fraction of 3rd clockwise outlet</t>
  </si>
  <si>
    <t>93|~29~3~1~~-7~</t>
  </si>
  <si>
    <t>Splitter [29] : Actual flow fraction of 1st clockwise outlet</t>
  </si>
  <si>
    <t>93|~29~3~3~~-7~</t>
  </si>
  <si>
    <t>Splitter [29] : Actual flow fraction of 3rd clockwise outlet</t>
  </si>
  <si>
    <t>93|~32~3~1~~-7~</t>
  </si>
  <si>
    <t>Splitter [32] : Actual flow fraction of 1st clockwise outlet</t>
  </si>
  <si>
    <t>93|~32~3~2~~-7~</t>
  </si>
  <si>
    <t>Splitter [32] : Actual flow fraction of 2nd clockwise outlet</t>
  </si>
  <si>
    <t>93|~32~3~3~~-7~</t>
  </si>
  <si>
    <t>Splitter [32] : Actual flow fraction of 3rd clockwise outlet</t>
  </si>
  <si>
    <t>93|~49~3~1~~-7~</t>
  </si>
  <si>
    <t>Splitter [49] : Actual flow fraction of 1st clockwise outlet</t>
  </si>
  <si>
    <t>93|~49~3~3~~-7~</t>
  </si>
  <si>
    <t>Splitter [49] : Actual flow fraction of 3rd clockwise outlet</t>
  </si>
  <si>
    <t>93|~50~3~1~~-7~</t>
  </si>
  <si>
    <t>Splitter [50] : Actual flow fraction of 1st clockwise outlet</t>
  </si>
  <si>
    <t>93|~50~3~3~~-7~</t>
  </si>
  <si>
    <t>Splitter [50] : Actual flow fraction of 3rd clockwise outlet</t>
  </si>
  <si>
    <t>93|~51~3~1~~-7~</t>
  </si>
  <si>
    <t>Splitter [51] : Actual flow fraction of 1st clockwise outlet</t>
  </si>
  <si>
    <t>93|~51~3~3~~-7~</t>
  </si>
  <si>
    <t>Splitter [51] : Actual flow fraction of 3rd clockwise outlet</t>
  </si>
  <si>
    <t>93|~70~3~1~~-7~</t>
  </si>
  <si>
    <t>Splitter [70] : Actual flow fraction of 1st clockwise outlet</t>
  </si>
  <si>
    <t>93|~70~3~3~~-7~</t>
  </si>
  <si>
    <t>Splitter [70] : Actual flow fraction of 3rd clockwise outlet</t>
  </si>
  <si>
    <t>93|~71~3~1~~-7~</t>
  </si>
  <si>
    <t>Splitter [71] : Actual flow fraction of 1st clockwise outlet</t>
  </si>
  <si>
    <t>93|~71~3~2~~-7~</t>
  </si>
  <si>
    <t>Splitter [71] : Actual flow fraction of 2nd clockwise outlet</t>
  </si>
  <si>
    <t>93|~71~3~3~~-7~</t>
  </si>
  <si>
    <t>Splitter [71] : Actual flow fraction of 3rd clockwise outlet</t>
  </si>
  <si>
    <t>93|~84~3~1~~-7~</t>
  </si>
  <si>
    <t>Splitter [84] : Actual flow fraction of 1st clockwise outlet</t>
  </si>
  <si>
    <t>93|~84~3~3~~-7~</t>
  </si>
  <si>
    <t>Splitter [84] : Actual flow fraction of 3rd clockwise outlet</t>
  </si>
  <si>
    <t>93|~88~3~1~~-7~</t>
  </si>
  <si>
    <t>Splitter [88] : Actual flow fraction of 1st clockwise outlet</t>
  </si>
  <si>
    <t>93|~88~3~3~~-7~</t>
  </si>
  <si>
    <t>Splitter [88] : Actual flow fraction of 3rd clockwise outlet</t>
  </si>
  <si>
    <t>93|~89~3~1~~-7~</t>
  </si>
  <si>
    <t>Splitter [89] : Actual flow fraction of 1st clockwise outlet</t>
  </si>
  <si>
    <t>93|~89~3~3~~-7~</t>
  </si>
  <si>
    <t>Splitter [89] : Actual flow fraction of 3rd clockwise outlet</t>
  </si>
  <si>
    <t>82|71|~43~6~2~~-121~</t>
  </si>
  <si>
    <t>Boiler Assembly [1]: Concrete Stack [43] - Concrete Stack : Mode</t>
  </si>
  <si>
    <t>93|~43~4~11~~-121~</t>
  </si>
  <si>
    <t>Boiler Assembly [1]: Concrete Stack [43] - Concrete Stack : Exit temperature</t>
  </si>
  <si>
    <t>93|~43~4~48~~-121~</t>
  </si>
  <si>
    <t>Boiler Assembly [1]: Concrete Stack [43] - Concrete Stack : Water dew point temperature</t>
  </si>
  <si>
    <t>93|~43~4~47~~-121~</t>
  </si>
  <si>
    <t>Boiler Assembly [1]: Concrete Stack [43] - Concrete Stack : Sulfur dew point temperature</t>
  </si>
  <si>
    <t>93|~43~4~65~~-121~</t>
  </si>
  <si>
    <t>Boiler Assembly [1]: Concrete Stack [43] - Concrete Stack : CO2 emission</t>
  </si>
  <si>
    <t>93|~43~4~16~~-121~</t>
  </si>
  <si>
    <t>Boiler Assembly [1]: Concrete Stack [43] - Concrete Stack : Exhaust gas O2 mol%</t>
  </si>
  <si>
    <t>93|~43~4~17~~-121~</t>
  </si>
  <si>
    <t>Boiler Assembly [1]: Concrete Stack [43] - Concrete Stack : Exhaust gas CO2 mol%</t>
  </si>
  <si>
    <t>93|~43~4~18~~-121~</t>
  </si>
  <si>
    <t>Boiler Assembly [1]: Concrete Stack [43] - Concrete Stack : Exhaust gas H2O mol%</t>
  </si>
  <si>
    <t>82|71|~43~6~3~~-121~</t>
  </si>
  <si>
    <t>Boiler Assembly [1]: Concrete Stack [43] - Concrete Stack : Exhaust gas N2 mol%</t>
  </si>
  <si>
    <t>82|71|~43~6~5~~-121~</t>
  </si>
  <si>
    <t>Boiler Assembly [1]: Concrete Stack [43] - Concrete Stack : Exhaust gas Ar mol%</t>
  </si>
  <si>
    <t>93|~43~4~36~~-121~</t>
  </si>
  <si>
    <t>Boiler Assembly [1]: Concrete Stack [43] - Concrete Stack : Exhaust gas SO2 mol%</t>
  </si>
  <si>
    <t>93|~43~4~43~~-121~</t>
  </si>
  <si>
    <t>Boiler Assembly [1]: Concrete Stack [43] - Concrete Stack : Exhaust gas SO2 content (energy basis)</t>
  </si>
  <si>
    <t>93|~43~4~44~~-121~</t>
  </si>
  <si>
    <t>Boiler Assembly [1]: Concrete Stack [43] - Concrete Stack : Exhaust gas SO2 content (volume basis, @ 6% O2, dry)</t>
  </si>
  <si>
    <t>93|~43~4~45~~-121~</t>
  </si>
  <si>
    <t>Boiler Assembly [1]: Concrete Stack [43] - Concrete Stack : Exhaust gas SO2 content (ppmv, @ 6% O2, dry)</t>
  </si>
  <si>
    <t>93|~43~4~40~~-121~</t>
  </si>
  <si>
    <t>Boiler Assembly [1]: Concrete Stack [43] - Concrete Stack : Exhaust gas dust flow</t>
  </si>
  <si>
    <t>93|~43~4~41~~-121~</t>
  </si>
  <si>
    <t>Boiler Assembly [1]: Concrete Stack [43] - Concrete Stack : Exhaust gas dust load (energy basis)</t>
  </si>
  <si>
    <t>93|~43~4~42~~-121~</t>
  </si>
  <si>
    <t>Boiler Assembly [1]: Concrete Stack [43] - Concrete Stack : Exhaust gas dust load (volume basis)</t>
  </si>
  <si>
    <t>93|~43~4~46~~-121~</t>
  </si>
  <si>
    <t>Boiler Assembly [1]: Concrete Stack [43] - Concrete Stack : Plume visibility index</t>
  </si>
  <si>
    <t>93|~43~4~64~~-121~</t>
  </si>
  <si>
    <t>Boiler Assembly [1]: Concrete Stack [43] - Concrete Stack : HCL mass flow in exit gas</t>
  </si>
  <si>
    <t>93|~43~4~60~~-121~</t>
  </si>
  <si>
    <t>Boiler Assembly [1]: Concrete Stack [43] - Concrete Stack : Hg mass flow in exit gas</t>
  </si>
  <si>
    <t>91|~43~1~11~100~-121~</t>
  </si>
  <si>
    <t>Boiler Assembly [1]: Concrete Stack [43] - Concrete Stack : Reference O2 content</t>
  </si>
  <si>
    <t>90|~43~4~2~100~-121~</t>
  </si>
  <si>
    <t>Boiler Assembly [1]: Concrete Stack [43] - Concrete Stack : Actual O2 content in exit gas</t>
  </si>
  <si>
    <t>90|~43~4~4~100~-121~</t>
  </si>
  <si>
    <t>Boiler Assembly [1]: Concrete Stack [43] - Concrete Stack : H2O content in exit gas</t>
  </si>
  <si>
    <t>93|~43~2~6~100~-121~</t>
  </si>
  <si>
    <t>Boiler Assembly [1]: Concrete Stack [43] - Concrete Stack : NOx mass flow in exit gas</t>
  </si>
  <si>
    <t>93|~43~2~10~100~-121~</t>
  </si>
  <si>
    <t>Boiler Assembly [1]: Concrete Stack [43] - Concrete Stack : NOx volume concentration in exit gas, wet basis, actual O2% (ppmv)</t>
  </si>
  <si>
    <t>93|~43~2~13~100~-121~</t>
  </si>
  <si>
    <t>Boiler Assembly [1]: Concrete Stack [43] - Concrete Stack : NOx volume concentration in exit gas, dry basis, actual O2% (ppmv)</t>
  </si>
  <si>
    <t>93|~43~2~16~100~-121~</t>
  </si>
  <si>
    <t>Boiler Assembly [1]: Concrete Stack [43] - Concrete Stack : NOx volume concentration in exit gas, dry basis, ref. O2% (ppmv)</t>
  </si>
  <si>
    <t>93|~43~2~20~100~-121~</t>
  </si>
  <si>
    <t>Boiler Assembly [1]: Concrete Stack [43] - Concrete Stack : NOx mass concentration in exit gas, wet basis, actual O2% (ppm)</t>
  </si>
  <si>
    <t>93|~43~2~7~100~-121~</t>
  </si>
  <si>
    <t>Boiler Assembly [1]: Concrete Stack [43] - Concrete Stack : CO mass flow in exit gas</t>
  </si>
  <si>
    <t>93|~43~2~11~100~-121~</t>
  </si>
  <si>
    <t>Boiler Assembly [1]: Concrete Stack [43] - Concrete Stack : CO volume concentration in exit gas, wet basis, actual O2% (ppmv)</t>
  </si>
  <si>
    <t>93|~43~2~14~100~-121~</t>
  </si>
  <si>
    <t>Boiler Assembly [1]: Concrete Stack [43] - Concrete Stack : CO volume concentration in exit gas, dry basis, actual O2% (ppmv)</t>
  </si>
  <si>
    <t>93|~43~2~17~100~-121~</t>
  </si>
  <si>
    <t>Boiler Assembly [1]: Concrete Stack [43] - Concrete Stack : CO volume concentration in exit gas, dry basis, ref. O2% (ppmv)</t>
  </si>
  <si>
    <t>93|~43~2~21~100~-121~</t>
  </si>
  <si>
    <t>Boiler Assembly [1]: Concrete Stack [43] - Concrete Stack : CO mass concentration in exit gas, wet basis, actual O2% (ppm)</t>
  </si>
  <si>
    <t>93|~43~2~8~100~-121~</t>
  </si>
  <si>
    <t>Boiler Assembly [1]: Concrete Stack [43] - Concrete Stack : UHC mass flow in exit gas</t>
  </si>
  <si>
    <t>93|~43~2~12~100~-121~</t>
  </si>
  <si>
    <t>Boiler Assembly [1]: Concrete Stack [43] - Concrete Stack : UHC volume concentration in exit gas, wet basis, actual O2% (ppmv)</t>
  </si>
  <si>
    <t>93|~43~2~15~100~-121~</t>
  </si>
  <si>
    <t>Boiler Assembly [1]: Concrete Stack [43] - Concrete Stack : UHC volume concentration in exit gas, dry basis, actual O2% (ppmv)</t>
  </si>
  <si>
    <t>93|~43~2~18~100~-121~</t>
  </si>
  <si>
    <t>Boiler Assembly [1]: Concrete Stack [43] - Concrete Stack : UHC volume concentration in exit gas, dry basis, ref. O2% (ppmv)</t>
  </si>
  <si>
    <t>93|~43~2~22~100~-121~</t>
  </si>
  <si>
    <t>Boiler Assembly [1]: Concrete Stack [43] - Concrete Stack : UHC mass concentration in exit gas, wet basis, actual O2% (ppm)</t>
  </si>
  <si>
    <t>~23~10~1~~-115~</t>
  </si>
  <si>
    <t>Boiler Assembly [1]: Superheater (PCE) - Parallel Flow [23] - Pa-SH : Mode</t>
  </si>
  <si>
    <t>~23~1~35~~-115~</t>
  </si>
  <si>
    <t>Boiler Assembly [1]: Superheater (PCE) - Parallel Flow [23] - Pa-SH : Steam inlet mass flow</t>
  </si>
  <si>
    <t>~23~1~36~~-115~</t>
  </si>
  <si>
    <t>Boiler Assembly [1]: Superheater (PCE) - Parallel Flow [23] - Pa-SH : Steam inlet pressure</t>
  </si>
  <si>
    <t>~23~1~38~~-115~</t>
  </si>
  <si>
    <t>Boiler Assembly [1]: Superheater (PCE) - Parallel Flow [23] - Pa-SH : Steam inlet enthalpy</t>
  </si>
  <si>
    <t>~23~1~37~~-115~</t>
  </si>
  <si>
    <t>Boiler Assembly [1]: Superheater (PCE) - Parallel Flow [23] - Pa-SH : Steam inlet temperature</t>
  </si>
  <si>
    <t>~23~3~12~~-115~</t>
  </si>
  <si>
    <t>Boiler Assembly [1]: Superheater (PCE) - Parallel Flow [23] - Pa-SH : Steam exit mass flow</t>
  </si>
  <si>
    <t>~23~3~13~~-115~</t>
  </si>
  <si>
    <t>Boiler Assembly [1]: Superheater (PCE) - Parallel Flow [23] - Pa-SH : Steam exit pressure</t>
  </si>
  <si>
    <t>~23~3~14~~-115~</t>
  </si>
  <si>
    <t>Boiler Assembly [1]: Superheater (PCE) - Parallel Flow [23] - Pa-SH : Steam exit temperature</t>
  </si>
  <si>
    <t>~23~3~15~~-115~</t>
  </si>
  <si>
    <t>Boiler Assembly [1]: Superheater (PCE) - Parallel Flow [23] - Pa-SH : Steam exit enthalpy</t>
  </si>
  <si>
    <t>~23~1~24~~-115~</t>
  </si>
  <si>
    <t>Boiler Assembly [1]: Superheater (PCE) - Parallel Flow [23] - Pa-SH : Gas mass flow</t>
  </si>
  <si>
    <t>~23~1~105~~-115~</t>
  </si>
  <si>
    <t>Boiler Assembly [1]: Superheater (PCE) - Parallel Flow [23] - Pa-SH : Flyash mass flow</t>
  </si>
  <si>
    <t>~23~1~26~~-115~</t>
  </si>
  <si>
    <t>Boiler Assembly [1]: Superheater (PCE) - Parallel Flow [23] - Pa-SH : Gas inlet temperature</t>
  </si>
  <si>
    <t>~23~3~3~~-115~</t>
  </si>
  <si>
    <t>Boiler Assembly [1]: Superheater (PCE) - Parallel Flow [23] - Pa-SH : Gas exit temperature</t>
  </si>
  <si>
    <t>~23~3~19~~-115~</t>
  </si>
  <si>
    <t>Boiler Assembly [1]: Superheater (PCE) - Parallel Flow [23] - Pa-SH : Heat transfer to steam</t>
  </si>
  <si>
    <t>~23~3~26~~-115~</t>
  </si>
  <si>
    <t>Boiler Assembly [1]: Superheater (PCE) - Parallel Flow [23] - Pa-SH : Heat loss</t>
  </si>
  <si>
    <t>~23~1~16~~-115~</t>
  </si>
  <si>
    <t>Boiler Assembly [1]: Superheater (PCE) - Parallel Flow [23] - Pa-SH : Radiant heat influx</t>
  </si>
  <si>
    <t>~23~3~29~~-115~</t>
  </si>
  <si>
    <t>Boiler Assembly [1]: Superheater (PCE) - Parallel Flow [23] - Pa-SH : Gas side pressure drop</t>
  </si>
  <si>
    <t>~23~3~28~~-115~</t>
  </si>
  <si>
    <t>Boiler Assembly [1]: Superheater (PCE) - Parallel Flow [23] - Pa-SH : Steam side pressure drop</t>
  </si>
  <si>
    <t>~38~10~1~~-115~</t>
  </si>
  <si>
    <t>Boiler Assembly [1]: Superheater (PCE) [38] - FSH : Mode</t>
  </si>
  <si>
    <t>~38~1~35~~-115~</t>
  </si>
  <si>
    <t>Boiler Assembly [1]: Superheater (PCE) [38] - FSH : Steam inlet mass flow</t>
  </si>
  <si>
    <t>~38~1~36~~-115~</t>
  </si>
  <si>
    <t>Boiler Assembly [1]: Superheater (PCE) [38] - FSH : Steam inlet pressure</t>
  </si>
  <si>
    <t>~38~1~38~~-115~</t>
  </si>
  <si>
    <t>Boiler Assembly [1]: Superheater (PCE) [38] - FSH : Steam inlet enthalpy</t>
  </si>
  <si>
    <t>~38~1~37~~-115~</t>
  </si>
  <si>
    <t>Boiler Assembly [1]: Superheater (PCE) [38] - FSH : Steam inlet temperature</t>
  </si>
  <si>
    <t>~38~3~12~~-115~</t>
  </si>
  <si>
    <t>Boiler Assembly [1]: Superheater (PCE) [38] - FSH : Steam exit mass flow</t>
  </si>
  <si>
    <t>~38~3~13~~-115~</t>
  </si>
  <si>
    <t>Boiler Assembly [1]: Superheater (PCE) [38] - FSH : Steam exit pressure</t>
  </si>
  <si>
    <t>~38~3~14~~-115~</t>
  </si>
  <si>
    <t>Boiler Assembly [1]: Superheater (PCE) [38] - FSH : Steam exit temperature</t>
  </si>
  <si>
    <t>~38~3~15~~-115~</t>
  </si>
  <si>
    <t>Boiler Assembly [1]: Superheater (PCE) [38] - FSH : Steam exit enthalpy</t>
  </si>
  <si>
    <t>~38~1~24~~-115~</t>
  </si>
  <si>
    <t>Boiler Assembly [1]: Superheater (PCE) [38] - FSH : Gas mass flow</t>
  </si>
  <si>
    <t>~38~1~105~~-115~</t>
  </si>
  <si>
    <t>Boiler Assembly [1]: Superheater (PCE) [38] - FSH : Flyash mass flow</t>
  </si>
  <si>
    <t>~38~1~26~~-115~</t>
  </si>
  <si>
    <t>Boiler Assembly [1]: Superheater (PCE) [38] - FSH : Gas inlet temperature</t>
  </si>
  <si>
    <t>~38~3~3~~-115~</t>
  </si>
  <si>
    <t>Boiler Assembly [1]: Superheater (PCE) [38] - FSH : Gas exit temperature</t>
  </si>
  <si>
    <t>~38~3~19~~-115~</t>
  </si>
  <si>
    <t>Boiler Assembly [1]: Superheater (PCE) [38] - FSH : Heat transfer to steam</t>
  </si>
  <si>
    <t>~38~3~26~~-115~</t>
  </si>
  <si>
    <t>Boiler Assembly [1]: Superheater (PCE) [38] - FSH : Heat loss</t>
  </si>
  <si>
    <t>~38~1~16~~-115~</t>
  </si>
  <si>
    <t>Boiler Assembly [1]: Superheater (PCE) [38] - FSH : Radiant heat influx</t>
  </si>
  <si>
    <t>~38~3~29~~-115~</t>
  </si>
  <si>
    <t>Boiler Assembly [1]: Superheater (PCE) [38] - FSH : Gas side pressure drop</t>
  </si>
  <si>
    <t>~38~3~28~~-115~</t>
  </si>
  <si>
    <t>Boiler Assembly [1]: Superheater (PCE) [38] - FSH : Steam side pressure drop</t>
  </si>
  <si>
    <t>~41~10~1~~-115~</t>
  </si>
  <si>
    <t>Boiler Assembly [1]: Superheater (PCE) [41] - LTSH : Mode</t>
  </si>
  <si>
    <t>~41~1~35~~-115~</t>
  </si>
  <si>
    <t>Boiler Assembly [1]: Superheater (PCE) [41] - LTSH : Steam inlet mass flow</t>
  </si>
  <si>
    <t>~41~1~36~~-115~</t>
  </si>
  <si>
    <t>Boiler Assembly [1]: Superheater (PCE) [41] - LTSH : Steam inlet pressure</t>
  </si>
  <si>
    <t>~41~1~38~~-115~</t>
  </si>
  <si>
    <t>Boiler Assembly [1]: Superheater (PCE) [41] - LTSH : Steam inlet enthalpy</t>
  </si>
  <si>
    <t>~41~1~37~~-115~</t>
  </si>
  <si>
    <t>Boiler Assembly [1]: Superheater (PCE) [41] - LTSH : Steam inlet temperature</t>
  </si>
  <si>
    <t>~41~3~12~~-115~</t>
  </si>
  <si>
    <t>Boiler Assembly [1]: Superheater (PCE) [41] - LTSH : Steam exit mass flow</t>
  </si>
  <si>
    <t>~41~3~13~~-115~</t>
  </si>
  <si>
    <t>Boiler Assembly [1]: Superheater (PCE) [41] - LTSH : Steam exit pressure</t>
  </si>
  <si>
    <t>~41~3~14~~-115~</t>
  </si>
  <si>
    <t>Boiler Assembly [1]: Superheater (PCE) [41] - LTSH : Steam exit temperature</t>
  </si>
  <si>
    <t>~41~3~15~~-115~</t>
  </si>
  <si>
    <t>Boiler Assembly [1]: Superheater (PCE) [41] - LTSH : Steam exit enthalpy</t>
  </si>
  <si>
    <t>~41~1~24~~-115~</t>
  </si>
  <si>
    <t>Boiler Assembly [1]: Superheater (PCE) [41] - LTSH : Gas mass flow</t>
  </si>
  <si>
    <t>~41~1~105~~-115~</t>
  </si>
  <si>
    <t>Boiler Assembly [1]: Superheater (PCE) [41] - LTSH : Flyash mass flow</t>
  </si>
  <si>
    <t>~41~1~26~~-115~</t>
  </si>
  <si>
    <t>Boiler Assembly [1]: Superheater (PCE) [41] - LTSH : Gas inlet temperature</t>
  </si>
  <si>
    <t>~41~3~3~~-115~</t>
  </si>
  <si>
    <t>Boiler Assembly [1]: Superheater (PCE) [41] - LTSH : Gas exit temperature</t>
  </si>
  <si>
    <t>~41~3~19~~-115~</t>
  </si>
  <si>
    <t>Boiler Assembly [1]: Superheater (PCE) [41] - LTSH : Heat transfer to steam</t>
  </si>
  <si>
    <t>~41~3~26~~-115~</t>
  </si>
  <si>
    <t>Boiler Assembly [1]: Superheater (PCE) [41] - LTSH : Heat loss</t>
  </si>
  <si>
    <t>~41~1~16~~-115~</t>
  </si>
  <si>
    <t>Boiler Assembly [1]: Superheater (PCE) [41] - LTSH : Radiant heat influx</t>
  </si>
  <si>
    <t>~41~3~29~~-115~</t>
  </si>
  <si>
    <t>Boiler Assembly [1]: Superheater (PCE) [41] - LTSH : Gas side pressure drop</t>
  </si>
  <si>
    <t>~41~3~28~~-115~</t>
  </si>
  <si>
    <t>Boiler Assembly [1]: Superheater (PCE) [41] - LTSH : Steam side pressure drop</t>
  </si>
  <si>
    <t>~77~10~1~~-115~</t>
  </si>
  <si>
    <t>Boiler Assembly [1]: Superheater (PCE) - Parallel Flow [77] - RH-2 : Mode</t>
  </si>
  <si>
    <t>~77~1~35~~-115~</t>
  </si>
  <si>
    <t>Boiler Assembly [1]: Superheater (PCE) - Parallel Flow [77] - RH-2 : Steam inlet mass flow</t>
  </si>
  <si>
    <t>~77~1~36~~-115~</t>
  </si>
  <si>
    <t>Boiler Assembly [1]: Superheater (PCE) - Parallel Flow [77] - RH-2 : Steam inlet pressure</t>
  </si>
  <si>
    <t>~77~1~38~~-115~</t>
  </si>
  <si>
    <t>Boiler Assembly [1]: Superheater (PCE) - Parallel Flow [77] - RH-2 : Steam inlet enthalpy</t>
  </si>
  <si>
    <t>~77~1~37~~-115~</t>
  </si>
  <si>
    <t>Boiler Assembly [1]: Superheater (PCE) - Parallel Flow [77] - RH-2 : Steam inlet temperature</t>
  </si>
  <si>
    <t>~77~3~12~~-115~</t>
  </si>
  <si>
    <t>Boiler Assembly [1]: Superheater (PCE) - Parallel Flow [77] - RH-2 : Steam exit mass flow</t>
  </si>
  <si>
    <t>~77~3~13~~-115~</t>
  </si>
  <si>
    <t>Boiler Assembly [1]: Superheater (PCE) - Parallel Flow [77] - RH-2 : Steam exit pressure</t>
  </si>
  <si>
    <t>~77~3~14~~-115~</t>
  </si>
  <si>
    <t>Boiler Assembly [1]: Superheater (PCE) - Parallel Flow [77] - RH-2 : Steam exit temperature</t>
  </si>
  <si>
    <t>~77~3~15~~-115~</t>
  </si>
  <si>
    <t>Boiler Assembly [1]: Superheater (PCE) - Parallel Flow [77] - RH-2 : Steam exit enthalpy</t>
  </si>
  <si>
    <t>~77~1~24~~-115~</t>
  </si>
  <si>
    <t>Boiler Assembly [1]: Superheater (PCE) - Parallel Flow [77] - RH-2 : Gas mass flow</t>
  </si>
  <si>
    <t>~77~1~105~~-115~</t>
  </si>
  <si>
    <t>Boiler Assembly [1]: Superheater (PCE) - Parallel Flow [77] - RH-2 : Flyash mass flow</t>
  </si>
  <si>
    <t>~77~1~26~~-115~</t>
  </si>
  <si>
    <t>Boiler Assembly [1]: Superheater (PCE) - Parallel Flow [77] - RH-2 : Gas inlet temperature</t>
  </si>
  <si>
    <t>~77~3~3~~-115~</t>
  </si>
  <si>
    <t>Boiler Assembly [1]: Superheater (PCE) - Parallel Flow [77] - RH-2 : Gas exit temperature</t>
  </si>
  <si>
    <t>~77~3~19~~-115~</t>
  </si>
  <si>
    <t>Boiler Assembly [1]: Superheater (PCE) - Parallel Flow [77] - RH-2 : Heat transfer to steam</t>
  </si>
  <si>
    <t>~77~3~26~~-115~</t>
  </si>
  <si>
    <t>Boiler Assembly [1]: Superheater (PCE) - Parallel Flow [77] - RH-2 : Heat loss</t>
  </si>
  <si>
    <t>~77~1~16~~-115~</t>
  </si>
  <si>
    <t>Boiler Assembly [1]: Superheater (PCE) - Parallel Flow [77] - RH-2 : Radiant heat influx</t>
  </si>
  <si>
    <t>~77~3~29~~-115~</t>
  </si>
  <si>
    <t>Boiler Assembly [1]: Superheater (PCE) - Parallel Flow [77] - RH-2 : Gas side pressure drop</t>
  </si>
  <si>
    <t>~77~3~28~~-115~</t>
  </si>
  <si>
    <t>Boiler Assembly [1]: Superheater (PCE) - Parallel Flow [77] - RH-2 : Steam side pressure drop</t>
  </si>
  <si>
    <t>~78~10~1~~-115~</t>
  </si>
  <si>
    <t>Boiler Assembly [1]: Superheater (PCE) - Parallel Flow [78] - RH-1 : Mode</t>
  </si>
  <si>
    <t>~78~1~35~~-115~</t>
  </si>
  <si>
    <t>Boiler Assembly [1]: Superheater (PCE) - Parallel Flow [78] - RH-1 : Steam inlet mass flow</t>
  </si>
  <si>
    <t>~78~1~36~~-115~</t>
  </si>
  <si>
    <t>Boiler Assembly [1]: Superheater (PCE) - Parallel Flow [78] - RH-1 : Steam inlet pressure</t>
  </si>
  <si>
    <t>~78~1~38~~-115~</t>
  </si>
  <si>
    <t>Boiler Assembly [1]: Superheater (PCE) - Parallel Flow [78] - RH-1 : Steam inlet enthalpy</t>
  </si>
  <si>
    <t>~78~1~37~~-115~</t>
  </si>
  <si>
    <t>Boiler Assembly [1]: Superheater (PCE) - Parallel Flow [78] - RH-1 : Steam inlet temperature</t>
  </si>
  <si>
    <t>~78~3~12~~-115~</t>
  </si>
  <si>
    <t>Boiler Assembly [1]: Superheater (PCE) - Parallel Flow [78] - RH-1 : Steam exit mass flow</t>
  </si>
  <si>
    <t>~78~3~13~~-115~</t>
  </si>
  <si>
    <t>Boiler Assembly [1]: Superheater (PCE) - Parallel Flow [78] - RH-1 : Steam exit pressure</t>
  </si>
  <si>
    <t>~78~3~14~~-115~</t>
  </si>
  <si>
    <t>Boiler Assembly [1]: Superheater (PCE) - Parallel Flow [78] - RH-1 : Steam exit temperature</t>
  </si>
  <si>
    <t>~78~3~15~~-115~</t>
  </si>
  <si>
    <t>Boiler Assembly [1]: Superheater (PCE) - Parallel Flow [78] - RH-1 : Steam exit enthalpy</t>
  </si>
  <si>
    <t>~78~1~24~~-115~</t>
  </si>
  <si>
    <t>Boiler Assembly [1]: Superheater (PCE) - Parallel Flow [78] - RH-1 : Gas mass flow</t>
  </si>
  <si>
    <t>~78~1~105~~-115~</t>
  </si>
  <si>
    <t>Boiler Assembly [1]: Superheater (PCE) - Parallel Flow [78] - RH-1 : Flyash mass flow</t>
  </si>
  <si>
    <t>~78~1~26~~-115~</t>
  </si>
  <si>
    <t>Boiler Assembly [1]: Superheater (PCE) - Parallel Flow [78] - RH-1 : Gas inlet temperature</t>
  </si>
  <si>
    <t>~78~3~3~~-115~</t>
  </si>
  <si>
    <t>Boiler Assembly [1]: Superheater (PCE) - Parallel Flow [78] - RH-1 : Gas exit temperature</t>
  </si>
  <si>
    <t>~78~3~19~~-115~</t>
  </si>
  <si>
    <t>Boiler Assembly [1]: Superheater (PCE) - Parallel Flow [78] - RH-1 : Heat transfer to steam</t>
  </si>
  <si>
    <t>~78~3~26~~-115~</t>
  </si>
  <si>
    <t>Boiler Assembly [1]: Superheater (PCE) - Parallel Flow [78] - RH-1 : Heat loss</t>
  </si>
  <si>
    <t>~78~1~16~~-115~</t>
  </si>
  <si>
    <t>Boiler Assembly [1]: Superheater (PCE) - Parallel Flow [78] - RH-1 : Radiant heat influx</t>
  </si>
  <si>
    <t>~78~3~29~~-115~</t>
  </si>
  <si>
    <t>Boiler Assembly [1]: Superheater (PCE) - Parallel Flow [78] - RH-1 : Gas side pressure drop</t>
  </si>
  <si>
    <t>~78~3~28~~-115~</t>
  </si>
  <si>
    <t>Boiler Assembly [1]: Superheater (PCE) - Parallel Flow [78] - RH-1 : Steam side pressure drop</t>
  </si>
  <si>
    <t>~79~10~1~~-115~</t>
  </si>
  <si>
    <t>Boiler Assembly [1]: Superheater (PCE) - Parallel Flow [79] - Pl-SH : Mode</t>
  </si>
  <si>
    <t>~79~1~35~~-115~</t>
  </si>
  <si>
    <t>Boiler Assembly [1]: Superheater (PCE) - Parallel Flow [79] - Pl-SH : Steam inlet mass flow</t>
  </si>
  <si>
    <t>~79~1~36~~-115~</t>
  </si>
  <si>
    <t>Boiler Assembly [1]: Superheater (PCE) - Parallel Flow [79] - Pl-SH : Steam inlet pressure</t>
  </si>
  <si>
    <t>~79~1~38~~-115~</t>
  </si>
  <si>
    <t>Boiler Assembly [1]: Superheater (PCE) - Parallel Flow [79] - Pl-SH : Steam inlet enthalpy</t>
  </si>
  <si>
    <t>~79~1~37~~-115~</t>
  </si>
  <si>
    <t>Boiler Assembly [1]: Superheater (PCE) - Parallel Flow [79] - Pl-SH : Steam inlet temperature</t>
  </si>
  <si>
    <t>~79~3~12~~-115~</t>
  </si>
  <si>
    <t>Boiler Assembly [1]: Superheater (PCE) - Parallel Flow [79] - Pl-SH : Steam exit mass flow</t>
  </si>
  <si>
    <t>~79~3~13~~-115~</t>
  </si>
  <si>
    <t>Boiler Assembly [1]: Superheater (PCE) - Parallel Flow [79] - Pl-SH : Steam exit pressure</t>
  </si>
  <si>
    <t>~79~3~14~~-115~</t>
  </si>
  <si>
    <t>Boiler Assembly [1]: Superheater (PCE) - Parallel Flow [79] - Pl-SH : Steam exit temperature</t>
  </si>
  <si>
    <t>~79~3~15~~-115~</t>
  </si>
  <si>
    <t>Boiler Assembly [1]: Superheater (PCE) - Parallel Flow [79] - Pl-SH : Steam exit enthalpy</t>
  </si>
  <si>
    <t>~79~1~24~~-115~</t>
  </si>
  <si>
    <t>Boiler Assembly [1]: Superheater (PCE) - Parallel Flow [79] - Pl-SH : Gas mass flow</t>
  </si>
  <si>
    <t>~79~1~105~~-115~</t>
  </si>
  <si>
    <t>Boiler Assembly [1]: Superheater (PCE) - Parallel Flow [79] - Pl-SH : Flyash mass flow</t>
  </si>
  <si>
    <t>~79~1~26~~-115~</t>
  </si>
  <si>
    <t>Boiler Assembly [1]: Superheater (PCE) - Parallel Flow [79] - Pl-SH : Gas inlet temperature</t>
  </si>
  <si>
    <t>~79~3~3~~-115~</t>
  </si>
  <si>
    <t>Boiler Assembly [1]: Superheater (PCE) - Parallel Flow [79] - Pl-SH : Gas exit temperature</t>
  </si>
  <si>
    <t>~79~3~19~~-115~</t>
  </si>
  <si>
    <t>Boiler Assembly [1]: Superheater (PCE) - Parallel Flow [79] - Pl-SH : Heat transfer to steam</t>
  </si>
  <si>
    <t>~79~3~26~~-115~</t>
  </si>
  <si>
    <t>Boiler Assembly [1]: Superheater (PCE) - Parallel Flow [79] - Pl-SH : Heat loss</t>
  </si>
  <si>
    <t>~79~1~16~~-115~</t>
  </si>
  <si>
    <t>Boiler Assembly [1]: Superheater (PCE) - Parallel Flow [79] - Pl-SH : Radiant heat influx</t>
  </si>
  <si>
    <t>~79~3~29~~-115~</t>
  </si>
  <si>
    <t>Boiler Assembly [1]: Superheater (PCE) - Parallel Flow [79] - Pl-SH : Gas side pressure drop</t>
  </si>
  <si>
    <t>~79~3~28~~-115~</t>
  </si>
  <si>
    <t>Boiler Assembly [1]: Superheater (PCE) - Parallel Flow [79] - Pl-SH : Steam side pressure drop</t>
  </si>
  <si>
    <t>~14~5~1~~-32~</t>
  </si>
  <si>
    <t>Boiler Assembly [1]: Valve [14] : Pressure control mode</t>
  </si>
  <si>
    <t>Down set point</t>
  </si>
  <si>
    <t>~14~5~2~~-32~</t>
  </si>
  <si>
    <t>Boiler Assembly [1]: Valve [14] : Valve current status</t>
  </si>
  <si>
    <t>Wide open</t>
  </si>
  <si>
    <t>~14~3~1~~-32~</t>
  </si>
  <si>
    <t>Boiler Assembly [1]: Valve [14] : Pressure drop @ VWO</t>
  </si>
  <si>
    <t>~14~3~10~~-32~</t>
  </si>
  <si>
    <t>Boiler Assembly [1]: Valve [14] : Pressure drop</t>
  </si>
  <si>
    <t>~14~3~3~~-32~</t>
  </si>
  <si>
    <t>Boiler Assembly [1]: Valve [14] : Inlet pressure</t>
  </si>
  <si>
    <t>~14~3~4~~-32~</t>
  </si>
  <si>
    <t>Boiler Assembly [1]: Valve [14] : Inlet temperature</t>
  </si>
  <si>
    <t>~14~3~5~~-32~</t>
  </si>
  <si>
    <t>Boiler Assembly [1]: Valve [14] : Inlet enthalpy</t>
  </si>
  <si>
    <t>~14~3~6~~-32~</t>
  </si>
  <si>
    <t>Boiler Assembly [1]: Valve [14] : Inlet mass flow</t>
  </si>
  <si>
    <t>~14~3~7~~-32~</t>
  </si>
  <si>
    <t>Boiler Assembly [1]: Valve [14] : Outlet pressure</t>
  </si>
  <si>
    <t>~14~3~8~~-32~</t>
  </si>
  <si>
    <t>Boiler Assembly [1]: Valve [14] : Outlet temperature</t>
  </si>
  <si>
    <t>~14~3~9~~-32~</t>
  </si>
  <si>
    <t>Boiler Assembly [1]: Valve [14] : Outlet enthalpy</t>
  </si>
  <si>
    <t>~80~5~1~~-32~</t>
  </si>
  <si>
    <t>Valve [80] : Pressure control mode</t>
  </si>
  <si>
    <t>Closed</t>
  </si>
  <si>
    <t>~80~5~2~~-32~</t>
  </si>
  <si>
    <t>Valve [80] : Valve current status</t>
  </si>
  <si>
    <t>~80~3~1~~-32~</t>
  </si>
  <si>
    <t>Valve [80] : Pressure drop @ VWO</t>
  </si>
  <si>
    <t>~80~3~10~~-32~</t>
  </si>
  <si>
    <t>Valve [80] : Pressure drop</t>
  </si>
  <si>
    <t>~80~3~3~~-32~</t>
  </si>
  <si>
    <t>Valve [80] : Inlet pressure</t>
  </si>
  <si>
    <t>~80~3~4~~-32~</t>
  </si>
  <si>
    <t>Valve [80] : Inlet temperature</t>
  </si>
  <si>
    <t>~80~3~5~~-32~</t>
  </si>
  <si>
    <t>Valve [80] : Inlet enthalpy</t>
  </si>
  <si>
    <t>~80~3~6~~-32~</t>
  </si>
  <si>
    <t>Valve [80] : Inlet mass flow</t>
  </si>
  <si>
    <t>~80~3~7~~-32~</t>
  </si>
  <si>
    <t>Valve [80] : Outlet pressure</t>
  </si>
  <si>
    <t>~80~3~8~~-32~</t>
  </si>
  <si>
    <t>Valve [80] : Outlet temperature</t>
  </si>
  <si>
    <t>~80~3~9~~-32~</t>
  </si>
  <si>
    <t>Valve [80] : Outlet enthalpy</t>
  </si>
  <si>
    <t>~81~5~1~~-32~</t>
  </si>
  <si>
    <t>Valve [81] : Pressure control mode</t>
  </si>
  <si>
    <t>~81~5~2~~-32~</t>
  </si>
  <si>
    <t>Valve [81] : Valve current status</t>
  </si>
  <si>
    <t>~81~3~1~~-32~</t>
  </si>
  <si>
    <t>Valve [81] : Pressure drop @ VWO</t>
  </si>
  <si>
    <t>~81~3~10~~-32~</t>
  </si>
  <si>
    <t>Valve [81] : Pressure drop</t>
  </si>
  <si>
    <t>~81~3~3~~-32~</t>
  </si>
  <si>
    <t>Valve [81] : Inlet pressure</t>
  </si>
  <si>
    <t>~81~3~4~~-32~</t>
  </si>
  <si>
    <t>Valve [81] : Inlet temperature</t>
  </si>
  <si>
    <t>~81~3~5~~-32~</t>
  </si>
  <si>
    <t>Valve [81] : Inlet enthalpy</t>
  </si>
  <si>
    <t>~81~3~6~~-32~</t>
  </si>
  <si>
    <t>Valve [81] : Inlet mass flow</t>
  </si>
  <si>
    <t>~81~3~7~~-32~</t>
  </si>
  <si>
    <t>Valve [81] : Outlet pressure</t>
  </si>
  <si>
    <t>~81~3~8~~-32~</t>
  </si>
  <si>
    <t>Valve [81] : Outlet temperature</t>
  </si>
  <si>
    <t>~81~3~9~~-32~</t>
  </si>
  <si>
    <t>Valve [81] : Outlet enthalpy</t>
  </si>
  <si>
    <t>93|~58~3~1~~-14~</t>
  </si>
  <si>
    <t>93|~58~3~2~~-14~</t>
  </si>
  <si>
    <t>Water Sink [58] : Temperature</t>
  </si>
  <si>
    <t>93|~58~3~3~~-14~</t>
  </si>
  <si>
    <t>Water Sink [58] : Enthalpy</t>
  </si>
  <si>
    <t>93|~58~3~4~~-14~</t>
  </si>
  <si>
    <t>Water Sink [58] : Mass flow</t>
  </si>
  <si>
    <t>93|~57~3~1~~-9~</t>
  </si>
  <si>
    <t>93|~57~3~2~~-9~</t>
  </si>
  <si>
    <t>93|~57~3~3~~-9~</t>
  </si>
  <si>
    <t>Water Source [57] : Enthalpy</t>
  </si>
  <si>
    <t>93|~57~3~4~~-9~</t>
  </si>
  <si>
    <t>~59~10~1~~-104~</t>
  </si>
  <si>
    <t>Water-cooled Condenser (PCE) [59] : Mode</t>
  </si>
  <si>
    <t>~59~3~27~~-104~</t>
  </si>
  <si>
    <t>~59~3~26~~-104~</t>
  </si>
  <si>
    <t>Water-cooled Condenser (PCE) [59] : Saturation temperature</t>
  </si>
  <si>
    <t>~59~3~21~~-104~</t>
  </si>
  <si>
    <t>Water-cooled Condenser (PCE) [59] : Condenser heat rejection (per unit)</t>
  </si>
  <si>
    <t>~59~3~23~~-104~</t>
  </si>
  <si>
    <t>Water-cooled Condenser (PCE) [59] : Cooling water-side pressure drop</t>
  </si>
  <si>
    <t>82|71|~1~6~1~~-20000~</t>
  </si>
  <si>
    <t>Generator [1]: Mode</t>
  </si>
  <si>
    <t>91|~1~1~7~~-20000~</t>
  </si>
  <si>
    <t>Generator [1]: Nameplate power</t>
  </si>
  <si>
    <t>91|~1~1~19~~-20000~</t>
  </si>
  <si>
    <t>Generator [1]: Nameplate efficiency</t>
  </si>
  <si>
    <t>Generator [1]: Nameplate / Design point load</t>
  </si>
  <si>
    <t>76|~1~2~8~~-20000~</t>
  </si>
  <si>
    <t>Generator [1]: Number of operating units</t>
  </si>
  <si>
    <t>93|~1~7~2~~-20000~</t>
  </si>
  <si>
    <t>Generator [1]: Generator power output</t>
  </si>
  <si>
    <t>93|~1~7~6~~-20000~</t>
  </si>
  <si>
    <t>Generator [1]: Shaft power</t>
  </si>
  <si>
    <t>93|~1~7~4~~-20000~</t>
  </si>
  <si>
    <t>Generator [1]: Generator efficiency</t>
  </si>
  <si>
    <t>93|~1~7~3~~-20000~</t>
  </si>
  <si>
    <t>Generator [1]: Total loss</t>
  </si>
  <si>
    <t>93|~1~7~28~~-20000~</t>
  </si>
  <si>
    <t>Generator [1]: Electrical &amp; Windage loss</t>
  </si>
  <si>
    <t>93|~1~7~29~~-20000~</t>
  </si>
  <si>
    <t>Generator [1]: Mechanical loss</t>
  </si>
  <si>
    <t>86|87|68|86|86|~13~4~31~~-4100~</t>
  </si>
  <si>
    <t>ST Assembly [1]: Current generator power</t>
  </si>
  <si>
    <t>86|87|68|86|86|~13~4~4~~-4100~</t>
  </si>
  <si>
    <t>ST Assembly [1]: Current generator efficiency</t>
  </si>
  <si>
    <t>86|87|68|86|86|~13~4~6~~-4100~</t>
  </si>
  <si>
    <t>ST Assembly [1]: Current ST lube oil pump auxiliary</t>
  </si>
  <si>
    <t>86|87|68|86|86|~13~4~7~~-4100~</t>
  </si>
  <si>
    <t>ST Assembly [1]: Current ST misc auxiliary</t>
  </si>
  <si>
    <t>86|87|68|86|86|~13~3~24~~-4100~</t>
  </si>
  <si>
    <t>ST Assembly [1]: Nameplate capacity</t>
  </si>
  <si>
    <t>MVA</t>
  </si>
  <si>
    <t>86|87|68|86|86|~13~1~19~~-4100~</t>
  </si>
  <si>
    <t>ST Assembly [1]: Design point generator power factor</t>
  </si>
  <si>
    <t>86|87|68|86|86|~13~1~21~~-4100~</t>
  </si>
  <si>
    <t>ST Assembly [1]: Design point generator efficiency</t>
  </si>
  <si>
    <t>86|87|68|86|86|~13~3~25~~-4100~</t>
  </si>
  <si>
    <t>ST Assembly [1]: Nameplate throttle pressure</t>
  </si>
  <si>
    <t>86|87|68|86|86|~13~3~26~~-4100~</t>
  </si>
  <si>
    <t>ST Assembly [1]: Nameplate throttle temperature</t>
  </si>
  <si>
    <t>86|87|68|86|86|~13~3~27~~-4100~</t>
  </si>
  <si>
    <t>ST Assembly [1]: Nameplate throttle mass flow</t>
  </si>
  <si>
    <t>86|87|68|86|86|~13~2~22~~-4100~</t>
  </si>
  <si>
    <t>ST Assembly [1]: Number of LPT exhaust annuli</t>
  </si>
  <si>
    <t>86|87|68|86|86|~13~3~28~~-4100~</t>
  </si>
  <si>
    <t>ST Assembly [1]: Number of extraction/admission ports</t>
  </si>
  <si>
    <t>86|87|68|86|86|~13~3~29~~-4100~</t>
  </si>
  <si>
    <t>ST Assembly [1]: Number of auto extraction/admission ports</t>
  </si>
  <si>
    <t>82|71|~13~6~1~2000~-4100~</t>
  </si>
  <si>
    <t>ST Assembly [1]: Generator mode</t>
  </si>
  <si>
    <t>91|~13~1~7~2000~-4100~</t>
  </si>
  <si>
    <t>ST Assembly [1]: Generator nameplate power</t>
  </si>
  <si>
    <t>91|~13~1~19~2000~-4100~</t>
  </si>
  <si>
    <t>ST Assembly [1]: Generator nameplate efficiency</t>
  </si>
  <si>
    <t>91|~13~1~5~2000~-4100~</t>
  </si>
  <si>
    <t>ST Assembly [1]: Generator nameplate / design point load</t>
  </si>
  <si>
    <t>76|~13~2~8~2000~-4100~</t>
  </si>
  <si>
    <t>ST Assembly [1]: Generator number of operating units</t>
  </si>
  <si>
    <t>93|~13~7~2~2000~-4100~</t>
  </si>
  <si>
    <t>ST Assembly [1]: Generator power output</t>
  </si>
  <si>
    <t>93|~13~7~6~2000~-4100~</t>
  </si>
  <si>
    <t>ST Assembly [1]: Generator shaft power</t>
  </si>
  <si>
    <t>93|~13~7~4~2000~-4100~</t>
  </si>
  <si>
    <t>ST Assembly [1]: Generator generator efficiency</t>
  </si>
  <si>
    <t>93|~13~7~3~2000~-4100~</t>
  </si>
  <si>
    <t>ST Assembly [1]: Generator total loss</t>
  </si>
  <si>
    <t>93|~13~7~28~2000~-4100~</t>
  </si>
  <si>
    <t>ST Assembly [1]: Generator electrical &amp; windage loss</t>
  </si>
  <si>
    <t>93|~13~7~29~2000~-4100~</t>
  </si>
  <si>
    <t>ST Assembly [1]: Generator mechanical loss</t>
  </si>
  <si>
    <t>86|87|68|86|86|~13~3~30~~-4100~</t>
  </si>
  <si>
    <t>ST Assembly [1]: Steam turbine length (including gear box)</t>
  </si>
  <si>
    <t>86|87|68|86|86|~13~3~31~~-4100~</t>
  </si>
  <si>
    <t>ST Assembly [1]: Steam turbine width</t>
  </si>
  <si>
    <t>86|87|68|86|86|~13~3~32~~-4100~</t>
  </si>
  <si>
    <t>ST Assembly [1]: Steam turbine weight (including weight of gear box)</t>
  </si>
  <si>
    <t>86|87|68|86|86|~13~3~33~~-4100~</t>
  </si>
  <si>
    <t>ST Assembly [1]: Gear box length</t>
  </si>
  <si>
    <t>86|87|68|86|86|~13~3~34~~-4100~</t>
  </si>
  <si>
    <t>ST Assembly [1]: Generator length</t>
  </si>
  <si>
    <t>86|87|68|86|86|~13~3~35~~-4100~</t>
  </si>
  <si>
    <t>ST Assembly [1]: Generator width</t>
  </si>
  <si>
    <t>86|87|68|86|86|~13~3~36~~-4100~</t>
  </si>
  <si>
    <t>ST Assembly [1]: Generator weight</t>
  </si>
  <si>
    <t>86|87|68|86|86|~13~3~37~~-4100~</t>
  </si>
  <si>
    <t>ST Assembly [1]: Overall steam turbine and generator length</t>
  </si>
  <si>
    <t>86|87|68|86|86|~13~3~38~~-4100~</t>
  </si>
  <si>
    <t>ST Assembly [1]: Overall steam turbine and generator width</t>
  </si>
  <si>
    <t>86|87|68|86|86|~13~3~39~~-4100~</t>
  </si>
  <si>
    <t>ST Assembly [1]: Overall steam turbine and generator weight</t>
  </si>
  <si>
    <t>86|87|68|86|86|~13~3~40~~-4100~</t>
  </si>
  <si>
    <t>ST Assembly [1]: Foundation length</t>
  </si>
  <si>
    <t>86|87|68|86|86|~13~3~41~~-4100~</t>
  </si>
  <si>
    <t>ST Assembly [1]: Foundation width</t>
  </si>
  <si>
    <t>86|87|68|86|86|~13~3~6~~-4100~</t>
  </si>
  <si>
    <t>ST Assembly [1]: Steam turbine package reference cost</t>
  </si>
  <si>
    <t>86|87|68|86|86|~13~10~1~~-4100~</t>
  </si>
  <si>
    <t>ST Assembly [1]: Total estimated installed cost</t>
  </si>
  <si>
    <t>82|71|~13~10~3~~-11~</t>
  </si>
  <si>
    <t>ST Assembly [1]: ST Group [13] : Mode</t>
  </si>
  <si>
    <t>82|71|~13~10~4~~-11~</t>
  </si>
  <si>
    <t>ST Assembly [1]: ST Group [13] : Type of inlet control</t>
  </si>
  <si>
    <t>93|~13~3~29~~-11~</t>
  </si>
  <si>
    <t>ST Assembly [1]: ST Group [13] : Steam supply pressure</t>
  </si>
  <si>
    <t>93|~13~3~11~~-11~</t>
  </si>
  <si>
    <t>ST Assembly [1]: ST Group [13] : Inlet pressure</t>
  </si>
  <si>
    <t>93|~13~3~12~~-11~</t>
  </si>
  <si>
    <t>ST Assembly [1]: ST Group [13] : Inlet temperature</t>
  </si>
  <si>
    <t>93|~13~3~14~~-11~</t>
  </si>
  <si>
    <t>ST Assembly [1]: ST Group [13] : Inlet flow</t>
  </si>
  <si>
    <t>93|~13~3~13~~-11~</t>
  </si>
  <si>
    <t>ST Assembly [1]: ST Group [13] : Inlet enthalpy</t>
  </si>
  <si>
    <t>93|~13~3~16~~-11~</t>
  </si>
  <si>
    <t>ST Assembly [1]: ST Group [13] : Expansion massflow</t>
  </si>
  <si>
    <t>93|~13~3~4~~-11~</t>
  </si>
  <si>
    <t>ST Assembly [1]: ST Group [13] : Expansion initial pressure</t>
  </si>
  <si>
    <t>93|~13~3~15~~-11~</t>
  </si>
  <si>
    <t>ST Assembly [1]: ST Group [13] : Expansion initial enthalpy</t>
  </si>
  <si>
    <t>93|~13~3~6~~-11~</t>
  </si>
  <si>
    <t>ST Assembly [1]: ST Group [13] : Expansion end pressure (before Exhaust Loss)</t>
  </si>
  <si>
    <t>93|~13~3~25~~-11~</t>
  </si>
  <si>
    <t>ST Assembly [1]: ST Group [13] : Expansion end enthalpy (before Exhaust Loss)</t>
  </si>
  <si>
    <t>93|~13~3~21~~-11~</t>
  </si>
  <si>
    <t>ST Assembly [1]: ST Group [13] : Outlet pressure</t>
  </si>
  <si>
    <t>93|~13~3~22~~-11~</t>
  </si>
  <si>
    <t>ST Assembly [1]: ST Group [13] : Outlet temperature</t>
  </si>
  <si>
    <t>93|~13~3~24~~-11~</t>
  </si>
  <si>
    <t>ST Assembly [1]: ST Group [13] : Outlet flow</t>
  </si>
  <si>
    <t>93|~13~3~23~~-11~</t>
  </si>
  <si>
    <t>ST Assembly [1]: ST Group [13] : Outlet enthalpy</t>
  </si>
  <si>
    <t>72|79|93|~13~7~15~~-11~</t>
  </si>
  <si>
    <t>ST Assembly [1]: ST Group [13] : Exhaust volume flow</t>
  </si>
  <si>
    <t>72|79|93|~13~7~18~~-11~</t>
  </si>
  <si>
    <t>ST Assembly [1]: ST Group [13] : Exhaust loss</t>
  </si>
  <si>
    <t>72|79|93|~13~7~17~~-11~</t>
  </si>
  <si>
    <t>ST Assembly [1]: ST Group [13] : Dry exhaust loss</t>
  </si>
  <si>
    <t>93|~13~3~7~~-11~</t>
  </si>
  <si>
    <t>ST Assembly [1]: ST Group [13] : Actual flow function</t>
  </si>
  <si>
    <t>93|~13~3~10~~-11~</t>
  </si>
  <si>
    <t>ST Assembly [1]: ST Group [13] : Actual pressure ratio (blading)</t>
  </si>
  <si>
    <t>93|~13~3~3~~-11~</t>
  </si>
  <si>
    <t>ST Assembly [1]: ST Group [13] : Dry step efficiency</t>
  </si>
  <si>
    <t>93|~13~3~1~~-11~</t>
  </si>
  <si>
    <t>ST Assembly [1]: ST Group [13] : Group overall efficiency</t>
  </si>
  <si>
    <t>93|~13~3~30~~-11~</t>
  </si>
  <si>
    <t>ST Assembly [1]: ST Group [13] : Group blading efficiency</t>
  </si>
  <si>
    <t>93|~13~3~50~~-11~</t>
  </si>
  <si>
    <t>ST Assembly [1]: ST Group [13] : Expansion power</t>
  </si>
  <si>
    <t>93|~13~3~8~~-11~</t>
  </si>
  <si>
    <t>ST Assembly [1]: ST Group [13] : Shaft power</t>
  </si>
  <si>
    <t>93|~13~3~9~~-11~</t>
  </si>
  <si>
    <t>ST Assembly [1]: ST Group [13] : Mechanical loss</t>
  </si>
  <si>
    <t>82|71|~15~10~3~~-11~</t>
  </si>
  <si>
    <t>ST Assembly [1]: ST Group [15] : Mode</t>
  </si>
  <si>
    <t>82|71|~15~10~4~~-11~</t>
  </si>
  <si>
    <t>ST Assembly [1]: ST Group [15] : Type of inlet control</t>
  </si>
  <si>
    <t>93|~15~3~29~~-11~</t>
  </si>
  <si>
    <t>ST Assembly [1]: ST Group [15] : Steam supply pressure</t>
  </si>
  <si>
    <t>93|~15~3~11~~-11~</t>
  </si>
  <si>
    <t>ST Assembly [1]: ST Group [15] : Inlet pressure</t>
  </si>
  <si>
    <t>93|~15~3~12~~-11~</t>
  </si>
  <si>
    <t>ST Assembly [1]: ST Group [15] : Inlet temperature</t>
  </si>
  <si>
    <t>93|~15~3~14~~-11~</t>
  </si>
  <si>
    <t>ST Assembly [1]: ST Group [15] : Inlet flow</t>
  </si>
  <si>
    <t>93|~15~3~13~~-11~</t>
  </si>
  <si>
    <t>ST Assembly [1]: ST Group [15] : Inlet enthalpy</t>
  </si>
  <si>
    <t>93|~15~3~16~~-11~</t>
  </si>
  <si>
    <t>ST Assembly [1]: ST Group [15] : Expansion massflow</t>
  </si>
  <si>
    <t>93|~15~3~4~~-11~</t>
  </si>
  <si>
    <t>ST Assembly [1]: ST Group [15] : Expansion initial pressure</t>
  </si>
  <si>
    <t>93|~15~3~15~~-11~</t>
  </si>
  <si>
    <t>ST Assembly [1]: ST Group [15] : Expansion initial enthalpy</t>
  </si>
  <si>
    <t>93|~15~3~6~~-11~</t>
  </si>
  <si>
    <t>ST Assembly [1]: ST Group [15] : Expansion end pressure (before Exhaust Loss)</t>
  </si>
  <si>
    <t>93|~15~3~25~~-11~</t>
  </si>
  <si>
    <t>ST Assembly [1]: ST Group [15] : Expansion end enthalpy (before Exhaust Loss)</t>
  </si>
  <si>
    <t>93|~15~3~21~~-11~</t>
  </si>
  <si>
    <t>ST Assembly [1]: ST Group [15] : Outlet pressure</t>
  </si>
  <si>
    <t>93|~15~3~22~~-11~</t>
  </si>
  <si>
    <t>ST Assembly [1]: ST Group [15] : Outlet temperature</t>
  </si>
  <si>
    <t>93|~15~3~24~~-11~</t>
  </si>
  <si>
    <t>ST Assembly [1]: ST Group [15] : Outlet flow</t>
  </si>
  <si>
    <t>93|~15~3~23~~-11~</t>
  </si>
  <si>
    <t>ST Assembly [1]: ST Group [15] : Outlet enthalpy</t>
  </si>
  <si>
    <t>72|79|93|~15~7~15~~-11~</t>
  </si>
  <si>
    <t>ST Assembly [1]: ST Group [15] : Exhaust volume flow</t>
  </si>
  <si>
    <t>72|79|93|~15~7~18~~-11~</t>
  </si>
  <si>
    <t>ST Assembly [1]: ST Group [15] : Exhaust loss</t>
  </si>
  <si>
    <t>72|79|93|~15~7~17~~-11~</t>
  </si>
  <si>
    <t>ST Assembly [1]: ST Group [15] : Dry exhaust loss</t>
  </si>
  <si>
    <t>93|~15~3~7~~-11~</t>
  </si>
  <si>
    <t>ST Assembly [1]: ST Group [15] : Actual flow function</t>
  </si>
  <si>
    <t>93|~15~3~10~~-11~</t>
  </si>
  <si>
    <t>ST Assembly [1]: ST Group [15] : Actual pressure ratio (blading)</t>
  </si>
  <si>
    <t>93|~15~3~3~~-11~</t>
  </si>
  <si>
    <t>ST Assembly [1]: ST Group [15] : Dry step efficiency</t>
  </si>
  <si>
    <t>93|~15~3~1~~-11~</t>
  </si>
  <si>
    <t>ST Assembly [1]: ST Group [15] : Group overall efficiency</t>
  </si>
  <si>
    <t>93|~15~3~30~~-11~</t>
  </si>
  <si>
    <t>ST Assembly [1]: ST Group [15] : Group blading efficiency</t>
  </si>
  <si>
    <t>93|~15~3~50~~-11~</t>
  </si>
  <si>
    <t>ST Assembly [1]: ST Group [15] : Expansion power</t>
  </si>
  <si>
    <t>93|~15~3~8~~-11~</t>
  </si>
  <si>
    <t>ST Assembly [1]: ST Group [15] : Shaft power</t>
  </si>
  <si>
    <t>93|~15~3~9~~-11~</t>
  </si>
  <si>
    <t>ST Assembly [1]: ST Group [15] : Mechanical loss</t>
  </si>
  <si>
    <t>82|71|~26~10~3~~-11~</t>
  </si>
  <si>
    <t>ST Assembly [1]: ST Group [26] : Mode</t>
  </si>
  <si>
    <t>82|71|~26~10~4~~-11~</t>
  </si>
  <si>
    <t>ST Assembly [1]: ST Group [26] : Type of inlet control</t>
  </si>
  <si>
    <t>93|~26~3~29~~-11~</t>
  </si>
  <si>
    <t>ST Assembly [1]: ST Group [26] : Steam supply pressure</t>
  </si>
  <si>
    <t>93|~26~3~11~~-11~</t>
  </si>
  <si>
    <t>ST Assembly [1]: ST Group [26] : Inlet pressure</t>
  </si>
  <si>
    <t>93|~26~3~12~~-11~</t>
  </si>
  <si>
    <t>ST Assembly [1]: ST Group [26] : Inlet temperature</t>
  </si>
  <si>
    <t>93|~26~3~14~~-11~</t>
  </si>
  <si>
    <t>ST Assembly [1]: ST Group [26] : Inlet flow</t>
  </si>
  <si>
    <t>93|~26~3~13~~-11~</t>
  </si>
  <si>
    <t>ST Assembly [1]: ST Group [26] : Inlet enthalpy</t>
  </si>
  <si>
    <t>93|~26~3~16~~-11~</t>
  </si>
  <si>
    <t>ST Assembly [1]: ST Group [26] : Expansion massflow</t>
  </si>
  <si>
    <t>93|~26~3~4~~-11~</t>
  </si>
  <si>
    <t>ST Assembly [1]: ST Group [26] : Expansion initial pressure</t>
  </si>
  <si>
    <t>93|~26~3~15~~-11~</t>
  </si>
  <si>
    <t>ST Assembly [1]: ST Group [26] : Expansion initial enthalpy</t>
  </si>
  <si>
    <t>93|~26~3~6~~-11~</t>
  </si>
  <si>
    <t>ST Assembly [1]: ST Group [26] : Expansion end pressure (before Exhaust Loss)</t>
  </si>
  <si>
    <t>93|~26~3~25~~-11~</t>
  </si>
  <si>
    <t>ST Assembly [1]: ST Group [26] : Expansion end enthalpy (before Exhaust Loss)</t>
  </si>
  <si>
    <t>93|~26~3~21~~-11~</t>
  </si>
  <si>
    <t>ST Assembly [1]: ST Group [26] : Outlet pressure</t>
  </si>
  <si>
    <t>93|~26~3~22~~-11~</t>
  </si>
  <si>
    <t>ST Assembly [1]: ST Group [26] : Outlet temperature</t>
  </si>
  <si>
    <t>93|~26~3~24~~-11~</t>
  </si>
  <si>
    <t>ST Assembly [1]: ST Group [26] : Outlet flow</t>
  </si>
  <si>
    <t>93|~26~3~23~~-11~</t>
  </si>
  <si>
    <t>ST Assembly [1]: ST Group [26] : Outlet enthalpy</t>
  </si>
  <si>
    <t>72|79|93|~26~7~15~~-11~</t>
  </si>
  <si>
    <t>ST Assembly [1]: ST Group [26] : Exhaust volume flow</t>
  </si>
  <si>
    <t>72|79|93|~26~7~18~~-11~</t>
  </si>
  <si>
    <t>ST Assembly [1]: ST Group [26] : Exhaust loss</t>
  </si>
  <si>
    <t>72|79|93|~26~7~17~~-11~</t>
  </si>
  <si>
    <t>ST Assembly [1]: ST Group [26] : Dry exhaust loss</t>
  </si>
  <si>
    <t>93|~26~3~7~~-11~</t>
  </si>
  <si>
    <t>ST Assembly [1]: ST Group [26] : Actual flow function</t>
  </si>
  <si>
    <t>93|~26~3~10~~-11~</t>
  </si>
  <si>
    <t>ST Assembly [1]: ST Group [26] : Actual pressure ratio (blading)</t>
  </si>
  <si>
    <t>93|~26~3~3~~-11~</t>
  </si>
  <si>
    <t>ST Assembly [1]: ST Group [26] : Dry step efficiency</t>
  </si>
  <si>
    <t>93|~26~3~1~~-11~</t>
  </si>
  <si>
    <t>ST Assembly [1]: ST Group [26] : Group overall efficiency</t>
  </si>
  <si>
    <t>93|~26~3~30~~-11~</t>
  </si>
  <si>
    <t>ST Assembly [1]: ST Group [26] : Group blading efficiency</t>
  </si>
  <si>
    <t>93|~26~3~50~~-11~</t>
  </si>
  <si>
    <t>ST Assembly [1]: ST Group [26] : Expansion power</t>
  </si>
  <si>
    <t>93|~26~3~8~~-11~</t>
  </si>
  <si>
    <t>ST Assembly [1]: ST Group [26] : Shaft power</t>
  </si>
  <si>
    <t>93|~26~3~9~~-11~</t>
  </si>
  <si>
    <t>ST Assembly [1]: ST Group [26] : Mechanical loss</t>
  </si>
  <si>
    <t>82|71|~28~10~3~~-11~</t>
  </si>
  <si>
    <t>ST Assembly [1]: ST Group [28] : Mode</t>
  </si>
  <si>
    <t>82|71|~28~10~4~~-11~</t>
  </si>
  <si>
    <t>ST Assembly [1]: ST Group [28] : Type of inlet control</t>
  </si>
  <si>
    <t>93|~28~3~29~~-11~</t>
  </si>
  <si>
    <t>ST Assembly [1]: ST Group [28] : Steam supply pressure</t>
  </si>
  <si>
    <t>93|~28~3~11~~-11~</t>
  </si>
  <si>
    <t>ST Assembly [1]: ST Group [28] : Inlet pressure</t>
  </si>
  <si>
    <t>93|~28~3~12~~-11~</t>
  </si>
  <si>
    <t>ST Assembly [1]: ST Group [28] : Inlet temperature</t>
  </si>
  <si>
    <t>93|~28~3~14~~-11~</t>
  </si>
  <si>
    <t>ST Assembly [1]: ST Group [28] : Inlet flow</t>
  </si>
  <si>
    <t>93|~28~3~13~~-11~</t>
  </si>
  <si>
    <t>ST Assembly [1]: ST Group [28] : Inlet enthalpy</t>
  </si>
  <si>
    <t>93|~28~3~16~~-11~</t>
  </si>
  <si>
    <t>ST Assembly [1]: ST Group [28] : Expansion massflow</t>
  </si>
  <si>
    <t>93|~28~3~4~~-11~</t>
  </si>
  <si>
    <t>ST Assembly [1]: ST Group [28] : Expansion initial pressure</t>
  </si>
  <si>
    <t>93|~28~3~15~~-11~</t>
  </si>
  <si>
    <t>ST Assembly [1]: ST Group [28] : Expansion initial enthalpy</t>
  </si>
  <si>
    <t>93|~28~3~6~~-11~</t>
  </si>
  <si>
    <t>ST Assembly [1]: ST Group [28] : Expansion end pressure (before Exhaust Loss)</t>
  </si>
  <si>
    <t>93|~28~3~25~~-11~</t>
  </si>
  <si>
    <t>ST Assembly [1]: ST Group [28] : Expansion end enthalpy (before Exhaust Loss)</t>
  </si>
  <si>
    <t>93|~28~3~21~~-11~</t>
  </si>
  <si>
    <t>ST Assembly [1]: ST Group [28] : Outlet pressure</t>
  </si>
  <si>
    <t>93|~28~3~22~~-11~</t>
  </si>
  <si>
    <t>ST Assembly [1]: ST Group [28] : Outlet temperature</t>
  </si>
  <si>
    <t>93|~28~3~24~~-11~</t>
  </si>
  <si>
    <t>ST Assembly [1]: ST Group [28] : Outlet flow</t>
  </si>
  <si>
    <t>93|~28~3~23~~-11~</t>
  </si>
  <si>
    <t>ST Assembly [1]: ST Group [28] : Outlet enthalpy</t>
  </si>
  <si>
    <t>72|79|93|~28~7~15~~-11~</t>
  </si>
  <si>
    <t>ST Assembly [1]: ST Group [28] : Exhaust volume flow</t>
  </si>
  <si>
    <t>72|79|93|~28~7~18~~-11~</t>
  </si>
  <si>
    <t>ST Assembly [1]: ST Group [28] : Exhaust loss</t>
  </si>
  <si>
    <t>72|79|93|~28~7~17~~-11~</t>
  </si>
  <si>
    <t>ST Assembly [1]: ST Group [28] : Dry exhaust loss</t>
  </si>
  <si>
    <t>93|~28~3~7~~-11~</t>
  </si>
  <si>
    <t>ST Assembly [1]: ST Group [28] : Actual flow function</t>
  </si>
  <si>
    <t>93|~28~3~10~~-11~</t>
  </si>
  <si>
    <t>ST Assembly [1]: ST Group [28] : Actual pressure ratio (blading)</t>
  </si>
  <si>
    <t>93|~28~3~3~~-11~</t>
  </si>
  <si>
    <t>ST Assembly [1]: ST Group [28] : Dry step efficiency</t>
  </si>
  <si>
    <t>93|~28~3~1~~-11~</t>
  </si>
  <si>
    <t>ST Assembly [1]: ST Group [28] : Group overall efficiency</t>
  </si>
  <si>
    <t>93|~28~3~30~~-11~</t>
  </si>
  <si>
    <t>ST Assembly [1]: ST Group [28] : Group blading efficiency</t>
  </si>
  <si>
    <t>93|~28~3~50~~-11~</t>
  </si>
  <si>
    <t>ST Assembly [1]: ST Group [28] : Expansion power</t>
  </si>
  <si>
    <t>93|~28~3~8~~-11~</t>
  </si>
  <si>
    <t>ST Assembly [1]: ST Group [28] : Shaft power</t>
  </si>
  <si>
    <t>93|~28~3~9~~-11~</t>
  </si>
  <si>
    <t>ST Assembly [1]: ST Group [28] : Mechanical loss</t>
  </si>
  <si>
    <t>82|71|~44~10~3~~-11~</t>
  </si>
  <si>
    <t>ST Assembly [1]: ST Group [44] : Mode</t>
  </si>
  <si>
    <t>82|71|~44~10~4~~-11~</t>
  </si>
  <si>
    <t>ST Assembly [1]: ST Group [44] : Type of inlet control</t>
  </si>
  <si>
    <t>93|~44~3~29~~-11~</t>
  </si>
  <si>
    <t>ST Assembly [1]: ST Group [44] : Steam supply pressure</t>
  </si>
  <si>
    <t>93|~44~3~11~~-11~</t>
  </si>
  <si>
    <t>ST Assembly [1]: ST Group [44] : Inlet pressure</t>
  </si>
  <si>
    <t>93|~44~3~12~~-11~</t>
  </si>
  <si>
    <t>ST Assembly [1]: ST Group [44] : Inlet temperature</t>
  </si>
  <si>
    <t>93|~44~3~14~~-11~</t>
  </si>
  <si>
    <t>ST Assembly [1]: ST Group [44] : Inlet flow</t>
  </si>
  <si>
    <t>93|~44~3~13~~-11~</t>
  </si>
  <si>
    <t>ST Assembly [1]: ST Group [44] : Inlet enthalpy</t>
  </si>
  <si>
    <t>93|~44~3~16~~-11~</t>
  </si>
  <si>
    <t>ST Assembly [1]: ST Group [44] : Expansion massflow</t>
  </si>
  <si>
    <t>93|~44~3~4~~-11~</t>
  </si>
  <si>
    <t>ST Assembly [1]: ST Group [44] : Expansion initial pressure</t>
  </si>
  <si>
    <t>93|~44~3~15~~-11~</t>
  </si>
  <si>
    <t>ST Assembly [1]: ST Group [44] : Expansion initial enthalpy</t>
  </si>
  <si>
    <t>93|~44~3~6~~-11~</t>
  </si>
  <si>
    <t>ST Assembly [1]: ST Group [44] : Expansion end pressure (before Exhaust Loss)</t>
  </si>
  <si>
    <t>93|~44~3~25~~-11~</t>
  </si>
  <si>
    <t>ST Assembly [1]: ST Group [44] : Expansion end enthalpy (before Exhaust Loss)</t>
  </si>
  <si>
    <t>93|~44~3~21~~-11~</t>
  </si>
  <si>
    <t>ST Assembly [1]: ST Group [44] : Outlet pressure</t>
  </si>
  <si>
    <t>93|~44~3~22~~-11~</t>
  </si>
  <si>
    <t>ST Assembly [1]: ST Group [44] : Outlet temperature</t>
  </si>
  <si>
    <t>93|~44~3~24~~-11~</t>
  </si>
  <si>
    <t>ST Assembly [1]: ST Group [44] : Outlet flow</t>
  </si>
  <si>
    <t>93|~44~3~23~~-11~</t>
  </si>
  <si>
    <t>ST Assembly [1]: ST Group [44] : Outlet enthalpy</t>
  </si>
  <si>
    <t>72|79|93|~44~7~15~~-11~</t>
  </si>
  <si>
    <t>ST Assembly [1]: ST Group [44] : Exhaust volume flow</t>
  </si>
  <si>
    <t>72|79|93|~44~7~18~~-11~</t>
  </si>
  <si>
    <t>ST Assembly [1]: ST Group [44] : Exhaust loss</t>
  </si>
  <si>
    <t>72|79|93|~44~7~17~~-11~</t>
  </si>
  <si>
    <t>ST Assembly [1]: ST Group [44] : Dry exhaust loss</t>
  </si>
  <si>
    <t>93|~44~3~7~~-11~</t>
  </si>
  <si>
    <t>ST Assembly [1]: ST Group [44] : Actual flow function</t>
  </si>
  <si>
    <t>93|~44~3~10~~-11~</t>
  </si>
  <si>
    <t>ST Assembly [1]: ST Group [44] : Actual pressure ratio (blading)</t>
  </si>
  <si>
    <t>93|~44~3~3~~-11~</t>
  </si>
  <si>
    <t>ST Assembly [1]: ST Group [44] : Dry step efficiency</t>
  </si>
  <si>
    <t>93|~44~3~1~~-11~</t>
  </si>
  <si>
    <t>ST Assembly [1]: ST Group [44] : Group overall efficiency</t>
  </si>
  <si>
    <t>93|~44~3~30~~-11~</t>
  </si>
  <si>
    <t>ST Assembly [1]: ST Group [44] : Group blading efficiency</t>
  </si>
  <si>
    <t>93|~44~3~50~~-11~</t>
  </si>
  <si>
    <t>ST Assembly [1]: ST Group [44] : Expansion power</t>
  </si>
  <si>
    <t>93|~44~3~8~~-11~</t>
  </si>
  <si>
    <t>ST Assembly [1]: ST Group [44] : Shaft power</t>
  </si>
  <si>
    <t>93|~44~3~9~~-11~</t>
  </si>
  <si>
    <t>ST Assembly [1]: ST Group [44] : Mechanical loss</t>
  </si>
  <si>
    <t>82|71|~45~10~3~~-11~</t>
  </si>
  <si>
    <t>ST Assembly [1]: ST Group [45] : Mode</t>
  </si>
  <si>
    <t>82|71|~45~10~4~~-11~</t>
  </si>
  <si>
    <t>ST Assembly [1]: ST Group [45] : Type of inlet control</t>
  </si>
  <si>
    <t>93|~45~3~29~~-11~</t>
  </si>
  <si>
    <t>ST Assembly [1]: ST Group [45] : Steam supply pressure</t>
  </si>
  <si>
    <t>93|~45~3~11~~-11~</t>
  </si>
  <si>
    <t>ST Assembly [1]: ST Group [45] : Inlet pressure</t>
  </si>
  <si>
    <t>93|~45~3~12~~-11~</t>
  </si>
  <si>
    <t>ST Assembly [1]: ST Group [45] : Inlet temperature</t>
  </si>
  <si>
    <t>93|~45~3~14~~-11~</t>
  </si>
  <si>
    <t>ST Assembly [1]: ST Group [45] : Inlet flow</t>
  </si>
  <si>
    <t>93|~45~3~13~~-11~</t>
  </si>
  <si>
    <t>ST Assembly [1]: ST Group [45] : Inlet enthalpy</t>
  </si>
  <si>
    <t>93|~45~3~16~~-11~</t>
  </si>
  <si>
    <t>ST Assembly [1]: ST Group [45] : Expansion massflow</t>
  </si>
  <si>
    <t>93|~45~3~4~~-11~</t>
  </si>
  <si>
    <t>ST Assembly [1]: ST Group [45] : Expansion initial pressure</t>
  </si>
  <si>
    <t>93|~45~3~15~~-11~</t>
  </si>
  <si>
    <t>ST Assembly [1]: ST Group [45] : Expansion initial enthalpy</t>
  </si>
  <si>
    <t>93|~45~3~6~~-11~</t>
  </si>
  <si>
    <t>ST Assembly [1]: ST Group [45] : Expansion end pressure (before Exhaust Loss)</t>
  </si>
  <si>
    <t>93|~45~3~25~~-11~</t>
  </si>
  <si>
    <t>ST Assembly [1]: ST Group [45] : Expansion end enthalpy (before Exhaust Loss)</t>
  </si>
  <si>
    <t>93|~45~3~21~~-11~</t>
  </si>
  <si>
    <t>ST Assembly [1]: ST Group [45] : Outlet pressure</t>
  </si>
  <si>
    <t>93|~45~3~22~~-11~</t>
  </si>
  <si>
    <t>ST Assembly [1]: ST Group [45] : Outlet temperature</t>
  </si>
  <si>
    <t>93|~45~3~24~~-11~</t>
  </si>
  <si>
    <t>ST Assembly [1]: ST Group [45] : Outlet flow</t>
  </si>
  <si>
    <t>93|~45~3~23~~-11~</t>
  </si>
  <si>
    <t>ST Assembly [1]: ST Group [45] : Outlet enthalpy</t>
  </si>
  <si>
    <t>72|79|93|~45~7~15~~-11~</t>
  </si>
  <si>
    <t>ST Assembly [1]: ST Group [45] : Exhaust volume flow</t>
  </si>
  <si>
    <t>72|79|93|~45~7~18~~-11~</t>
  </si>
  <si>
    <t>ST Assembly [1]: ST Group [45] : Exhaust loss</t>
  </si>
  <si>
    <t>72|79|93|~45~7~17~~-11~</t>
  </si>
  <si>
    <t>ST Assembly [1]: ST Group [45] : Dry exhaust loss</t>
  </si>
  <si>
    <t>93|~45~3~7~~-11~</t>
  </si>
  <si>
    <t>ST Assembly [1]: ST Group [45] : Actual flow function</t>
  </si>
  <si>
    <t>93|~45~3~10~~-11~</t>
  </si>
  <si>
    <t>ST Assembly [1]: ST Group [45] : Actual pressure ratio (blading)</t>
  </si>
  <si>
    <t>93|~45~3~3~~-11~</t>
  </si>
  <si>
    <t>ST Assembly [1]: ST Group [45] : Dry step efficiency</t>
  </si>
  <si>
    <t>93|~45~3~1~~-11~</t>
  </si>
  <si>
    <t>ST Assembly [1]: ST Group [45] : Group overall efficiency</t>
  </si>
  <si>
    <t>93|~45~3~30~~-11~</t>
  </si>
  <si>
    <t>ST Assembly [1]: ST Group [45] : Group blading efficiency</t>
  </si>
  <si>
    <t>93|~45~3~50~~-11~</t>
  </si>
  <si>
    <t>ST Assembly [1]: ST Group [45] : Expansion power</t>
  </si>
  <si>
    <t>93|~45~3~8~~-11~</t>
  </si>
  <si>
    <t>ST Assembly [1]: ST Group [45] : Shaft power</t>
  </si>
  <si>
    <t>93|~45~3~9~~-11~</t>
  </si>
  <si>
    <t>ST Assembly [1]: ST Group [45] : Mechanical loss</t>
  </si>
  <si>
    <t>82|71|~46~10~3~~-11~</t>
  </si>
  <si>
    <t>ST Assembly [1]: ST Group [46] : Mode</t>
  </si>
  <si>
    <t>82|71|~46~10~4~~-11~</t>
  </si>
  <si>
    <t>ST Assembly [1]: ST Group [46] : Type of inlet control</t>
  </si>
  <si>
    <t>93|~46~3~29~~-11~</t>
  </si>
  <si>
    <t>ST Assembly [1]: ST Group [46] : Steam supply pressure</t>
  </si>
  <si>
    <t>93|~46~3~11~~-11~</t>
  </si>
  <si>
    <t>ST Assembly [1]: ST Group [46] : Inlet pressure</t>
  </si>
  <si>
    <t>93|~46~3~12~~-11~</t>
  </si>
  <si>
    <t>ST Assembly [1]: ST Group [46] : Inlet temperature</t>
  </si>
  <si>
    <t>93|~46~3~14~~-11~</t>
  </si>
  <si>
    <t>ST Assembly [1]: ST Group [46] : Inlet flow</t>
  </si>
  <si>
    <t>93|~46~3~13~~-11~</t>
  </si>
  <si>
    <t>ST Assembly [1]: ST Group [46] : Inlet enthalpy</t>
  </si>
  <si>
    <t>93|~46~3~16~~-11~</t>
  </si>
  <si>
    <t>ST Assembly [1]: ST Group [46] : Expansion massflow</t>
  </si>
  <si>
    <t>93|~46~3~4~~-11~</t>
  </si>
  <si>
    <t>ST Assembly [1]: ST Group [46] : Expansion initial pressure</t>
  </si>
  <si>
    <t>93|~46~3~15~~-11~</t>
  </si>
  <si>
    <t>ST Assembly [1]: ST Group [46] : Expansion initial enthalpy</t>
  </si>
  <si>
    <t>93|~46~3~6~~-11~</t>
  </si>
  <si>
    <t>ST Assembly [1]: ST Group [46] : Expansion end pressure (before Exhaust Loss)</t>
  </si>
  <si>
    <t>93|~46~3~25~~-11~</t>
  </si>
  <si>
    <t>ST Assembly [1]: ST Group [46] : Expansion end enthalpy (before Exhaust Loss)</t>
  </si>
  <si>
    <t>93|~46~3~21~~-11~</t>
  </si>
  <si>
    <t>ST Assembly [1]: ST Group [46] : Outlet pressure</t>
  </si>
  <si>
    <t>93|~46~3~22~~-11~</t>
  </si>
  <si>
    <t>ST Assembly [1]: ST Group [46] : Outlet temperature</t>
  </si>
  <si>
    <t>93|~46~3~24~~-11~</t>
  </si>
  <si>
    <t>ST Assembly [1]: ST Group [46] : Outlet flow</t>
  </si>
  <si>
    <t>93|~46~3~23~~-11~</t>
  </si>
  <si>
    <t>ST Assembly [1]: ST Group [46] : Outlet enthalpy</t>
  </si>
  <si>
    <t>72|79|93|~46~7~15~~-11~</t>
  </si>
  <si>
    <t>ST Assembly [1]: ST Group [46] : Exhaust volume flow</t>
  </si>
  <si>
    <t>72|79|93|~46~7~18~~-11~</t>
  </si>
  <si>
    <t>ST Assembly [1]: ST Group [46] : Exhaust loss</t>
  </si>
  <si>
    <t>72|79|93|~46~7~17~~-11~</t>
  </si>
  <si>
    <t>ST Assembly [1]: ST Group [46] : Dry exhaust loss</t>
  </si>
  <si>
    <t>93|~46~3~7~~-11~</t>
  </si>
  <si>
    <t>ST Assembly [1]: ST Group [46] : Actual flow function</t>
  </si>
  <si>
    <t>93|~46~3~10~~-11~</t>
  </si>
  <si>
    <t>ST Assembly [1]: ST Group [46] : Actual pressure ratio (blading)</t>
  </si>
  <si>
    <t>93|~46~3~3~~-11~</t>
  </si>
  <si>
    <t>ST Assembly [1]: ST Group [46] : Dry step efficiency</t>
  </si>
  <si>
    <t>93|~46~3~1~~-11~</t>
  </si>
  <si>
    <t>ST Assembly [1]: ST Group [46] : Group overall efficiency</t>
  </si>
  <si>
    <t>93|~46~3~30~~-11~</t>
  </si>
  <si>
    <t>ST Assembly [1]: ST Group [46] : Group blading efficiency</t>
  </si>
  <si>
    <t>93|~46~3~50~~-11~</t>
  </si>
  <si>
    <t>ST Assembly [1]: ST Group [46] : Expansion power</t>
  </si>
  <si>
    <t>93|~46~3~8~~-11~</t>
  </si>
  <si>
    <t>ST Assembly [1]: ST Group [46] : Shaft power</t>
  </si>
  <si>
    <t>93|~46~3~9~~-11~</t>
  </si>
  <si>
    <t>ST Assembly [1]: ST Group [46] : Mechanical loss</t>
  </si>
  <si>
    <t>82|71|~47~10~3~~-11~</t>
  </si>
  <si>
    <t>ST Assembly [1]: ST Group [47] : Mode</t>
  </si>
  <si>
    <t>82|71|~47~10~4~~-11~</t>
  </si>
  <si>
    <t>ST Assembly [1]: ST Group [47] : Type of inlet control</t>
  </si>
  <si>
    <t>93|~47~3~29~~-11~</t>
  </si>
  <si>
    <t>ST Assembly [1]: ST Group [47] : Steam supply pressure</t>
  </si>
  <si>
    <t>93|~47~3~11~~-11~</t>
  </si>
  <si>
    <t>ST Assembly [1]: ST Group [47] : Inlet pressure</t>
  </si>
  <si>
    <t>93|~47~3~12~~-11~</t>
  </si>
  <si>
    <t>ST Assembly [1]: ST Group [47] : Inlet temperature</t>
  </si>
  <si>
    <t>93|~47~3~14~~-11~</t>
  </si>
  <si>
    <t>ST Assembly [1]: ST Group [47] : Inlet flow</t>
  </si>
  <si>
    <t>93|~47~3~13~~-11~</t>
  </si>
  <si>
    <t>ST Assembly [1]: ST Group [47] : Inlet enthalpy</t>
  </si>
  <si>
    <t>93|~47~3~16~~-11~</t>
  </si>
  <si>
    <t>ST Assembly [1]: ST Group [47] : Expansion massflow</t>
  </si>
  <si>
    <t>93|~47~3~4~~-11~</t>
  </si>
  <si>
    <t>ST Assembly [1]: ST Group [47] : Expansion initial pressure</t>
  </si>
  <si>
    <t>93|~47~3~15~~-11~</t>
  </si>
  <si>
    <t>ST Assembly [1]: ST Group [47] : Expansion initial enthalpy</t>
  </si>
  <si>
    <t>93|~47~3~6~~-11~</t>
  </si>
  <si>
    <t>ST Assembly [1]: ST Group [47] : Expansion end pressure (before Exhaust Loss)</t>
  </si>
  <si>
    <t>93|~47~3~25~~-11~</t>
  </si>
  <si>
    <t>ST Assembly [1]: ST Group [47] : Expansion end enthalpy (before Exhaust Loss)</t>
  </si>
  <si>
    <t>93|~47~3~21~~-11~</t>
  </si>
  <si>
    <t>ST Assembly [1]: ST Group [47] : Outlet pressure</t>
  </si>
  <si>
    <t>93|~47~3~22~~-11~</t>
  </si>
  <si>
    <t>ST Assembly [1]: ST Group [47] : Outlet temperature</t>
  </si>
  <si>
    <t>93|~47~3~24~~-11~</t>
  </si>
  <si>
    <t>ST Assembly [1]: ST Group [47] : Outlet flow</t>
  </si>
  <si>
    <t>93|~47~3~23~~-11~</t>
  </si>
  <si>
    <t>ST Assembly [1]: ST Group [47] : Outlet enthalpy</t>
  </si>
  <si>
    <t>72|79|93|~47~7~15~~-11~</t>
  </si>
  <si>
    <t>ST Assembly [1]: ST Group [47] : Exhaust volume flow</t>
  </si>
  <si>
    <t>72|79|93|~47~7~18~~-11~</t>
  </si>
  <si>
    <t>ST Assembly [1]: ST Group [47] : Exhaust loss</t>
  </si>
  <si>
    <t>72|79|93|~47~7~17~~-11~</t>
  </si>
  <si>
    <t>ST Assembly [1]: ST Group [47] : Dry exhaust loss</t>
  </si>
  <si>
    <t>93|~47~3~7~~-11~</t>
  </si>
  <si>
    <t>ST Assembly [1]: ST Group [47] : Actual flow function</t>
  </si>
  <si>
    <t>93|~47~3~10~~-11~</t>
  </si>
  <si>
    <t>ST Assembly [1]: ST Group [47] : Actual pressure ratio (blading)</t>
  </si>
  <si>
    <t>93|~47~3~3~~-11~</t>
  </si>
  <si>
    <t>ST Assembly [1]: ST Group [47] : Dry step efficiency</t>
  </si>
  <si>
    <t>93|~47~3~1~~-11~</t>
  </si>
  <si>
    <t>ST Assembly [1]: ST Group [47] : Group overall efficiency</t>
  </si>
  <si>
    <t>93|~47~3~30~~-11~</t>
  </si>
  <si>
    <t>ST Assembly [1]: ST Group [47] : Group blading efficiency</t>
  </si>
  <si>
    <t>93|~47~3~50~~-11~</t>
  </si>
  <si>
    <t>ST Assembly [1]: ST Group [47] : Expansion power</t>
  </si>
  <si>
    <t>93|~47~3~8~~-11~</t>
  </si>
  <si>
    <t>ST Assembly [1]: ST Group [47] : Shaft power</t>
  </si>
  <si>
    <t>93|~47~3~9~~-11~</t>
  </si>
  <si>
    <t>ST Assembly [1]: ST Group [47] : Mechanical loss</t>
  </si>
  <si>
    <t>82|71|~5~10~3~~-11~</t>
  </si>
  <si>
    <t>ST Assembly [1]: ST Group [5] : Mode</t>
  </si>
  <si>
    <t>82|71|~5~10~4~~-11~</t>
  </si>
  <si>
    <t>ST Assembly [1]: ST Group [5] : Type of inlet control</t>
  </si>
  <si>
    <t>93|~5~3~29~~-11~</t>
  </si>
  <si>
    <t>ST Assembly [1]: ST Group [5] : Steam supply pressure</t>
  </si>
  <si>
    <t>93|~5~3~11~~-11~</t>
  </si>
  <si>
    <t>ST Assembly [1]: ST Group [5] : Inlet pressure</t>
  </si>
  <si>
    <t>93|~5~3~12~~-11~</t>
  </si>
  <si>
    <t>ST Assembly [1]: ST Group [5] : Inlet temperature</t>
  </si>
  <si>
    <t>93|~5~3~14~~-11~</t>
  </si>
  <si>
    <t>ST Assembly [1]: ST Group [5] : Inlet flow</t>
  </si>
  <si>
    <t>93|~5~3~13~~-11~</t>
  </si>
  <si>
    <t>ST Assembly [1]: ST Group [5] : Inlet enthalpy</t>
  </si>
  <si>
    <t>93|~5~3~16~~-11~</t>
  </si>
  <si>
    <t>ST Assembly [1]: ST Group [5] : Expansion massflow</t>
  </si>
  <si>
    <t>93|~5~3~4~~-11~</t>
  </si>
  <si>
    <t>ST Assembly [1]: ST Group [5] : Expansion initial pressure</t>
  </si>
  <si>
    <t>93|~5~3~15~~-11~</t>
  </si>
  <si>
    <t>ST Assembly [1]: ST Group [5] : Expansion initial enthalpy</t>
  </si>
  <si>
    <t>93|~5~3~6~~-11~</t>
  </si>
  <si>
    <t>ST Assembly [1]: ST Group [5] : Expansion end pressure (before Exhaust Loss)</t>
  </si>
  <si>
    <t>93|~5~3~25~~-11~</t>
  </si>
  <si>
    <t>ST Assembly [1]: ST Group [5] : Expansion end enthalpy (before Exhaust Loss)</t>
  </si>
  <si>
    <t>93|~5~3~21~~-11~</t>
  </si>
  <si>
    <t>ST Assembly [1]: ST Group [5] : Outlet pressure</t>
  </si>
  <si>
    <t>93|~5~3~22~~-11~</t>
  </si>
  <si>
    <t>ST Assembly [1]: ST Group [5] : Outlet temperature</t>
  </si>
  <si>
    <t>93|~5~3~24~~-11~</t>
  </si>
  <si>
    <t>ST Assembly [1]: ST Group [5] : Outlet flow</t>
  </si>
  <si>
    <t>93|~5~3~23~~-11~</t>
  </si>
  <si>
    <t>ST Assembly [1]: ST Group [5] : Outlet enthalpy</t>
  </si>
  <si>
    <t>72|79|76|~5~6~2~~-11~</t>
  </si>
  <si>
    <t>ST Assembly [1]: ST Group [5] : Number of exhaust ends</t>
  </si>
  <si>
    <t>72|79|93|~5~7~15~~-11~</t>
  </si>
  <si>
    <t>ST Assembly [1]: ST Group [5] : Exhaust volume flow per end</t>
  </si>
  <si>
    <t>72|79|91|~5~5~3~~-11~</t>
  </si>
  <si>
    <t>ST Assembly [1]: ST Group [5] : Exhaust annulus area</t>
  </si>
  <si>
    <t>72|79|93|~5~7~16~~-11~</t>
  </si>
  <si>
    <t>ST Assembly [1]: ST Group [5] : Exhaust annulus velocity</t>
  </si>
  <si>
    <t>72|79|91|~5~5~1~~-11~</t>
  </si>
  <si>
    <t>ST Assembly [1]: ST Group [5] : Last stage pitch diameter</t>
  </si>
  <si>
    <t>mm</t>
  </si>
  <si>
    <t>72|79|91|~5~5~2~~-11~</t>
  </si>
  <si>
    <t>ST Assembly [1]: ST Group [5] : Last stage blade length</t>
  </si>
  <si>
    <t>72|79|93|~5~7~18~~-11~</t>
  </si>
  <si>
    <t>ST Assembly [1]: ST Group [5] : Exhaust loss</t>
  </si>
  <si>
    <t>72|79|93|~5~7~17~~-11~</t>
  </si>
  <si>
    <t>ST Assembly [1]: ST Group [5] : Dry exhaust loss</t>
  </si>
  <si>
    <t>93|~5~3~7~~-11~</t>
  </si>
  <si>
    <t>ST Assembly [1]: ST Group [5] : Actual flow function</t>
  </si>
  <si>
    <t>93|~5~3~10~~-11~</t>
  </si>
  <si>
    <t>ST Assembly [1]: ST Group [5] : Actual pressure ratio (blading)</t>
  </si>
  <si>
    <t>93|~5~3~3~~-11~</t>
  </si>
  <si>
    <t>ST Assembly [1]: ST Group [5] : Dry step efficiency</t>
  </si>
  <si>
    <t>93|~5~3~1~~-11~</t>
  </si>
  <si>
    <t>ST Assembly [1]: ST Group [5] : Group overall efficiency</t>
  </si>
  <si>
    <t>93|~5~3~30~~-11~</t>
  </si>
  <si>
    <t>ST Assembly [1]: ST Group [5] : Group blading efficiency</t>
  </si>
  <si>
    <t>93|~5~3~50~~-11~</t>
  </si>
  <si>
    <t>ST Assembly [1]: ST Group [5] : Expansion power</t>
  </si>
  <si>
    <t>93|~5~3~8~~-11~</t>
  </si>
  <si>
    <t>ST Assembly [1]: ST Group [5] : Shaft power</t>
  </si>
  <si>
    <t>93|~5~3~9~~-11~</t>
  </si>
  <si>
    <t>ST Assembly [1]: ST Group [5] : Mechanical loss</t>
  </si>
  <si>
    <t>86|87|68|86|86|98|86|79|78|~13~1~1~3~-4100~</t>
  </si>
  <si>
    <t>ST Assembly [1]: Valve Stem leak 1 to IPT inlet: Leakage flow C-factor</t>
  </si>
  <si>
    <t>86|87|68|86|86|98|86|79|78|~13~3~1~1~-4100~</t>
  </si>
  <si>
    <t>ST Assembly [1]: Valve Stem leak 1 to IPT inlet: Mass flow</t>
  </si>
  <si>
    <t>86|87|68|86|86|98|86|79|78|~13~3~1~3~-4100~</t>
  </si>
  <si>
    <t>ST Assembly [1]: Valve Stem leak 1 to IPT inlet: Pressure (source)</t>
  </si>
  <si>
    <t>86|87|68|86|86|98|86|79|78|~13~3~1~5~-4100~</t>
  </si>
  <si>
    <t>ST Assembly [1]: Valve Stem leak 1 to IPT inlet: Pressure (sink)</t>
  </si>
  <si>
    <t>86|87|68|86|86|98|86|79|78|~13~10~1~1~-4100~</t>
  </si>
  <si>
    <t>ST Assembly [1]: Valve Stem leak 1 to IPT inlet: Temperature (source)</t>
  </si>
  <si>
    <t>86|87|68|86|86|98|86|79|78|~13~10~2~1~-4100~</t>
  </si>
  <si>
    <t>ST Assembly [1]: Valve Stem leak 1 to IPT inlet: Temperature (sink)</t>
  </si>
  <si>
    <t>86|87|68|86|86|98|86|79|78|~13~3~1~2~-4100~</t>
  </si>
  <si>
    <t>ST Assembly [1]: Valve Stem leak 1 to IPT inlet: Enthalpy</t>
  </si>
  <si>
    <t>86|87|68|86|86|98|86|79|78|~13~1~4~3~-4100~</t>
  </si>
  <si>
    <t>ST Assembly [1]: HPT HP leak 1 to IPT inlet: Leakage flow C-factor</t>
  </si>
  <si>
    <t>86|87|68|86|86|98|86|79|78|~13~3~4~1~-4100~</t>
  </si>
  <si>
    <t>ST Assembly [1]: HPT HP leak 1 to IPT inlet: Mass flow</t>
  </si>
  <si>
    <t>86|87|68|86|86|98|86|79|78|~13~3~4~3~-4100~</t>
  </si>
  <si>
    <t>ST Assembly [1]: HPT HP leak 1 to IPT inlet: Pressure (source)</t>
  </si>
  <si>
    <t>86|87|68|86|86|98|86|79|78|~13~3~4~5~-4100~</t>
  </si>
  <si>
    <t>ST Assembly [1]: HPT HP leak 1 to IPT inlet: Pressure (sink)</t>
  </si>
  <si>
    <t>86|87|68|86|86|98|86|79|78|~13~10~1~4~-4100~</t>
  </si>
  <si>
    <t>ST Assembly [1]: HPT HP leak 1 to IPT inlet: Temperature (source)</t>
  </si>
  <si>
    <t>86|87|68|86|86|98|86|79|78|~13~10~2~4~-4100~</t>
  </si>
  <si>
    <t>ST Assembly [1]: HPT HP leak 1 to IPT inlet: Temperature (sink)</t>
  </si>
  <si>
    <t>86|87|68|86|86|98|86|79|78|~13~3~4~2~-4100~</t>
  </si>
  <si>
    <t>ST Assembly [1]: HPT HP leak 1 to IPT inlet: Enthalpy</t>
  </si>
  <si>
    <t>86|87|68|86|86|98|86|79|78|~13~1~7~3~-4100~</t>
  </si>
  <si>
    <t>ST Assembly [1]: HPT LP leak 1 to LPT crossover: Leakage flow C-factor</t>
  </si>
  <si>
    <t>86|87|68|86|86|98|86|79|78|~13~3~7~1~-4100~</t>
  </si>
  <si>
    <t>ST Assembly [1]: HPT LP leak 1 to LPT crossover: Mass flow</t>
  </si>
  <si>
    <t>86|87|68|86|86|98|86|79|78|~13~3~7~3~-4100~</t>
  </si>
  <si>
    <t>ST Assembly [1]: HPT LP leak 1 to LPT crossover: Pressure (source)</t>
  </si>
  <si>
    <t>86|87|68|86|86|98|86|79|78|~13~3~7~5~-4100~</t>
  </si>
  <si>
    <t>ST Assembly [1]: HPT LP leak 1 to LPT crossover: Pressure (sink)</t>
  </si>
  <si>
    <t>86|87|68|86|86|98|86|79|78|~13~10~1~7~-4100~</t>
  </si>
  <si>
    <t>ST Assembly [1]: HPT LP leak 1 to LPT crossover: Temperature (source)</t>
  </si>
  <si>
    <t>86|87|68|86|86|98|86|79|78|~13~10~2~7~-4100~</t>
  </si>
  <si>
    <t>ST Assembly [1]: HPT LP leak 1 to LPT crossover: Temperature (sink)</t>
  </si>
  <si>
    <t>86|87|68|86|86|98|86|79|78|~13~3~7~2~-4100~</t>
  </si>
  <si>
    <t>ST Assembly [1]: HPT LP leak 1 to LPT crossover: Enthalpy</t>
  </si>
  <si>
    <t>93|~7~3~112~~-4200~</t>
  </si>
  <si>
    <t>Boiler Assembly [1]: Boiler fuel efficiency (LHV)</t>
  </si>
  <si>
    <t>93|~7~3~111~~-4200~</t>
  </si>
  <si>
    <t>Boiler Assembly [1]: Boiler fuel efficiency (HHV)</t>
  </si>
  <si>
    <t>93|~7~3~102~~-4200~</t>
  </si>
  <si>
    <t>Boiler Assembly [1]: Fuel input (LHV)</t>
  </si>
  <si>
    <t>MW</t>
  </si>
  <si>
    <t>93|~7~3~103~~-4200~</t>
  </si>
  <si>
    <t>Boiler Assembly [1]: Fuel input (HHV)</t>
  </si>
  <si>
    <t>93|~7~3~105~~-4200~</t>
  </si>
  <si>
    <t>Boiler Assembly [1]: Fuel massflow</t>
  </si>
  <si>
    <t>93|~7~3~101~~-4200~</t>
  </si>
  <si>
    <t>Boiler Assembly [1]: Total heat transfer to water and steam</t>
  </si>
  <si>
    <t>93|~7~3~155~~-4200~</t>
  </si>
  <si>
    <t>Boiler Assembly [1]: HP steam pressure</t>
  </si>
  <si>
    <t>93|~7~3~156~~-4200~</t>
  </si>
  <si>
    <t>Boiler Assembly [1]: HP steam temperature</t>
  </si>
  <si>
    <t>93|~7~3~157~~-4200~</t>
  </si>
  <si>
    <t>Boiler Assembly [1]: HP steam massflow</t>
  </si>
  <si>
    <t>93|~7~3~158~~-4200~</t>
  </si>
  <si>
    <t>Boiler Assembly [1]: HP steam enthalpy</t>
  </si>
  <si>
    <t>93|~7~3~151~~-4200~</t>
  </si>
  <si>
    <t>Boiler Assembly [1]: Water pressure</t>
  </si>
  <si>
    <t>93|~7~3~152~~-4200~</t>
  </si>
  <si>
    <t>Boiler Assembly [1]: Water temperature</t>
  </si>
  <si>
    <t>93|~7~3~153~~-4200~</t>
  </si>
  <si>
    <t>Boiler Assembly [1]: Water massflow</t>
  </si>
  <si>
    <t>93|~7~3~154~~-4200~</t>
  </si>
  <si>
    <t>Boiler Assembly [1]: Water enthalpy</t>
  </si>
  <si>
    <t>93|~7~3~165~~-4200~</t>
  </si>
  <si>
    <t>Boiler Assembly [1]: Hot reheat pressure</t>
  </si>
  <si>
    <t>93|~7~3~166~~-4200~</t>
  </si>
  <si>
    <t>Boiler Assembly [1]: Hot reheat temperature</t>
  </si>
  <si>
    <t>93|~7~3~167~~-4200~</t>
  </si>
  <si>
    <t>Boiler Assembly [1]: Hot reheat massflow</t>
  </si>
  <si>
    <t>93|~7~3~168~~-4200~</t>
  </si>
  <si>
    <t>Boiler Assembly [1]: Hot reheat enthalpy</t>
  </si>
  <si>
    <t>93|~7~3~161~~-4200~</t>
  </si>
  <si>
    <t>Boiler Assembly [1]: Cold reheat pressure</t>
  </si>
  <si>
    <t>93|~7~3~162~~-4200~</t>
  </si>
  <si>
    <t>Boiler Assembly [1]: Cold reheat temperature</t>
  </si>
  <si>
    <t>93|~7~3~163~~-4200~</t>
  </si>
  <si>
    <t>Boiler Assembly [1]: Cold reheat massflow</t>
  </si>
  <si>
    <t>93|~7~3~164~~-4200~</t>
  </si>
  <si>
    <t>Boiler Assembly [1]: Cold reheat enthalpy</t>
  </si>
  <si>
    <t>~1~1~0~~-5001~</t>
  </si>
  <si>
    <t>1 - Outlet of Gas/Air Source [3] - Sec.Air -&gt; Inlet of Boiler Assembly [1]: Fan [66] - SA Fan: Pressure</t>
  </si>
  <si>
    <t>~1~1~1~~-5001~</t>
  </si>
  <si>
    <t>1 - Outlet of Gas/Air Source [3] - Sec.Air -&gt; Inlet of Boiler Assembly [1]: Fan [66] - SA Fan: Temperature</t>
  </si>
  <si>
    <t>~1~1~2~~-5001~</t>
  </si>
  <si>
    <t>1 - Outlet of Gas/Air Source [3] - Sec.Air -&gt; Inlet of Boiler Assembly [1]: Fan [66] - SA Fan: Mass flow</t>
  </si>
  <si>
    <t>~1~1~22~~-5001~</t>
  </si>
  <si>
    <t>1 - Outlet of Gas/Air Source [3] - Sec.Air -&gt; Inlet of Boiler Assembly [1]: Fan [66] - SA Fan: Fly ash flow</t>
  </si>
  <si>
    <t>~1~1~16~~-5001~</t>
  </si>
  <si>
    <t>1 - Outlet of Gas/Air Source [3] - Sec.Air -&gt; Inlet of Boiler Assembly [1]: Fan [66] - SA Fan: Fly ash enthalpy</t>
  </si>
  <si>
    <t>~1~1~18~~-5001~</t>
  </si>
  <si>
    <t>1 - Outlet of Gas/Air Source [3] - Sec.Air -&gt; Inlet of Boiler Assembly [1]: Fan [66] - SA Fan: Relative humidity</t>
  </si>
  <si>
    <t>~1~1~20~~-5001~</t>
  </si>
  <si>
    <t>1 - Outlet of Gas/Air Source [3] - Sec.Air -&gt; Inlet of Boiler Assembly [1]: Fan [66] - SA Fan: Entropy</t>
  </si>
  <si>
    <t>~1~1~3~~-5001~</t>
  </si>
  <si>
    <t>1 - Outlet of Gas/Air Source [3] - Sec.Air -&gt; Inlet of Boiler Assembly [1]: Fan [66] - SA Fan: Enthalpy</t>
  </si>
  <si>
    <t>~1~1~19~~-5001~</t>
  </si>
  <si>
    <t>1 - Outlet of Gas/Air Source [3] - Sec.Air -&gt; Inlet of Boiler Assembly [1]: Fan [66] - SA Fan: Molecular weight</t>
  </si>
  <si>
    <t>M.W.</t>
  </si>
  <si>
    <t>~1~1~4~~-5001~</t>
  </si>
  <si>
    <t>1 - Outlet of Gas/Air Source [3] - Sec.Air -&gt; Inlet of Boiler Assembly [1]: Fan [66] - SA Fan: CO2 mass flow</t>
  </si>
  <si>
    <t>~1~1~5~~-5001~</t>
  </si>
  <si>
    <t>1 - Outlet of Gas/Air Source [3] - Sec.Air -&gt; Inlet of Boiler Assembly [1]: Fan [66] - SA Fan: Volume flow</t>
  </si>
  <si>
    <t>~1~1~101~~-5001~</t>
  </si>
  <si>
    <t>1 - Outlet of Gas/Air Source [3] - Sec.Air -&gt; Inlet of Boiler Assembly [1]: Fan [66] - SA Fan: Density</t>
  </si>
  <si>
    <t>kg/m^3</t>
  </si>
  <si>
    <t>~1~1~6~~-5001~</t>
  </si>
  <si>
    <t>1 - Outlet of Gas/Air Source [3] - Sec.Air -&gt; Inlet of Boiler Assembly [1]: Fan [66] - SA Fan: Mole percent of N2</t>
  </si>
  <si>
    <t>~1~1~7~~-5001~</t>
  </si>
  <si>
    <t>1 - Outlet of Gas/Air Source [3] - Sec.Air -&gt; Inlet of Boiler Assembly [1]: Fan [66] - SA Fan: Mole percent of O2</t>
  </si>
  <si>
    <t>~1~1~8~~-5001~</t>
  </si>
  <si>
    <t>1 - Outlet of Gas/Air Source [3] - Sec.Air -&gt; Inlet of Boiler Assembly [1]: Fan [66] - SA Fan: Mole percent of CO2</t>
  </si>
  <si>
    <t>~1~1~9~~-5001~</t>
  </si>
  <si>
    <t>1 - Outlet of Gas/Air Source [3] - Sec.Air -&gt; Inlet of Boiler Assembly [1]: Fan [66] - SA Fan: Mole percent of H2O</t>
  </si>
  <si>
    <t>~1~1~10~~-5001~</t>
  </si>
  <si>
    <t>1 - Outlet of Gas/Air Source [3] - Sec.Air -&gt; Inlet of Boiler Assembly [1]: Fan [66] - SA Fan: Mole percent of H2O liquid</t>
  </si>
  <si>
    <t>~1~1~11~~-5001~</t>
  </si>
  <si>
    <t>1 - Outlet of Gas/Air Source [3] - Sec.Air -&gt; Inlet of Boiler Assembly [1]: Fan [66] - SA Fan: Mole percent of Ar</t>
  </si>
  <si>
    <t>~1~1~12~~-5001~</t>
  </si>
  <si>
    <t>1 - Outlet of Gas/Air Source [3] - Sec.Air -&gt; Inlet of Boiler Assembly [1]: Fan [66] - SA Fan: Mole percent of SO2</t>
  </si>
  <si>
    <t>~1~1~14~~-5001~</t>
  </si>
  <si>
    <t>1 - Outlet of Gas/Air Source [3] - Sec.Air -&gt; Inlet of Boiler Assembly [1]: Fan [66] - SA Fan: Sulfur trioxide SO3</t>
  </si>
  <si>
    <t>~1~1~23~~-5001~</t>
  </si>
  <si>
    <t>1 - Outlet of Gas/Air Source [3] - Sec.Air -&gt; Inlet of Boiler Assembly [1]: Fan [66] - SA Fan: HCl mass flow</t>
  </si>
  <si>
    <t>~1~1~24~~-5001~</t>
  </si>
  <si>
    <t>1 - Outlet of Gas/Air Source [3] - Sec.Air -&gt; Inlet of Boiler Assembly [1]: Fan [66] - SA Fan: NOx mass flow</t>
  </si>
  <si>
    <t>~1~1~25~~-5001~</t>
  </si>
  <si>
    <t>1 - Outlet of Gas/Air Source [3] - Sec.Air -&gt; Inlet of Boiler Assembly [1]: Fan [66] - SA Fan: CO mass flow</t>
  </si>
  <si>
    <t>~1~1~26~~-5001~</t>
  </si>
  <si>
    <t>1 - Outlet of Gas/Air Source [3] - Sec.Air -&gt; Inlet of Boiler Assembly [1]: Fan [66] - SA Fan: UHC mass flow</t>
  </si>
  <si>
    <t>~1~1~29~~-5001~</t>
  </si>
  <si>
    <t>1 - Outlet of Gas/Air Source [3] - Sec.Air -&gt; Inlet of Boiler Assembly [1]: Fan [66] - SA Fan: Hg mass flow</t>
  </si>
  <si>
    <t>~1~1~32~~-5001~</t>
  </si>
  <si>
    <t>1 - Outlet of Gas/Air Source [3] - Sec.Air -&gt; Inlet of Boiler Assembly [1]: Fan [66] - SA Fan: Dry Oxygen</t>
  </si>
  <si>
    <t>~1~1~31~~-5001~</t>
  </si>
  <si>
    <t>1 - Outlet of Gas/Air Source [3] - Sec.Air -&gt; Inlet of Boiler Assembly [1]: Fan [66] - SA Fan: Normal volume flow</t>
  </si>
  <si>
    <t>Nm^3/hr</t>
  </si>
  <si>
    <t>~1~2~0~~-5001~</t>
  </si>
  <si>
    <t>2 - Primary air outlet of Boiler Assembly [1]: Rotary Air Heater [8] - Rotary Air Heater -&gt; Primary air inlet of Boiler Assembly [1]: Furnace w/ Pulverizer [7]: Pressure</t>
  </si>
  <si>
    <t>~1~2~1~~-5001~</t>
  </si>
  <si>
    <t>2 - Primary air outlet of Boiler Assembly [1]: Rotary Air Heater [8] - Rotary Air Heater -&gt; Primary air inlet of Boiler Assembly [1]: Furnace w/ Pulverizer [7]: Temperature</t>
  </si>
  <si>
    <t>~1~2~2~~-5001~</t>
  </si>
  <si>
    <t>2 - Primary air outlet of Boiler Assembly [1]: Rotary Air Heater [8] - Rotary Air Heater -&gt; Primary air inlet of Boiler Assembly [1]: Furnace w/ Pulverizer [7]: Mass flow</t>
  </si>
  <si>
    <t>~1~2~22~~-5001~</t>
  </si>
  <si>
    <t>2 - Primary air outlet of Boiler Assembly [1]: Rotary Air Heater [8] - Rotary Air Heater -&gt; Primary air inlet of Boiler Assembly [1]: Furnace w/ Pulverizer [7]: Fly ash flow</t>
  </si>
  <si>
    <t>~1~2~16~~-5001~</t>
  </si>
  <si>
    <t>2 - Primary air outlet of Boiler Assembly [1]: Rotary Air Heater [8] - Rotary Air Heater -&gt; Primary air inlet of Boiler Assembly [1]: Furnace w/ Pulverizer [7]: Fly ash enthalpy</t>
  </si>
  <si>
    <t>~1~2~18~~-5001~</t>
  </si>
  <si>
    <t>2 - Primary air outlet of Boiler Assembly [1]: Rotary Air Heater [8] - Rotary Air Heater -&gt; Primary air inlet of Boiler Assembly [1]: Furnace w/ Pulverizer [7]: Relative humidity</t>
  </si>
  <si>
    <t>~1~2~20~~-5001~</t>
  </si>
  <si>
    <t>2 - Primary air outlet of Boiler Assembly [1]: Rotary Air Heater [8] - Rotary Air Heater -&gt; Primary air inlet of Boiler Assembly [1]: Furnace w/ Pulverizer [7]: Entropy</t>
  </si>
  <si>
    <t>~1~2~3~~-5001~</t>
  </si>
  <si>
    <t>2 - Primary air outlet of Boiler Assembly [1]: Rotary Air Heater [8] - Rotary Air Heater -&gt; Primary air inlet of Boiler Assembly [1]: Furnace w/ Pulverizer [7]: Enthalpy</t>
  </si>
  <si>
    <t>~1~2~19~~-5001~</t>
  </si>
  <si>
    <t>2 - Primary air outlet of Boiler Assembly [1]: Rotary Air Heater [8] - Rotary Air Heater -&gt; Primary air inlet of Boiler Assembly [1]: Furnace w/ Pulverizer [7]: Molecular weight</t>
  </si>
  <si>
    <t>~1~2~4~~-5001~</t>
  </si>
  <si>
    <t>2 - Primary air outlet of Boiler Assembly [1]: Rotary Air Heater [8] - Rotary Air Heater -&gt; Primary air inlet of Boiler Assembly [1]: Furnace w/ Pulverizer [7]: CO2 mass flow</t>
  </si>
  <si>
    <t>~1~2~5~~-5001~</t>
  </si>
  <si>
    <t>2 - Primary air outlet of Boiler Assembly [1]: Rotary Air Heater [8] - Rotary Air Heater -&gt; Primary air inlet of Boiler Assembly [1]: Furnace w/ Pulverizer [7]: Volume flow</t>
  </si>
  <si>
    <t>~1~2~101~~-5001~</t>
  </si>
  <si>
    <t>2 - Primary air outlet of Boiler Assembly [1]: Rotary Air Heater [8] - Rotary Air Heater -&gt; Primary air inlet of Boiler Assembly [1]: Furnace w/ Pulverizer [7]: Density</t>
  </si>
  <si>
    <t>~1~2~6~~-5001~</t>
  </si>
  <si>
    <t>2 - Primary air outlet of Boiler Assembly [1]: Rotary Air Heater [8] - Rotary Air Heater -&gt; Primary air inlet of Boiler Assembly [1]: Furnace w/ Pulverizer [7]: Mole percent of N2</t>
  </si>
  <si>
    <t>~1~2~7~~-5001~</t>
  </si>
  <si>
    <t>2 - Primary air outlet of Boiler Assembly [1]: Rotary Air Heater [8] - Rotary Air Heater -&gt; Primary air inlet of Boiler Assembly [1]: Furnace w/ Pulverizer [7]: Mole percent of O2</t>
  </si>
  <si>
    <t>~1~2~8~~-5001~</t>
  </si>
  <si>
    <t>2 - Primary air outlet of Boiler Assembly [1]: Rotary Air Heater [8] - Rotary Air Heater -&gt; Primary air inlet of Boiler Assembly [1]: Furnace w/ Pulverizer [7]: Mole percent of CO2</t>
  </si>
  <si>
    <t>~1~2~9~~-5001~</t>
  </si>
  <si>
    <t>2 - Primary air outlet of Boiler Assembly [1]: Rotary Air Heater [8] - Rotary Air Heater -&gt; Primary air inlet of Boiler Assembly [1]: Furnace w/ Pulverizer [7]: Mole percent of H2O</t>
  </si>
  <si>
    <t>~1~2~10~~-5001~</t>
  </si>
  <si>
    <t>2 - Primary air outlet of Boiler Assembly [1]: Rotary Air Heater [8] - Rotary Air Heater -&gt; Primary air inlet of Boiler Assembly [1]: Furnace w/ Pulverizer [7]: Mole percent of H2O liquid</t>
  </si>
  <si>
    <t>~1~2~11~~-5001~</t>
  </si>
  <si>
    <t>2 - Primary air outlet of Boiler Assembly [1]: Rotary Air Heater [8] - Rotary Air Heater -&gt; Primary air inlet of Boiler Assembly [1]: Furnace w/ Pulverizer [7]: Mole percent of Ar</t>
  </si>
  <si>
    <t>~1~2~12~~-5001~</t>
  </si>
  <si>
    <t>2 - Primary air outlet of Boiler Assembly [1]: Rotary Air Heater [8] - Rotary Air Heater -&gt; Primary air inlet of Boiler Assembly [1]: Furnace w/ Pulverizer [7]: Mole percent of SO2</t>
  </si>
  <si>
    <t>~1~2~14~~-5001~</t>
  </si>
  <si>
    <t>2 - Primary air outlet of Boiler Assembly [1]: Rotary Air Heater [8] - Rotary Air Heater -&gt; Primary air inlet of Boiler Assembly [1]: Furnace w/ Pulverizer [7]: Sulfur trioxide SO3</t>
  </si>
  <si>
    <t>~1~2~23~~-5001~</t>
  </si>
  <si>
    <t>2 - Primary air outlet of Boiler Assembly [1]: Rotary Air Heater [8] - Rotary Air Heater -&gt; Primary air inlet of Boiler Assembly [1]: Furnace w/ Pulverizer [7]: HCl mass flow</t>
  </si>
  <si>
    <t>~1~2~24~~-5001~</t>
  </si>
  <si>
    <t>2 - Primary air outlet of Boiler Assembly [1]: Rotary Air Heater [8] - Rotary Air Heater -&gt; Primary air inlet of Boiler Assembly [1]: Furnace w/ Pulverizer [7]: NOx mass flow</t>
  </si>
  <si>
    <t>~1~2~25~~-5001~</t>
  </si>
  <si>
    <t>2 - Primary air outlet of Boiler Assembly [1]: Rotary Air Heater [8] - Rotary Air Heater -&gt; Primary air inlet of Boiler Assembly [1]: Furnace w/ Pulverizer [7]: CO mass flow</t>
  </si>
  <si>
    <t>~1~2~26~~-5001~</t>
  </si>
  <si>
    <t>2 - Primary air outlet of Boiler Assembly [1]: Rotary Air Heater [8] - Rotary Air Heater -&gt; Primary air inlet of Boiler Assembly [1]: Furnace w/ Pulverizer [7]: UHC mass flow</t>
  </si>
  <si>
    <t>~1~2~29~~-5001~</t>
  </si>
  <si>
    <t>2 - Primary air outlet of Boiler Assembly [1]: Rotary Air Heater [8] - Rotary Air Heater -&gt; Primary air inlet of Boiler Assembly [1]: Furnace w/ Pulverizer [7]: Hg mass flow</t>
  </si>
  <si>
    <t>~1~2~32~~-5001~</t>
  </si>
  <si>
    <t>2 - Primary air outlet of Boiler Assembly [1]: Rotary Air Heater [8] - Rotary Air Heater -&gt; Primary air inlet of Boiler Assembly [1]: Furnace w/ Pulverizer [7]: Dry Oxygen</t>
  </si>
  <si>
    <t>~1~2~31~~-5001~</t>
  </si>
  <si>
    <t>2 - Primary air outlet of Boiler Assembly [1]: Rotary Air Heater [8] - Rotary Air Heater -&gt; Primary air inlet of Boiler Assembly [1]: Furnace w/ Pulverizer [7]: Normal volume flow</t>
  </si>
  <si>
    <t>~1~8~0~~-5001~</t>
  </si>
  <si>
    <t>8 - Outlet of Boiler Assembly [1]: Fan [72] - PA Fan -&gt; Inlet of Boiler Assembly [1]: Duct - Classic [2] - Inlet PA Duct: Pressure</t>
  </si>
  <si>
    <t>~1~8~1~~-5001~</t>
  </si>
  <si>
    <t>8 - Outlet of Boiler Assembly [1]: Fan [72] - PA Fan -&gt; Inlet of Boiler Assembly [1]: Duct - Classic [2] - Inlet PA Duct: Temperature</t>
  </si>
  <si>
    <t>~1~8~2~~-5001~</t>
  </si>
  <si>
    <t>8 - Outlet of Boiler Assembly [1]: Fan [72] - PA Fan -&gt; Inlet of Boiler Assembly [1]: Duct - Classic [2] - Inlet PA Duct: Mass flow</t>
  </si>
  <si>
    <t>~1~8~22~~-5001~</t>
  </si>
  <si>
    <t>8 - Outlet of Boiler Assembly [1]: Fan [72] - PA Fan -&gt; Inlet of Boiler Assembly [1]: Duct - Classic [2] - Inlet PA Duct: Fly ash flow</t>
  </si>
  <si>
    <t>~1~8~16~~-5001~</t>
  </si>
  <si>
    <t>8 - Outlet of Boiler Assembly [1]: Fan [72] - PA Fan -&gt; Inlet of Boiler Assembly [1]: Duct - Classic [2] - Inlet PA Duct: Fly ash enthalpy</t>
  </si>
  <si>
    <t>~1~8~18~~-5001~</t>
  </si>
  <si>
    <t>8 - Outlet of Boiler Assembly [1]: Fan [72] - PA Fan -&gt; Inlet of Boiler Assembly [1]: Duct - Classic [2] - Inlet PA Duct: Relative humidity</t>
  </si>
  <si>
    <t>~1~8~20~~-5001~</t>
  </si>
  <si>
    <t>8 - Outlet of Boiler Assembly [1]: Fan [72] - PA Fan -&gt; Inlet of Boiler Assembly [1]: Duct - Classic [2] - Inlet PA Duct: Entropy</t>
  </si>
  <si>
    <t>~1~8~3~~-5001~</t>
  </si>
  <si>
    <t>8 - Outlet of Boiler Assembly [1]: Fan [72] - PA Fan -&gt; Inlet of Boiler Assembly [1]: Duct - Classic [2] - Inlet PA Duct: Enthalpy</t>
  </si>
  <si>
    <t>~1~8~19~~-5001~</t>
  </si>
  <si>
    <t>8 - Outlet of Boiler Assembly [1]: Fan [72] - PA Fan -&gt; Inlet of Boiler Assembly [1]: Duct - Classic [2] - Inlet PA Duct: Molecular weight</t>
  </si>
  <si>
    <t>~1~8~4~~-5001~</t>
  </si>
  <si>
    <t>8 - Outlet of Boiler Assembly [1]: Fan [72] - PA Fan -&gt; Inlet of Boiler Assembly [1]: Duct - Classic [2] - Inlet PA Duct: CO2 mass flow</t>
  </si>
  <si>
    <t>~1~8~5~~-5001~</t>
  </si>
  <si>
    <t>8 - Outlet of Boiler Assembly [1]: Fan [72] - PA Fan -&gt; Inlet of Boiler Assembly [1]: Duct - Classic [2] - Inlet PA Duct: Volume flow</t>
  </si>
  <si>
    <t>~1~8~101~~-5001~</t>
  </si>
  <si>
    <t>8 - Outlet of Boiler Assembly [1]: Fan [72] - PA Fan -&gt; Inlet of Boiler Assembly [1]: Duct - Classic [2] - Inlet PA Duct: Density</t>
  </si>
  <si>
    <t>~1~8~6~~-5001~</t>
  </si>
  <si>
    <t>8 - Outlet of Boiler Assembly [1]: Fan [72] - PA Fan -&gt; Inlet of Boiler Assembly [1]: Duct - Classic [2] - Inlet PA Duct: Mole percent of N2</t>
  </si>
  <si>
    <t>~1~8~7~~-5001~</t>
  </si>
  <si>
    <t>8 - Outlet of Boiler Assembly [1]: Fan [72] - PA Fan -&gt; Inlet of Boiler Assembly [1]: Duct - Classic [2] - Inlet PA Duct: Mole percent of O2</t>
  </si>
  <si>
    <t>~1~8~8~~-5001~</t>
  </si>
  <si>
    <t>8 - Outlet of Boiler Assembly [1]: Fan [72] - PA Fan -&gt; Inlet of Boiler Assembly [1]: Duct - Classic [2] - Inlet PA Duct: Mole percent of CO2</t>
  </si>
  <si>
    <t>~1~8~9~~-5001~</t>
  </si>
  <si>
    <t>8 - Outlet of Boiler Assembly [1]: Fan [72] - PA Fan -&gt; Inlet of Boiler Assembly [1]: Duct - Classic [2] - Inlet PA Duct: Mole percent of H2O</t>
  </si>
  <si>
    <t>~1~8~10~~-5001~</t>
  </si>
  <si>
    <t>8 - Outlet of Boiler Assembly [1]: Fan [72] - PA Fan -&gt; Inlet of Boiler Assembly [1]: Duct - Classic [2] - Inlet PA Duct: Mole percent of H2O liquid</t>
  </si>
  <si>
    <t>~1~8~11~~-5001~</t>
  </si>
  <si>
    <t>8 - Outlet of Boiler Assembly [1]: Fan [72] - PA Fan -&gt; Inlet of Boiler Assembly [1]: Duct - Classic [2] - Inlet PA Duct: Mole percent of Ar</t>
  </si>
  <si>
    <t>~1~8~12~~-5001~</t>
  </si>
  <si>
    <t>8 - Outlet of Boiler Assembly [1]: Fan [72] - PA Fan -&gt; Inlet of Boiler Assembly [1]: Duct - Classic [2] - Inlet PA Duct: Mole percent of SO2</t>
  </si>
  <si>
    <t>~1~8~14~~-5001~</t>
  </si>
  <si>
    <t>8 - Outlet of Boiler Assembly [1]: Fan [72] - PA Fan -&gt; Inlet of Boiler Assembly [1]: Duct - Classic [2] - Inlet PA Duct: Sulfur trioxide SO3</t>
  </si>
  <si>
    <t>~1~8~23~~-5001~</t>
  </si>
  <si>
    <t>8 - Outlet of Boiler Assembly [1]: Fan [72] - PA Fan -&gt; Inlet of Boiler Assembly [1]: Duct - Classic [2] - Inlet PA Duct: HCl mass flow</t>
  </si>
  <si>
    <t>~1~8~24~~-5001~</t>
  </si>
  <si>
    <t>8 - Outlet of Boiler Assembly [1]: Fan [72] - PA Fan -&gt; Inlet of Boiler Assembly [1]: Duct - Classic [2] - Inlet PA Duct: NOx mass flow</t>
  </si>
  <si>
    <t>~1~8~25~~-5001~</t>
  </si>
  <si>
    <t>8 - Outlet of Boiler Assembly [1]: Fan [72] - PA Fan -&gt; Inlet of Boiler Assembly [1]: Duct - Classic [2] - Inlet PA Duct: CO mass flow</t>
  </si>
  <si>
    <t>~1~8~26~~-5001~</t>
  </si>
  <si>
    <t>8 - Outlet of Boiler Assembly [1]: Fan [72] - PA Fan -&gt; Inlet of Boiler Assembly [1]: Duct - Classic [2] - Inlet PA Duct: UHC mass flow</t>
  </si>
  <si>
    <t>~1~8~29~~-5001~</t>
  </si>
  <si>
    <t>8 - Outlet of Boiler Assembly [1]: Fan [72] - PA Fan -&gt; Inlet of Boiler Assembly [1]: Duct - Classic [2] - Inlet PA Duct: Hg mass flow</t>
  </si>
  <si>
    <t>~1~8~32~~-5001~</t>
  </si>
  <si>
    <t>8 - Outlet of Boiler Assembly [1]: Fan [72] - PA Fan -&gt; Inlet of Boiler Assembly [1]: Duct - Classic [2] - Inlet PA Duct: Dry Oxygen</t>
  </si>
  <si>
    <t>~1~8~31~~-5001~</t>
  </si>
  <si>
    <t>8 - Outlet of Boiler Assembly [1]: Fan [72] - PA Fan -&gt; Inlet of Boiler Assembly [1]: Duct - Classic [2] - Inlet PA Duct: Normal volume flow</t>
  </si>
  <si>
    <t>~1~13~0~~-5001~</t>
  </si>
  <si>
    <t>13 - Flue gas outlet of Boiler Assembly [1]: Furnace w/ Pulverizer [7] -&gt; Gas inlet of Boiler Assembly [1]: Superheater (PCE) - Parallel Flow [23] - Pa-SH: Pressure</t>
  </si>
  <si>
    <t>~1~13~1~~-5001~</t>
  </si>
  <si>
    <t>13 - Flue gas outlet of Boiler Assembly [1]: Furnace w/ Pulverizer [7] -&gt; Gas inlet of Boiler Assembly [1]: Superheater (PCE) - Parallel Flow [23] - Pa-SH: Temperature</t>
  </si>
  <si>
    <t>~1~13~2~~-5001~</t>
  </si>
  <si>
    <t>13 - Flue gas outlet of Boiler Assembly [1]: Furnace w/ Pulverizer [7] -&gt; Gas inlet of Boiler Assembly [1]: Superheater (PCE) - Parallel Flow [23] - Pa-SH: Mass flow</t>
  </si>
  <si>
    <t>~1~13~22~~-5001~</t>
  </si>
  <si>
    <t>13 - Flue gas outlet of Boiler Assembly [1]: Furnace w/ Pulverizer [7] -&gt; Gas inlet of Boiler Assembly [1]: Superheater (PCE) - Parallel Flow [23] - Pa-SH: Fly ash flow</t>
  </si>
  <si>
    <t>~1~13~16~~-5001~</t>
  </si>
  <si>
    <t>13 - Flue gas outlet of Boiler Assembly [1]: Furnace w/ Pulverizer [7] -&gt; Gas inlet of Boiler Assembly [1]: Superheater (PCE) - Parallel Flow [23] - Pa-SH: Fly ash enthalpy</t>
  </si>
  <si>
    <t>~1~13~18~~-5001~</t>
  </si>
  <si>
    <t>13 - Flue gas outlet of Boiler Assembly [1]: Furnace w/ Pulverizer [7] -&gt; Gas inlet of Boiler Assembly [1]: Superheater (PCE) - Parallel Flow [23] - Pa-SH: Relative humidity</t>
  </si>
  <si>
    <t>~1~13~20~~-5001~</t>
  </si>
  <si>
    <t>13 - Flue gas outlet of Boiler Assembly [1]: Furnace w/ Pulverizer [7] -&gt; Gas inlet of Boiler Assembly [1]: Superheater (PCE) - Parallel Flow [23] - Pa-SH: Entropy</t>
  </si>
  <si>
    <t>~1~13~3~~-5001~</t>
  </si>
  <si>
    <t>13 - Flue gas outlet of Boiler Assembly [1]: Furnace w/ Pulverizer [7] -&gt; Gas inlet of Boiler Assembly [1]: Superheater (PCE) - Parallel Flow [23] - Pa-SH: Enthalpy</t>
  </si>
  <si>
    <t>~1~13~19~~-5001~</t>
  </si>
  <si>
    <t>13 - Flue gas outlet of Boiler Assembly [1]: Furnace w/ Pulverizer [7] -&gt; Gas inlet of Boiler Assembly [1]: Superheater (PCE) - Parallel Flow [23] - Pa-SH: Molecular weight</t>
  </si>
  <si>
    <t>~1~13~4~~-5001~</t>
  </si>
  <si>
    <t>13 - Flue gas outlet of Boiler Assembly [1]: Furnace w/ Pulverizer [7] -&gt; Gas inlet of Boiler Assembly [1]: Superheater (PCE) - Parallel Flow [23] - Pa-SH: CO2 mass flow</t>
  </si>
  <si>
    <t>~1~13~5~~-5001~</t>
  </si>
  <si>
    <t>13 - Flue gas outlet of Boiler Assembly [1]: Furnace w/ Pulverizer [7] -&gt; Gas inlet of Boiler Assembly [1]: Superheater (PCE) - Parallel Flow [23] - Pa-SH: Volume flow</t>
  </si>
  <si>
    <t>~1~13~101~~-5001~</t>
  </si>
  <si>
    <t>13 - Flue gas outlet of Boiler Assembly [1]: Furnace w/ Pulverizer [7] -&gt; Gas inlet of Boiler Assembly [1]: Superheater (PCE) - Parallel Flow [23] - Pa-SH: Density</t>
  </si>
  <si>
    <t>~1~13~6~~-5001~</t>
  </si>
  <si>
    <t>13 - Flue gas outlet of Boiler Assembly [1]: Furnace w/ Pulverizer [7] -&gt; Gas inlet of Boiler Assembly [1]: Superheater (PCE) - Parallel Flow [23] - Pa-SH: Mole percent of N2</t>
  </si>
  <si>
    <t>~1~13~7~~-5001~</t>
  </si>
  <si>
    <t>13 - Flue gas outlet of Boiler Assembly [1]: Furnace w/ Pulverizer [7] -&gt; Gas inlet of Boiler Assembly [1]: Superheater (PCE) - Parallel Flow [23] - Pa-SH: Mole percent of O2</t>
  </si>
  <si>
    <t>~1~13~8~~-5001~</t>
  </si>
  <si>
    <t>13 - Flue gas outlet of Boiler Assembly [1]: Furnace w/ Pulverizer [7] -&gt; Gas inlet of Boiler Assembly [1]: Superheater (PCE) - Parallel Flow [23] - Pa-SH: Mole percent of CO2</t>
  </si>
  <si>
    <t>~1~13~9~~-5001~</t>
  </si>
  <si>
    <t>13 - Flue gas outlet of Boiler Assembly [1]: Furnace w/ Pulverizer [7] -&gt; Gas inlet of Boiler Assembly [1]: Superheater (PCE) - Parallel Flow [23] - Pa-SH: Mole percent of H2O</t>
  </si>
  <si>
    <t>~1~13~10~~-5001~</t>
  </si>
  <si>
    <t>13 - Flue gas outlet of Boiler Assembly [1]: Furnace w/ Pulverizer [7] -&gt; Gas inlet of Boiler Assembly [1]: Superheater (PCE) - Parallel Flow [23] - Pa-SH: Mole percent of H2O liquid</t>
  </si>
  <si>
    <t>~1~13~11~~-5001~</t>
  </si>
  <si>
    <t>13 - Flue gas outlet of Boiler Assembly [1]: Furnace w/ Pulverizer [7] -&gt; Gas inlet of Boiler Assembly [1]: Superheater (PCE) - Parallel Flow [23] - Pa-SH: Mole percent of Ar</t>
  </si>
  <si>
    <t>~1~13~12~~-5001~</t>
  </si>
  <si>
    <t>13 - Flue gas outlet of Boiler Assembly [1]: Furnace w/ Pulverizer [7] -&gt; Gas inlet of Boiler Assembly [1]: Superheater (PCE) - Parallel Flow [23] - Pa-SH: Mole percent of SO2</t>
  </si>
  <si>
    <t>~1~13~14~~-5001~</t>
  </si>
  <si>
    <t>13 - Flue gas outlet of Boiler Assembly [1]: Furnace w/ Pulverizer [7] -&gt; Gas inlet of Boiler Assembly [1]: Superheater (PCE) - Parallel Flow [23] - Pa-SH: Sulfur trioxide SO3</t>
  </si>
  <si>
    <t>~1~13~23~~-5001~</t>
  </si>
  <si>
    <t>13 - Flue gas outlet of Boiler Assembly [1]: Furnace w/ Pulverizer [7] -&gt; Gas inlet of Boiler Assembly [1]: Superheater (PCE) - Parallel Flow [23] - Pa-SH: HCl mass flow</t>
  </si>
  <si>
    <t>~1~13~24~~-5001~</t>
  </si>
  <si>
    <t>13 - Flue gas outlet of Boiler Assembly [1]: Furnace w/ Pulverizer [7] -&gt; Gas inlet of Boiler Assembly [1]: Superheater (PCE) - Parallel Flow [23] - Pa-SH: NOx mass flow</t>
  </si>
  <si>
    <t>~1~13~25~~-5001~</t>
  </si>
  <si>
    <t>13 - Flue gas outlet of Boiler Assembly [1]: Furnace w/ Pulverizer [7] -&gt; Gas inlet of Boiler Assembly [1]: Superheater (PCE) - Parallel Flow [23] - Pa-SH: CO mass flow</t>
  </si>
  <si>
    <t>~1~13~26~~-5001~</t>
  </si>
  <si>
    <t>13 - Flue gas outlet of Boiler Assembly [1]: Furnace w/ Pulverizer [7] -&gt; Gas inlet of Boiler Assembly [1]: Superheater (PCE) - Parallel Flow [23] - Pa-SH: UHC mass flow</t>
  </si>
  <si>
    <t>~1~13~29~~-5001~</t>
  </si>
  <si>
    <t>13 - Flue gas outlet of Boiler Assembly [1]: Furnace w/ Pulverizer [7] -&gt; Gas inlet of Boiler Assembly [1]: Superheater (PCE) - Parallel Flow [23] - Pa-SH: Hg mass flow</t>
  </si>
  <si>
    <t>~1~13~32~~-5001~</t>
  </si>
  <si>
    <t>13 - Flue gas outlet of Boiler Assembly [1]: Furnace w/ Pulverizer [7] -&gt; Gas inlet of Boiler Assembly [1]: Superheater (PCE) - Parallel Flow [23] - Pa-SH: Dry Oxygen</t>
  </si>
  <si>
    <t>~1~13~31~~-5001~</t>
  </si>
  <si>
    <t>13 - Flue gas outlet of Boiler Assembly [1]: Furnace w/ Pulverizer [7] -&gt; Gas inlet of Boiler Assembly [1]: Superheater (PCE) - Parallel Flow [23] - Pa-SH: Normal volume flow</t>
  </si>
  <si>
    <t>~1~14~0~~-5001~</t>
  </si>
  <si>
    <t>14 - Gas outlet of Boiler Assembly [1]: Superheater (PCE) [38] - FSH -&gt; Gas inlet of Boiler Assembly [1]: Superheater (PCE) [41] - LTSH: Pressure</t>
  </si>
  <si>
    <t>~1~14~1~~-5001~</t>
  </si>
  <si>
    <t>14 - Gas outlet of Boiler Assembly [1]: Superheater (PCE) [38] - FSH -&gt; Gas inlet of Boiler Assembly [1]: Superheater (PCE) [41] - LTSH: Temperature</t>
  </si>
  <si>
    <t>~1~14~2~~-5001~</t>
  </si>
  <si>
    <t>14 - Gas outlet of Boiler Assembly [1]: Superheater (PCE) [38] - FSH -&gt; Gas inlet of Boiler Assembly [1]: Superheater (PCE) [41] - LTSH: Mass flow</t>
  </si>
  <si>
    <t>~1~14~22~~-5001~</t>
  </si>
  <si>
    <t>14 - Gas outlet of Boiler Assembly [1]: Superheater (PCE) [38] - FSH -&gt; Gas inlet of Boiler Assembly [1]: Superheater (PCE) [41] - LTSH: Fly ash flow</t>
  </si>
  <si>
    <t>~1~14~16~~-5001~</t>
  </si>
  <si>
    <t>14 - Gas outlet of Boiler Assembly [1]: Superheater (PCE) [38] - FSH -&gt; Gas inlet of Boiler Assembly [1]: Superheater (PCE) [41] - LTSH: Fly ash enthalpy</t>
  </si>
  <si>
    <t>~1~14~18~~-5001~</t>
  </si>
  <si>
    <t>14 - Gas outlet of Boiler Assembly [1]: Superheater (PCE) [38] - FSH -&gt; Gas inlet of Boiler Assembly [1]: Superheater (PCE) [41] - LTSH: Relative humidity</t>
  </si>
  <si>
    <t>~1~14~20~~-5001~</t>
  </si>
  <si>
    <t>14 - Gas outlet of Boiler Assembly [1]: Superheater (PCE) [38] - FSH -&gt; Gas inlet of Boiler Assembly [1]: Superheater (PCE) [41] - LTSH: Entropy</t>
  </si>
  <si>
    <t>~1~14~3~~-5001~</t>
  </si>
  <si>
    <t>14 - Gas outlet of Boiler Assembly [1]: Superheater (PCE) [38] - FSH -&gt; Gas inlet of Boiler Assembly [1]: Superheater (PCE) [41] - LTSH: Enthalpy</t>
  </si>
  <si>
    <t>~1~14~19~~-5001~</t>
  </si>
  <si>
    <t>14 - Gas outlet of Boiler Assembly [1]: Superheater (PCE) [38] - FSH -&gt; Gas inlet of Boiler Assembly [1]: Superheater (PCE) [41] - LTSH: Molecular weight</t>
  </si>
  <si>
    <t>~1~14~4~~-5001~</t>
  </si>
  <si>
    <t>14 - Gas outlet of Boiler Assembly [1]: Superheater (PCE) [38] - FSH -&gt; Gas inlet of Boiler Assembly [1]: Superheater (PCE) [41] - LTSH: CO2 mass flow</t>
  </si>
  <si>
    <t>~1~14~5~~-5001~</t>
  </si>
  <si>
    <t>14 - Gas outlet of Boiler Assembly [1]: Superheater (PCE) [38] - FSH -&gt; Gas inlet of Boiler Assembly [1]: Superheater (PCE) [41] - LTSH: Volume flow</t>
  </si>
  <si>
    <t>~1~14~101~~-5001~</t>
  </si>
  <si>
    <t>14 - Gas outlet of Boiler Assembly [1]: Superheater (PCE) [38] - FSH -&gt; Gas inlet of Boiler Assembly [1]: Superheater (PCE) [41] - LTSH: Density</t>
  </si>
  <si>
    <t>~1~14~6~~-5001~</t>
  </si>
  <si>
    <t>14 - Gas outlet of Boiler Assembly [1]: Superheater (PCE) [38] - FSH -&gt; Gas inlet of Boiler Assembly [1]: Superheater (PCE) [41] - LTSH: Mole percent of N2</t>
  </si>
  <si>
    <t>~1~14~7~~-5001~</t>
  </si>
  <si>
    <t>14 - Gas outlet of Boiler Assembly [1]: Superheater (PCE) [38] - FSH -&gt; Gas inlet of Boiler Assembly [1]: Superheater (PCE) [41] - LTSH: Mole percent of O2</t>
  </si>
  <si>
    <t>~1~14~8~~-5001~</t>
  </si>
  <si>
    <t>14 - Gas outlet of Boiler Assembly [1]: Superheater (PCE) [38] - FSH -&gt; Gas inlet of Boiler Assembly [1]: Superheater (PCE) [41] - LTSH: Mole percent of CO2</t>
  </si>
  <si>
    <t>~1~14~9~~-5001~</t>
  </si>
  <si>
    <t>14 - Gas outlet of Boiler Assembly [1]: Superheater (PCE) [38] - FSH -&gt; Gas inlet of Boiler Assembly [1]: Superheater (PCE) [41] - LTSH: Mole percent of H2O</t>
  </si>
  <si>
    <t>~1~14~10~~-5001~</t>
  </si>
  <si>
    <t>14 - Gas outlet of Boiler Assembly [1]: Superheater (PCE) [38] - FSH -&gt; Gas inlet of Boiler Assembly [1]: Superheater (PCE) [41] - LTSH: Mole percent of H2O liquid</t>
  </si>
  <si>
    <t>~1~14~11~~-5001~</t>
  </si>
  <si>
    <t>14 - Gas outlet of Boiler Assembly [1]: Superheater (PCE) [38] - FSH -&gt; Gas inlet of Boiler Assembly [1]: Superheater (PCE) [41] - LTSH: Mole percent of Ar</t>
  </si>
  <si>
    <t>~1~14~12~~-5001~</t>
  </si>
  <si>
    <t>14 - Gas outlet of Boiler Assembly [1]: Superheater (PCE) [38] - FSH -&gt; Gas inlet of Boiler Assembly [1]: Superheater (PCE) [41] - LTSH: Mole percent of SO2</t>
  </si>
  <si>
    <t>~1~14~14~~-5001~</t>
  </si>
  <si>
    <t>14 - Gas outlet of Boiler Assembly [1]: Superheater (PCE) [38] - FSH -&gt; Gas inlet of Boiler Assembly [1]: Superheater (PCE) [41] - LTSH: Sulfur trioxide SO3</t>
  </si>
  <si>
    <t>~1~14~23~~-5001~</t>
  </si>
  <si>
    <t>14 - Gas outlet of Boiler Assembly [1]: Superheater (PCE) [38] - FSH -&gt; Gas inlet of Boiler Assembly [1]: Superheater (PCE) [41] - LTSH: HCl mass flow</t>
  </si>
  <si>
    <t>~1~14~24~~-5001~</t>
  </si>
  <si>
    <t>14 - Gas outlet of Boiler Assembly [1]: Superheater (PCE) [38] - FSH -&gt; Gas inlet of Boiler Assembly [1]: Superheater (PCE) [41] - LTSH: NOx mass flow</t>
  </si>
  <si>
    <t>~1~14~25~~-5001~</t>
  </si>
  <si>
    <t>14 - Gas outlet of Boiler Assembly [1]: Superheater (PCE) [38] - FSH -&gt; Gas inlet of Boiler Assembly [1]: Superheater (PCE) [41] - LTSH: CO mass flow</t>
  </si>
  <si>
    <t>~1~14~26~~-5001~</t>
  </si>
  <si>
    <t>14 - Gas outlet of Boiler Assembly [1]: Superheater (PCE) [38] - FSH -&gt; Gas inlet of Boiler Assembly [1]: Superheater (PCE) [41] - LTSH: UHC mass flow</t>
  </si>
  <si>
    <t>~1~14~29~~-5001~</t>
  </si>
  <si>
    <t>14 - Gas outlet of Boiler Assembly [1]: Superheater (PCE) [38] - FSH -&gt; Gas inlet of Boiler Assembly [1]: Superheater (PCE) [41] - LTSH: Hg mass flow</t>
  </si>
  <si>
    <t>~1~14~32~~-5001~</t>
  </si>
  <si>
    <t>14 - Gas outlet of Boiler Assembly [1]: Superheater (PCE) [38] - FSH -&gt; Gas inlet of Boiler Assembly [1]: Superheater (PCE) [41] - LTSH: Dry Oxygen</t>
  </si>
  <si>
    <t>~1~14~31~~-5001~</t>
  </si>
  <si>
    <t>14 - Gas outlet of Boiler Assembly [1]: Superheater (PCE) [38] - FSH -&gt; Gas inlet of Boiler Assembly [1]: Superheater (PCE) [41] - LTSH: Normal volume flow</t>
  </si>
  <si>
    <t>~1~15~0~~-5001~</t>
  </si>
  <si>
    <t>15 - Gas outlet of Boiler Assembly [1]: Superheater (PCE) [41] - LTSH -&gt; Gas inlet of Boiler Assembly [1]: Economiser (PCE) [42] - ECO: Pressure</t>
  </si>
  <si>
    <t>~1~15~1~~-5001~</t>
  </si>
  <si>
    <t>15 - Gas outlet of Boiler Assembly [1]: Superheater (PCE) [41] - LTSH -&gt; Gas inlet of Boiler Assembly [1]: Economiser (PCE) [42] - ECO: Temperature</t>
  </si>
  <si>
    <t>~1~15~2~~-5001~</t>
  </si>
  <si>
    <t>15 - Gas outlet of Boiler Assembly [1]: Superheater (PCE) [41] - LTSH -&gt; Gas inlet of Boiler Assembly [1]: Economiser (PCE) [42] - ECO: Mass flow</t>
  </si>
  <si>
    <t>~1~15~22~~-5001~</t>
  </si>
  <si>
    <t>15 - Gas outlet of Boiler Assembly [1]: Superheater (PCE) [41] - LTSH -&gt; Gas inlet of Boiler Assembly [1]: Economiser (PCE) [42] - ECO: Fly ash flow</t>
  </si>
  <si>
    <t>~1~15~16~~-5001~</t>
  </si>
  <si>
    <t>15 - Gas outlet of Boiler Assembly [1]: Superheater (PCE) [41] - LTSH -&gt; Gas inlet of Boiler Assembly [1]: Economiser (PCE) [42] - ECO: Fly ash enthalpy</t>
  </si>
  <si>
    <t>~1~15~18~~-5001~</t>
  </si>
  <si>
    <t>15 - Gas outlet of Boiler Assembly [1]: Superheater (PCE) [41] - LTSH -&gt; Gas inlet of Boiler Assembly [1]: Economiser (PCE) [42] - ECO: Relative humidity</t>
  </si>
  <si>
    <t>~1~15~20~~-5001~</t>
  </si>
  <si>
    <t>15 - Gas outlet of Boiler Assembly [1]: Superheater (PCE) [41] - LTSH -&gt; Gas inlet of Boiler Assembly [1]: Economiser (PCE) [42] - ECO: Entropy</t>
  </si>
  <si>
    <t>~1~15~3~~-5001~</t>
  </si>
  <si>
    <t>15 - Gas outlet of Boiler Assembly [1]: Superheater (PCE) [41] - LTSH -&gt; Gas inlet of Boiler Assembly [1]: Economiser (PCE) [42] - ECO: Enthalpy</t>
  </si>
  <si>
    <t>~1~15~19~~-5001~</t>
  </si>
  <si>
    <t>15 - Gas outlet of Boiler Assembly [1]: Superheater (PCE) [41] - LTSH -&gt; Gas inlet of Boiler Assembly [1]: Economiser (PCE) [42] - ECO: Molecular weight</t>
  </si>
  <si>
    <t>~1~15~4~~-5001~</t>
  </si>
  <si>
    <t>15 - Gas outlet of Boiler Assembly [1]: Superheater (PCE) [41] - LTSH -&gt; Gas inlet of Boiler Assembly [1]: Economiser (PCE) [42] - ECO: CO2 mass flow</t>
  </si>
  <si>
    <t>~1~15~5~~-5001~</t>
  </si>
  <si>
    <t>15 - Gas outlet of Boiler Assembly [1]: Superheater (PCE) [41] - LTSH -&gt; Gas inlet of Boiler Assembly [1]: Economiser (PCE) [42] - ECO: Volume flow</t>
  </si>
  <si>
    <t>~1~15~101~~-5001~</t>
  </si>
  <si>
    <t>15 - Gas outlet of Boiler Assembly [1]: Superheater (PCE) [41] - LTSH -&gt; Gas inlet of Boiler Assembly [1]: Economiser (PCE) [42] - ECO: Density</t>
  </si>
  <si>
    <t>~1~15~6~~-5001~</t>
  </si>
  <si>
    <t>15 - Gas outlet of Boiler Assembly [1]: Superheater (PCE) [41] - LTSH -&gt; Gas inlet of Boiler Assembly [1]: Economiser (PCE) [42] - ECO: Mole percent of N2</t>
  </si>
  <si>
    <t>~1~15~7~~-5001~</t>
  </si>
  <si>
    <t>15 - Gas outlet of Boiler Assembly [1]: Superheater (PCE) [41] - LTSH -&gt; Gas inlet of Boiler Assembly [1]: Economiser (PCE) [42] - ECO: Mole percent of O2</t>
  </si>
  <si>
    <t>~1~15~8~~-5001~</t>
  </si>
  <si>
    <t>15 - Gas outlet of Boiler Assembly [1]: Superheater (PCE) [41] - LTSH -&gt; Gas inlet of Boiler Assembly [1]: Economiser (PCE) [42] - ECO: Mole percent of CO2</t>
  </si>
  <si>
    <t>~1~15~9~~-5001~</t>
  </si>
  <si>
    <t>15 - Gas outlet of Boiler Assembly [1]: Superheater (PCE) [41] - LTSH -&gt; Gas inlet of Boiler Assembly [1]: Economiser (PCE) [42] - ECO: Mole percent of H2O</t>
  </si>
  <si>
    <t>~1~15~10~~-5001~</t>
  </si>
  <si>
    <t>15 - Gas outlet of Boiler Assembly [1]: Superheater (PCE) [41] - LTSH -&gt; Gas inlet of Boiler Assembly [1]: Economiser (PCE) [42] - ECO: Mole percent of H2O liquid</t>
  </si>
  <si>
    <t>~1~15~11~~-5001~</t>
  </si>
  <si>
    <t>15 - Gas outlet of Boiler Assembly [1]: Superheater (PCE) [41] - LTSH -&gt; Gas inlet of Boiler Assembly [1]: Economiser (PCE) [42] - ECO: Mole percent of Ar</t>
  </si>
  <si>
    <t>~1~15~12~~-5001~</t>
  </si>
  <si>
    <t>15 - Gas outlet of Boiler Assembly [1]: Superheater (PCE) [41] - LTSH -&gt; Gas inlet of Boiler Assembly [1]: Economiser (PCE) [42] - ECO: Mole percent of SO2</t>
  </si>
  <si>
    <t>~1~15~14~~-5001~</t>
  </si>
  <si>
    <t>15 - Gas outlet of Boiler Assembly [1]: Superheater (PCE) [41] - LTSH -&gt; Gas inlet of Boiler Assembly [1]: Economiser (PCE) [42] - ECO: Sulfur trioxide SO3</t>
  </si>
  <si>
    <t>~1~15~23~~-5001~</t>
  </si>
  <si>
    <t>15 - Gas outlet of Boiler Assembly [1]: Superheater (PCE) [41] - LTSH -&gt; Gas inlet of Boiler Assembly [1]: Economiser (PCE) [42] - ECO: HCl mass flow</t>
  </si>
  <si>
    <t>~1~15~24~~-5001~</t>
  </si>
  <si>
    <t>15 - Gas outlet of Boiler Assembly [1]: Superheater (PCE) [41] - LTSH -&gt; Gas inlet of Boiler Assembly [1]: Economiser (PCE) [42] - ECO: NOx mass flow</t>
  </si>
  <si>
    <t>~1~15~25~~-5001~</t>
  </si>
  <si>
    <t>15 - Gas outlet of Boiler Assembly [1]: Superheater (PCE) [41] - LTSH -&gt; Gas inlet of Boiler Assembly [1]: Economiser (PCE) [42] - ECO: CO mass flow</t>
  </si>
  <si>
    <t>~1~15~26~~-5001~</t>
  </si>
  <si>
    <t>15 - Gas outlet of Boiler Assembly [1]: Superheater (PCE) [41] - LTSH -&gt; Gas inlet of Boiler Assembly [1]: Economiser (PCE) [42] - ECO: UHC mass flow</t>
  </si>
  <si>
    <t>~1~15~29~~-5001~</t>
  </si>
  <si>
    <t>15 - Gas outlet of Boiler Assembly [1]: Superheater (PCE) [41] - LTSH -&gt; Gas inlet of Boiler Assembly [1]: Economiser (PCE) [42] - ECO: Hg mass flow</t>
  </si>
  <si>
    <t>~1~15~32~~-5001~</t>
  </si>
  <si>
    <t>15 - Gas outlet of Boiler Assembly [1]: Superheater (PCE) [41] - LTSH -&gt; Gas inlet of Boiler Assembly [1]: Economiser (PCE) [42] - ECO: Dry Oxygen</t>
  </si>
  <si>
    <t>~1~15~31~~-5001~</t>
  </si>
  <si>
    <t>15 - Gas outlet of Boiler Assembly [1]: Superheater (PCE) [41] - LTSH -&gt; Gas inlet of Boiler Assembly [1]: Economiser (PCE) [42] - ECO: Normal volume flow</t>
  </si>
  <si>
    <t>~1~16~0~~-5001~</t>
  </si>
  <si>
    <t>16 - Gas outlet of Boiler Assembly [1]: Economiser (PCE) [42] - ECO -&gt; Flue gas inlet of Boiler Assembly [1]: Rotary Air Heater [8] - Rotary Air Heater: Pressure</t>
  </si>
  <si>
    <t>~1~16~1~~-5001~</t>
  </si>
  <si>
    <t>16 - Gas outlet of Boiler Assembly [1]: Economiser (PCE) [42] - ECO -&gt; Flue gas inlet of Boiler Assembly [1]: Rotary Air Heater [8] - Rotary Air Heater: Temperature</t>
  </si>
  <si>
    <t>~1~16~2~~-5001~</t>
  </si>
  <si>
    <t>16 - Gas outlet of Boiler Assembly [1]: Economiser (PCE) [42] - ECO -&gt; Flue gas inlet of Boiler Assembly [1]: Rotary Air Heater [8] - Rotary Air Heater: Mass flow</t>
  </si>
  <si>
    <t>~1~16~22~~-5001~</t>
  </si>
  <si>
    <t>16 - Gas outlet of Boiler Assembly [1]: Economiser (PCE) [42] - ECO -&gt; Flue gas inlet of Boiler Assembly [1]: Rotary Air Heater [8] - Rotary Air Heater: Fly ash flow</t>
  </si>
  <si>
    <t>~1~16~16~~-5001~</t>
  </si>
  <si>
    <t>16 - Gas outlet of Boiler Assembly [1]: Economiser (PCE) [42] - ECO -&gt; Flue gas inlet of Boiler Assembly [1]: Rotary Air Heater [8] - Rotary Air Heater: Fly ash enthalpy</t>
  </si>
  <si>
    <t>~1~16~18~~-5001~</t>
  </si>
  <si>
    <t>16 - Gas outlet of Boiler Assembly [1]: Economiser (PCE) [42] - ECO -&gt; Flue gas inlet of Boiler Assembly [1]: Rotary Air Heater [8] - Rotary Air Heater: Relative humidity</t>
  </si>
  <si>
    <t>~1~16~20~~-5001~</t>
  </si>
  <si>
    <t>16 - Gas outlet of Boiler Assembly [1]: Economiser (PCE) [42] - ECO -&gt; Flue gas inlet of Boiler Assembly [1]: Rotary Air Heater [8] - Rotary Air Heater: Entropy</t>
  </si>
  <si>
    <t>~1~16~3~~-5001~</t>
  </si>
  <si>
    <t>16 - Gas outlet of Boiler Assembly [1]: Economiser (PCE) [42] - ECO -&gt; Flue gas inlet of Boiler Assembly [1]: Rotary Air Heater [8] - Rotary Air Heater: Enthalpy</t>
  </si>
  <si>
    <t>~1~16~19~~-5001~</t>
  </si>
  <si>
    <t>16 - Gas outlet of Boiler Assembly [1]: Economiser (PCE) [42] - ECO -&gt; Flue gas inlet of Boiler Assembly [1]: Rotary Air Heater [8] - Rotary Air Heater: Molecular weight</t>
  </si>
  <si>
    <t>~1~16~4~~-5001~</t>
  </si>
  <si>
    <t>16 - Gas outlet of Boiler Assembly [1]: Economiser (PCE) [42] - ECO -&gt; Flue gas inlet of Boiler Assembly [1]: Rotary Air Heater [8] - Rotary Air Heater: CO2 mass flow</t>
  </si>
  <si>
    <t>~1~16~5~~-5001~</t>
  </si>
  <si>
    <t>16 - Gas outlet of Boiler Assembly [1]: Economiser (PCE) [42] - ECO -&gt; Flue gas inlet of Boiler Assembly [1]: Rotary Air Heater [8] - Rotary Air Heater: Volume flow</t>
  </si>
  <si>
    <t>~1~16~101~~-5001~</t>
  </si>
  <si>
    <t>16 - Gas outlet of Boiler Assembly [1]: Economiser (PCE) [42] - ECO -&gt; Flue gas inlet of Boiler Assembly [1]: Rotary Air Heater [8] - Rotary Air Heater: Density</t>
  </si>
  <si>
    <t>~1~16~6~~-5001~</t>
  </si>
  <si>
    <t>16 - Gas outlet of Boiler Assembly [1]: Economiser (PCE) [42] - ECO -&gt; Flue gas inlet of Boiler Assembly [1]: Rotary Air Heater [8] - Rotary Air Heater: Mole percent of N2</t>
  </si>
  <si>
    <t>~1~16~7~~-5001~</t>
  </si>
  <si>
    <t>16 - Gas outlet of Boiler Assembly [1]: Economiser (PCE) [42] - ECO -&gt; Flue gas inlet of Boiler Assembly [1]: Rotary Air Heater [8] - Rotary Air Heater: Mole percent of O2</t>
  </si>
  <si>
    <t>~1~16~8~~-5001~</t>
  </si>
  <si>
    <t>16 - Gas outlet of Boiler Assembly [1]: Economiser (PCE) [42] - ECO -&gt; Flue gas inlet of Boiler Assembly [1]: Rotary Air Heater [8] - Rotary Air Heater: Mole percent of CO2</t>
  </si>
  <si>
    <t>~1~16~9~~-5001~</t>
  </si>
  <si>
    <t>16 - Gas outlet of Boiler Assembly [1]: Economiser (PCE) [42] - ECO -&gt; Flue gas inlet of Boiler Assembly [1]: Rotary Air Heater [8] - Rotary Air Heater: Mole percent of H2O</t>
  </si>
  <si>
    <t>~1~16~10~~-5001~</t>
  </si>
  <si>
    <t>16 - Gas outlet of Boiler Assembly [1]: Economiser (PCE) [42] - ECO -&gt; Flue gas inlet of Boiler Assembly [1]: Rotary Air Heater [8] - Rotary Air Heater: Mole percent of H2O liquid</t>
  </si>
  <si>
    <t>~1~16~11~~-5001~</t>
  </si>
  <si>
    <t>16 - Gas outlet of Boiler Assembly [1]: Economiser (PCE) [42] - ECO -&gt; Flue gas inlet of Boiler Assembly [1]: Rotary Air Heater [8] - Rotary Air Heater: Mole percent of Ar</t>
  </si>
  <si>
    <t>~1~16~12~~-5001~</t>
  </si>
  <si>
    <t>16 - Gas outlet of Boiler Assembly [1]: Economiser (PCE) [42] - ECO -&gt; Flue gas inlet of Boiler Assembly [1]: Rotary Air Heater [8] - Rotary Air Heater: Mole percent of SO2</t>
  </si>
  <si>
    <t>~1~16~14~~-5001~</t>
  </si>
  <si>
    <t>16 - Gas outlet of Boiler Assembly [1]: Economiser (PCE) [42] - ECO -&gt; Flue gas inlet of Boiler Assembly [1]: Rotary Air Heater [8] - Rotary Air Heater: Sulfur trioxide SO3</t>
  </si>
  <si>
    <t>~1~16~23~~-5001~</t>
  </si>
  <si>
    <t>16 - Gas outlet of Boiler Assembly [1]: Economiser (PCE) [42] - ECO -&gt; Flue gas inlet of Boiler Assembly [1]: Rotary Air Heater [8] - Rotary Air Heater: HCl mass flow</t>
  </si>
  <si>
    <t>~1~16~24~~-5001~</t>
  </si>
  <si>
    <t>16 - Gas outlet of Boiler Assembly [1]: Economiser (PCE) [42] - ECO -&gt; Flue gas inlet of Boiler Assembly [1]: Rotary Air Heater [8] - Rotary Air Heater: NOx mass flow</t>
  </si>
  <si>
    <t>~1~16~25~~-5001~</t>
  </si>
  <si>
    <t>16 - Gas outlet of Boiler Assembly [1]: Economiser (PCE) [42] - ECO -&gt; Flue gas inlet of Boiler Assembly [1]: Rotary Air Heater [8] - Rotary Air Heater: CO mass flow</t>
  </si>
  <si>
    <t>~1~16~26~~-5001~</t>
  </si>
  <si>
    <t>16 - Gas outlet of Boiler Assembly [1]: Economiser (PCE) [42] - ECO -&gt; Flue gas inlet of Boiler Assembly [1]: Rotary Air Heater [8] - Rotary Air Heater: UHC mass flow</t>
  </si>
  <si>
    <t>~1~16~29~~-5001~</t>
  </si>
  <si>
    <t>16 - Gas outlet of Boiler Assembly [1]: Economiser (PCE) [42] - ECO -&gt; Flue gas inlet of Boiler Assembly [1]: Rotary Air Heater [8] - Rotary Air Heater: Hg mass flow</t>
  </si>
  <si>
    <t>~1~16~32~~-5001~</t>
  </si>
  <si>
    <t>16 - Gas outlet of Boiler Assembly [1]: Economiser (PCE) [42] - ECO -&gt; Flue gas inlet of Boiler Assembly [1]: Rotary Air Heater [8] - Rotary Air Heater: Dry Oxygen</t>
  </si>
  <si>
    <t>~1~16~31~~-5001~</t>
  </si>
  <si>
    <t>16 - Gas outlet of Boiler Assembly [1]: Economiser (PCE) [42] - ECO -&gt; Flue gas inlet of Boiler Assembly [1]: Rotary Air Heater [8] - Rotary Air Heater: Normal volume flow</t>
  </si>
  <si>
    <t>~1~83~0~~-5001~</t>
  </si>
  <si>
    <t>83 - Gas outlet of Boiler Assembly [1]: Superheater (PCE) - Parallel Flow [23] - Pa-SH -&gt; Gas inlet of Boiler Assembly [1]: Superheater (PCE) - Parallel Flow [79] - Pl-SH: Pressure</t>
  </si>
  <si>
    <t>~1~83~1~~-5001~</t>
  </si>
  <si>
    <t>83 - Gas outlet of Boiler Assembly [1]: Superheater (PCE) - Parallel Flow [23] - Pa-SH -&gt; Gas inlet of Boiler Assembly [1]: Superheater (PCE) - Parallel Flow [79] - Pl-SH: Temperature</t>
  </si>
  <si>
    <t>~1~83~2~~-5001~</t>
  </si>
  <si>
    <t>83 - Gas outlet of Boiler Assembly [1]: Superheater (PCE) - Parallel Flow [23] - Pa-SH -&gt; Gas inlet of Boiler Assembly [1]: Superheater (PCE) - Parallel Flow [79] - Pl-SH: Mass flow</t>
  </si>
  <si>
    <t>~1~83~22~~-5001~</t>
  </si>
  <si>
    <t>83 - Gas outlet of Boiler Assembly [1]: Superheater (PCE) - Parallel Flow [23] - Pa-SH -&gt; Gas inlet of Boiler Assembly [1]: Superheater (PCE) - Parallel Flow [79] - Pl-SH: Fly ash flow</t>
  </si>
  <si>
    <t>~1~83~16~~-5001~</t>
  </si>
  <si>
    <t>83 - Gas outlet of Boiler Assembly [1]: Superheater (PCE) - Parallel Flow [23] - Pa-SH -&gt; Gas inlet of Boiler Assembly [1]: Superheater (PCE) - Parallel Flow [79] - Pl-SH: Fly ash enthalpy</t>
  </si>
  <si>
    <t>~1~83~18~~-5001~</t>
  </si>
  <si>
    <t>83 - Gas outlet of Boiler Assembly [1]: Superheater (PCE) - Parallel Flow [23] - Pa-SH -&gt; Gas inlet of Boiler Assembly [1]: Superheater (PCE) - Parallel Flow [79] - Pl-SH: Relative humidity</t>
  </si>
  <si>
    <t>~1~83~20~~-5001~</t>
  </si>
  <si>
    <t>83 - Gas outlet of Boiler Assembly [1]: Superheater (PCE) - Parallel Flow [23] - Pa-SH -&gt; Gas inlet of Boiler Assembly [1]: Superheater (PCE) - Parallel Flow [79] - Pl-SH: Entropy</t>
  </si>
  <si>
    <t>~1~83~3~~-5001~</t>
  </si>
  <si>
    <t>83 - Gas outlet of Boiler Assembly [1]: Superheater (PCE) - Parallel Flow [23] - Pa-SH -&gt; Gas inlet of Boiler Assembly [1]: Superheater (PCE) - Parallel Flow [79] - Pl-SH: Enthalpy</t>
  </si>
  <si>
    <t>~1~83~19~~-5001~</t>
  </si>
  <si>
    <t>83 - Gas outlet of Boiler Assembly [1]: Superheater (PCE) - Parallel Flow [23] - Pa-SH -&gt; Gas inlet of Boiler Assembly [1]: Superheater (PCE) - Parallel Flow [79] - Pl-SH: Molecular weight</t>
  </si>
  <si>
    <t>~1~83~4~~-5001~</t>
  </si>
  <si>
    <t>83 - Gas outlet of Boiler Assembly [1]: Superheater (PCE) - Parallel Flow [23] - Pa-SH -&gt; Gas inlet of Boiler Assembly [1]: Superheater (PCE) - Parallel Flow [79] - Pl-SH: CO2 mass flow</t>
  </si>
  <si>
    <t>~1~83~5~~-5001~</t>
  </si>
  <si>
    <t>83 - Gas outlet of Boiler Assembly [1]: Superheater (PCE) - Parallel Flow [23] - Pa-SH -&gt; Gas inlet of Boiler Assembly [1]: Superheater (PCE) - Parallel Flow [79] - Pl-SH: Volume flow</t>
  </si>
  <si>
    <t>~1~83~101~~-5001~</t>
  </si>
  <si>
    <t>83 - Gas outlet of Boiler Assembly [1]: Superheater (PCE) - Parallel Flow [23] - Pa-SH -&gt; Gas inlet of Boiler Assembly [1]: Superheater (PCE) - Parallel Flow [79] - Pl-SH: Density</t>
  </si>
  <si>
    <t>~1~83~6~~-5001~</t>
  </si>
  <si>
    <t>83 - Gas outlet of Boiler Assembly [1]: Superheater (PCE) - Parallel Flow [23] - Pa-SH -&gt; Gas inlet of Boiler Assembly [1]: Superheater (PCE) - Parallel Flow [79] - Pl-SH: Mole percent of N2</t>
  </si>
  <si>
    <t>~1~83~7~~-5001~</t>
  </si>
  <si>
    <t>83 - Gas outlet of Boiler Assembly [1]: Superheater (PCE) - Parallel Flow [23] - Pa-SH -&gt; Gas inlet of Boiler Assembly [1]: Superheater (PCE) - Parallel Flow [79] - Pl-SH: Mole percent of O2</t>
  </si>
  <si>
    <t>~1~83~8~~-5001~</t>
  </si>
  <si>
    <t>83 - Gas outlet of Boiler Assembly [1]: Superheater (PCE) - Parallel Flow [23] - Pa-SH -&gt; Gas inlet of Boiler Assembly [1]: Superheater (PCE) - Parallel Flow [79] - Pl-SH: Mole percent of CO2</t>
  </si>
  <si>
    <t>~1~83~9~~-5001~</t>
  </si>
  <si>
    <t>83 - Gas outlet of Boiler Assembly [1]: Superheater (PCE) - Parallel Flow [23] - Pa-SH -&gt; Gas inlet of Boiler Assembly [1]: Superheater (PCE) - Parallel Flow [79] - Pl-SH: Mole percent of H2O</t>
  </si>
  <si>
    <t>~1~83~10~~-5001~</t>
  </si>
  <si>
    <t>83 - Gas outlet of Boiler Assembly [1]: Superheater (PCE) - Parallel Flow [23] - Pa-SH -&gt; Gas inlet of Boiler Assembly [1]: Superheater (PCE) - Parallel Flow [79] - Pl-SH: Mole percent of H2O liquid</t>
  </si>
  <si>
    <t>~1~83~11~~-5001~</t>
  </si>
  <si>
    <t>83 - Gas outlet of Boiler Assembly [1]: Superheater (PCE) - Parallel Flow [23] - Pa-SH -&gt; Gas inlet of Boiler Assembly [1]: Superheater (PCE) - Parallel Flow [79] - Pl-SH: Mole percent of Ar</t>
  </si>
  <si>
    <t>~1~83~12~~-5001~</t>
  </si>
  <si>
    <t>83 - Gas outlet of Boiler Assembly [1]: Superheater (PCE) - Parallel Flow [23] - Pa-SH -&gt; Gas inlet of Boiler Assembly [1]: Superheater (PCE) - Parallel Flow [79] - Pl-SH: Mole percent of SO2</t>
  </si>
  <si>
    <t>~1~83~14~~-5001~</t>
  </si>
  <si>
    <t>83 - Gas outlet of Boiler Assembly [1]: Superheater (PCE) - Parallel Flow [23] - Pa-SH -&gt; Gas inlet of Boiler Assembly [1]: Superheater (PCE) - Parallel Flow [79] - Pl-SH: Sulfur trioxide SO3</t>
  </si>
  <si>
    <t>~1~83~23~~-5001~</t>
  </si>
  <si>
    <t>83 - Gas outlet of Boiler Assembly [1]: Superheater (PCE) - Parallel Flow [23] - Pa-SH -&gt; Gas inlet of Boiler Assembly [1]: Superheater (PCE) - Parallel Flow [79] - Pl-SH: HCl mass flow</t>
  </si>
  <si>
    <t>~1~83~24~~-5001~</t>
  </si>
  <si>
    <t>83 - Gas outlet of Boiler Assembly [1]: Superheater (PCE) - Parallel Flow [23] - Pa-SH -&gt; Gas inlet of Boiler Assembly [1]: Superheater (PCE) - Parallel Flow [79] - Pl-SH: NOx mass flow</t>
  </si>
  <si>
    <t>~1~83~25~~-5001~</t>
  </si>
  <si>
    <t>83 - Gas outlet of Boiler Assembly [1]: Superheater (PCE) - Parallel Flow [23] - Pa-SH -&gt; Gas inlet of Boiler Assembly [1]: Superheater (PCE) - Parallel Flow [79] - Pl-SH: CO mass flow</t>
  </si>
  <si>
    <t>~1~83~26~~-5001~</t>
  </si>
  <si>
    <t>83 - Gas outlet of Boiler Assembly [1]: Superheater (PCE) - Parallel Flow [23] - Pa-SH -&gt; Gas inlet of Boiler Assembly [1]: Superheater (PCE) - Parallel Flow [79] - Pl-SH: UHC mass flow</t>
  </si>
  <si>
    <t>~1~83~29~~-5001~</t>
  </si>
  <si>
    <t>83 - Gas outlet of Boiler Assembly [1]: Superheater (PCE) - Parallel Flow [23] - Pa-SH -&gt; Gas inlet of Boiler Assembly [1]: Superheater (PCE) - Parallel Flow [79] - Pl-SH: Hg mass flow</t>
  </si>
  <si>
    <t>~1~83~32~~-5001~</t>
  </si>
  <si>
    <t>83 - Gas outlet of Boiler Assembly [1]: Superheater (PCE) - Parallel Flow [23] - Pa-SH -&gt; Gas inlet of Boiler Assembly [1]: Superheater (PCE) - Parallel Flow [79] - Pl-SH: Dry Oxygen</t>
  </si>
  <si>
    <t>~1~83~31~~-5001~</t>
  </si>
  <si>
    <t>83 - Gas outlet of Boiler Assembly [1]: Superheater (PCE) - Parallel Flow [23] - Pa-SH -&gt; Gas inlet of Boiler Assembly [1]: Superheater (PCE) - Parallel Flow [79] - Pl-SH: Normal volume flow</t>
  </si>
  <si>
    <t>~1~89~0~~-5001~</t>
  </si>
  <si>
    <t>89 - Outlet 3 of Splitter [9] -&gt; Tempering air inlet of Boiler Assembly [1]: Furnace w/ Pulverizer [7]: Pressure</t>
  </si>
  <si>
    <t>~1~89~1~~-5001~</t>
  </si>
  <si>
    <t>89 - Outlet 3 of Splitter [9] -&gt; Tempering air inlet of Boiler Assembly [1]: Furnace w/ Pulverizer [7]: Temperature</t>
  </si>
  <si>
    <t>~1~89~2~~-5001~</t>
  </si>
  <si>
    <t>89 - Outlet 3 of Splitter [9] -&gt; Tempering air inlet of Boiler Assembly [1]: Furnace w/ Pulverizer [7]: Mass flow</t>
  </si>
  <si>
    <t>~1~89~22~~-5001~</t>
  </si>
  <si>
    <t>89 - Outlet 3 of Splitter [9] -&gt; Tempering air inlet of Boiler Assembly [1]: Furnace w/ Pulverizer [7]: Fly ash flow</t>
  </si>
  <si>
    <t>~1~89~16~~-5001~</t>
  </si>
  <si>
    <t>89 - Outlet 3 of Splitter [9] -&gt; Tempering air inlet of Boiler Assembly [1]: Furnace w/ Pulverizer [7]: Fly ash enthalpy</t>
  </si>
  <si>
    <t>~1~89~18~~-5001~</t>
  </si>
  <si>
    <t>89 - Outlet 3 of Splitter [9] -&gt; Tempering air inlet of Boiler Assembly [1]: Furnace w/ Pulverizer [7]: Relative humidity</t>
  </si>
  <si>
    <t>~1~89~20~~-5001~</t>
  </si>
  <si>
    <t>89 - Outlet 3 of Splitter [9] -&gt; Tempering air inlet of Boiler Assembly [1]: Furnace w/ Pulverizer [7]: Entropy</t>
  </si>
  <si>
    <t>~1~89~3~~-5001~</t>
  </si>
  <si>
    <t>89 - Outlet 3 of Splitter [9] -&gt; Tempering air inlet of Boiler Assembly [1]: Furnace w/ Pulverizer [7]: Enthalpy</t>
  </si>
  <si>
    <t>~1~89~19~~-5001~</t>
  </si>
  <si>
    <t>89 - Outlet 3 of Splitter [9] -&gt; Tempering air inlet of Boiler Assembly [1]: Furnace w/ Pulverizer [7]: Molecular weight</t>
  </si>
  <si>
    <t>~1~89~4~~-5001~</t>
  </si>
  <si>
    <t>89 - Outlet 3 of Splitter [9] -&gt; Tempering air inlet of Boiler Assembly [1]: Furnace w/ Pulverizer [7]: CO2 mass flow</t>
  </si>
  <si>
    <t>~1~89~5~~-5001~</t>
  </si>
  <si>
    <t>89 - Outlet 3 of Splitter [9] -&gt; Tempering air inlet of Boiler Assembly [1]: Furnace w/ Pulverizer [7]: Volume flow</t>
  </si>
  <si>
    <t>~1~89~101~~-5001~</t>
  </si>
  <si>
    <t>89 - Outlet 3 of Splitter [9] -&gt; Tempering air inlet of Boiler Assembly [1]: Furnace w/ Pulverizer [7]: Density</t>
  </si>
  <si>
    <t>~1~89~6~~-5001~</t>
  </si>
  <si>
    <t>89 - Outlet 3 of Splitter [9] -&gt; Tempering air inlet of Boiler Assembly [1]: Furnace w/ Pulverizer [7]: Mole percent of N2</t>
  </si>
  <si>
    <t>~1~89~7~~-5001~</t>
  </si>
  <si>
    <t>89 - Outlet 3 of Splitter [9] -&gt; Tempering air inlet of Boiler Assembly [1]: Furnace w/ Pulverizer [7]: Mole percent of O2</t>
  </si>
  <si>
    <t>~1~89~8~~-5001~</t>
  </si>
  <si>
    <t>89 - Outlet 3 of Splitter [9] -&gt; Tempering air inlet of Boiler Assembly [1]: Furnace w/ Pulverizer [7]: Mole percent of CO2</t>
  </si>
  <si>
    <t>~1~89~9~~-5001~</t>
  </si>
  <si>
    <t>89 - Outlet 3 of Splitter [9] -&gt; Tempering air inlet of Boiler Assembly [1]: Furnace w/ Pulverizer [7]: Mole percent of H2O</t>
  </si>
  <si>
    <t>~1~89~10~~-5001~</t>
  </si>
  <si>
    <t>89 - Outlet 3 of Splitter [9] -&gt; Tempering air inlet of Boiler Assembly [1]: Furnace w/ Pulverizer [7]: Mole percent of H2O liquid</t>
  </si>
  <si>
    <t>~1~89~11~~-5001~</t>
  </si>
  <si>
    <t>89 - Outlet 3 of Splitter [9] -&gt; Tempering air inlet of Boiler Assembly [1]: Furnace w/ Pulverizer [7]: Mole percent of Ar</t>
  </si>
  <si>
    <t>~1~89~12~~-5001~</t>
  </si>
  <si>
    <t>89 - Outlet 3 of Splitter [9] -&gt; Tempering air inlet of Boiler Assembly [1]: Furnace w/ Pulverizer [7]: Mole percent of SO2</t>
  </si>
  <si>
    <t>~1~89~14~~-5001~</t>
  </si>
  <si>
    <t>89 - Outlet 3 of Splitter [9] -&gt; Tempering air inlet of Boiler Assembly [1]: Furnace w/ Pulverizer [7]: Sulfur trioxide SO3</t>
  </si>
  <si>
    <t>~1~89~23~~-5001~</t>
  </si>
  <si>
    <t>89 - Outlet 3 of Splitter [9] -&gt; Tempering air inlet of Boiler Assembly [1]: Furnace w/ Pulverizer [7]: HCl mass flow</t>
  </si>
  <si>
    <t>~1~89~24~~-5001~</t>
  </si>
  <si>
    <t>89 - Outlet 3 of Splitter [9] -&gt; Tempering air inlet of Boiler Assembly [1]: Furnace w/ Pulverizer [7]: NOx mass flow</t>
  </si>
  <si>
    <t>~1~89~25~~-5001~</t>
  </si>
  <si>
    <t>89 - Outlet 3 of Splitter [9] -&gt; Tempering air inlet of Boiler Assembly [1]: Furnace w/ Pulverizer [7]: CO mass flow</t>
  </si>
  <si>
    <t>~1~89~26~~-5001~</t>
  </si>
  <si>
    <t>89 - Outlet 3 of Splitter [9] -&gt; Tempering air inlet of Boiler Assembly [1]: Furnace w/ Pulverizer [7]: UHC mass flow</t>
  </si>
  <si>
    <t>~1~89~29~~-5001~</t>
  </si>
  <si>
    <t>89 - Outlet 3 of Splitter [9] -&gt; Tempering air inlet of Boiler Assembly [1]: Furnace w/ Pulverizer [7]: Hg mass flow</t>
  </si>
  <si>
    <t>~1~89~32~~-5001~</t>
  </si>
  <si>
    <t>89 - Outlet 3 of Splitter [9] -&gt; Tempering air inlet of Boiler Assembly [1]: Furnace w/ Pulverizer [7]: Dry Oxygen</t>
  </si>
  <si>
    <t>~1~89~31~~-5001~</t>
  </si>
  <si>
    <t>89 - Outlet 3 of Splitter [9] -&gt; Tempering air inlet of Boiler Assembly [1]: Furnace w/ Pulverizer [7]: Normal volume flow</t>
  </si>
  <si>
    <t>~1~90~0~~-5001~</t>
  </si>
  <si>
    <t>90 - Outlet 1 of Splitter [9] -&gt; Primary air inlet of Boiler Assembly [1]: Rotary Air Heater [8] - Rotary Air Heater: Pressure</t>
  </si>
  <si>
    <t>~1~90~1~~-5001~</t>
  </si>
  <si>
    <t>90 - Outlet 1 of Splitter [9] -&gt; Primary air inlet of Boiler Assembly [1]: Rotary Air Heater [8] - Rotary Air Heater: Temperature</t>
  </si>
  <si>
    <t>~1~90~2~~-5001~</t>
  </si>
  <si>
    <t>90 - Outlet 1 of Splitter [9] -&gt; Primary air inlet of Boiler Assembly [1]: Rotary Air Heater [8] - Rotary Air Heater: Mass flow</t>
  </si>
  <si>
    <t>~1~90~22~~-5001~</t>
  </si>
  <si>
    <t>90 - Outlet 1 of Splitter [9] -&gt; Primary air inlet of Boiler Assembly [1]: Rotary Air Heater [8] - Rotary Air Heater: Fly ash flow</t>
  </si>
  <si>
    <t>~1~90~16~~-5001~</t>
  </si>
  <si>
    <t>90 - Outlet 1 of Splitter [9] -&gt; Primary air inlet of Boiler Assembly [1]: Rotary Air Heater [8] - Rotary Air Heater: Fly ash enthalpy</t>
  </si>
  <si>
    <t>~1~90~18~~-5001~</t>
  </si>
  <si>
    <t>90 - Outlet 1 of Splitter [9] -&gt; Primary air inlet of Boiler Assembly [1]: Rotary Air Heater [8] - Rotary Air Heater: Relative humidity</t>
  </si>
  <si>
    <t>~1~90~20~~-5001~</t>
  </si>
  <si>
    <t>90 - Outlet 1 of Splitter [9] -&gt; Primary air inlet of Boiler Assembly [1]: Rotary Air Heater [8] - Rotary Air Heater: Entropy</t>
  </si>
  <si>
    <t>~1~90~3~~-5001~</t>
  </si>
  <si>
    <t>90 - Outlet 1 of Splitter [9] -&gt; Primary air inlet of Boiler Assembly [1]: Rotary Air Heater [8] - Rotary Air Heater: Enthalpy</t>
  </si>
  <si>
    <t>~1~90~19~~-5001~</t>
  </si>
  <si>
    <t>90 - Outlet 1 of Splitter [9] -&gt; Primary air inlet of Boiler Assembly [1]: Rotary Air Heater [8] - Rotary Air Heater: Molecular weight</t>
  </si>
  <si>
    <t>~1~90~4~~-5001~</t>
  </si>
  <si>
    <t>90 - Outlet 1 of Splitter [9] -&gt; Primary air inlet of Boiler Assembly [1]: Rotary Air Heater [8] - Rotary Air Heater: CO2 mass flow</t>
  </si>
  <si>
    <t>~1~90~5~~-5001~</t>
  </si>
  <si>
    <t>90 - Outlet 1 of Splitter [9] -&gt; Primary air inlet of Boiler Assembly [1]: Rotary Air Heater [8] - Rotary Air Heater: Volume flow</t>
  </si>
  <si>
    <t>~1~90~101~~-5001~</t>
  </si>
  <si>
    <t>90 - Outlet 1 of Splitter [9] -&gt; Primary air inlet of Boiler Assembly [1]: Rotary Air Heater [8] - Rotary Air Heater: Density</t>
  </si>
  <si>
    <t>~1~90~6~~-5001~</t>
  </si>
  <si>
    <t>90 - Outlet 1 of Splitter [9] -&gt; Primary air inlet of Boiler Assembly [1]: Rotary Air Heater [8] - Rotary Air Heater: Mole percent of N2</t>
  </si>
  <si>
    <t>~1~90~7~~-5001~</t>
  </si>
  <si>
    <t>90 - Outlet 1 of Splitter [9] -&gt; Primary air inlet of Boiler Assembly [1]: Rotary Air Heater [8] - Rotary Air Heater: Mole percent of O2</t>
  </si>
  <si>
    <t>~1~90~8~~-5001~</t>
  </si>
  <si>
    <t>90 - Outlet 1 of Splitter [9] -&gt; Primary air inlet of Boiler Assembly [1]: Rotary Air Heater [8] - Rotary Air Heater: Mole percent of CO2</t>
  </si>
  <si>
    <t>~1~90~9~~-5001~</t>
  </si>
  <si>
    <t>90 - Outlet 1 of Splitter [9] -&gt; Primary air inlet of Boiler Assembly [1]: Rotary Air Heater [8] - Rotary Air Heater: Mole percent of H2O</t>
  </si>
  <si>
    <t>~1~90~10~~-5001~</t>
  </si>
  <si>
    <t>90 - Outlet 1 of Splitter [9] -&gt; Primary air inlet of Boiler Assembly [1]: Rotary Air Heater [8] - Rotary Air Heater: Mole percent of H2O liquid</t>
  </si>
  <si>
    <t>~1~90~11~~-5001~</t>
  </si>
  <si>
    <t>90 - Outlet 1 of Splitter [9] -&gt; Primary air inlet of Boiler Assembly [1]: Rotary Air Heater [8] - Rotary Air Heater: Mole percent of Ar</t>
  </si>
  <si>
    <t>~1~90~12~~-5001~</t>
  </si>
  <si>
    <t>90 - Outlet 1 of Splitter [9] -&gt; Primary air inlet of Boiler Assembly [1]: Rotary Air Heater [8] - Rotary Air Heater: Mole percent of SO2</t>
  </si>
  <si>
    <t>~1~90~14~~-5001~</t>
  </si>
  <si>
    <t>90 - Outlet 1 of Splitter [9] -&gt; Primary air inlet of Boiler Assembly [1]: Rotary Air Heater [8] - Rotary Air Heater: Sulfur trioxide SO3</t>
  </si>
  <si>
    <t>~1~90~23~~-5001~</t>
  </si>
  <si>
    <t>90 - Outlet 1 of Splitter [9] -&gt; Primary air inlet of Boiler Assembly [1]: Rotary Air Heater [8] - Rotary Air Heater: HCl mass flow</t>
  </si>
  <si>
    <t>~1~90~24~~-5001~</t>
  </si>
  <si>
    <t>90 - Outlet 1 of Splitter [9] -&gt; Primary air inlet of Boiler Assembly [1]: Rotary Air Heater [8] - Rotary Air Heater: NOx mass flow</t>
  </si>
  <si>
    <t>~1~90~25~~-5001~</t>
  </si>
  <si>
    <t>90 - Outlet 1 of Splitter [9] -&gt; Primary air inlet of Boiler Assembly [1]: Rotary Air Heater [8] - Rotary Air Heater: CO mass flow</t>
  </si>
  <si>
    <t>~1~90~26~~-5001~</t>
  </si>
  <si>
    <t>90 - Outlet 1 of Splitter [9] -&gt; Primary air inlet of Boiler Assembly [1]: Rotary Air Heater [8] - Rotary Air Heater: UHC mass flow</t>
  </si>
  <si>
    <t>~1~90~29~~-5001~</t>
  </si>
  <si>
    <t>90 - Outlet 1 of Splitter [9] -&gt; Primary air inlet of Boiler Assembly [1]: Rotary Air Heater [8] - Rotary Air Heater: Hg mass flow</t>
  </si>
  <si>
    <t>~1~90~32~~-5001~</t>
  </si>
  <si>
    <t>90 - Outlet 1 of Splitter [9] -&gt; Primary air inlet of Boiler Assembly [1]: Rotary Air Heater [8] - Rotary Air Heater: Dry Oxygen</t>
  </si>
  <si>
    <t>~1~90~31~~-5001~</t>
  </si>
  <si>
    <t>90 - Outlet 1 of Splitter [9] -&gt; Primary air inlet of Boiler Assembly [1]: Rotary Air Heater [8] - Rotary Air Heater: Normal volume flow</t>
  </si>
  <si>
    <t>~1~91~0~~-5001~</t>
  </si>
  <si>
    <t>91 - Flue gas outlet of Boiler Assembly [1]: Rotary Air Heater [8] - Rotary Air Heater -&gt; Inlet of Boiler Assembly [1]: Electrostatic Precipitator [12] - ESP: Pressure</t>
  </si>
  <si>
    <t>~1~91~1~~-5001~</t>
  </si>
  <si>
    <t>91 - Flue gas outlet of Boiler Assembly [1]: Rotary Air Heater [8] - Rotary Air Heater -&gt; Inlet of Boiler Assembly [1]: Electrostatic Precipitator [12] - ESP: Temperature</t>
  </si>
  <si>
    <t>~1~91~2~~-5001~</t>
  </si>
  <si>
    <t>91 - Flue gas outlet of Boiler Assembly [1]: Rotary Air Heater [8] - Rotary Air Heater -&gt; Inlet of Boiler Assembly [1]: Electrostatic Precipitator [12] - ESP: Mass flow</t>
  </si>
  <si>
    <t>~1~91~22~~-5001~</t>
  </si>
  <si>
    <t>91 - Flue gas outlet of Boiler Assembly [1]: Rotary Air Heater [8] - Rotary Air Heater -&gt; Inlet of Boiler Assembly [1]: Electrostatic Precipitator [12] - ESP: Fly ash flow</t>
  </si>
  <si>
    <t>~1~91~16~~-5001~</t>
  </si>
  <si>
    <t>91 - Flue gas outlet of Boiler Assembly [1]: Rotary Air Heater [8] - Rotary Air Heater -&gt; Inlet of Boiler Assembly [1]: Electrostatic Precipitator [12] - ESP: Fly ash enthalpy</t>
  </si>
  <si>
    <t>~1~91~18~~-5001~</t>
  </si>
  <si>
    <t>91 - Flue gas outlet of Boiler Assembly [1]: Rotary Air Heater [8] - Rotary Air Heater -&gt; Inlet of Boiler Assembly [1]: Electrostatic Precipitator [12] - ESP: Relative humidity</t>
  </si>
  <si>
    <t>~1~91~20~~-5001~</t>
  </si>
  <si>
    <t>91 - Flue gas outlet of Boiler Assembly [1]: Rotary Air Heater [8] - Rotary Air Heater -&gt; Inlet of Boiler Assembly [1]: Electrostatic Precipitator [12] - ESP: Entropy</t>
  </si>
  <si>
    <t>~1~91~3~~-5001~</t>
  </si>
  <si>
    <t>91 - Flue gas outlet of Boiler Assembly [1]: Rotary Air Heater [8] - Rotary Air Heater -&gt; Inlet of Boiler Assembly [1]: Electrostatic Precipitator [12] - ESP: Enthalpy</t>
  </si>
  <si>
    <t>~1~91~19~~-5001~</t>
  </si>
  <si>
    <t>91 - Flue gas outlet of Boiler Assembly [1]: Rotary Air Heater [8] - Rotary Air Heater -&gt; Inlet of Boiler Assembly [1]: Electrostatic Precipitator [12] - ESP: Molecular weight</t>
  </si>
  <si>
    <t>~1~91~4~~-5001~</t>
  </si>
  <si>
    <t>91 - Flue gas outlet of Boiler Assembly [1]: Rotary Air Heater [8] - Rotary Air Heater -&gt; Inlet of Boiler Assembly [1]: Electrostatic Precipitator [12] - ESP: CO2 mass flow</t>
  </si>
  <si>
    <t>~1~91~5~~-5001~</t>
  </si>
  <si>
    <t>91 - Flue gas outlet of Boiler Assembly [1]: Rotary Air Heater [8] - Rotary Air Heater -&gt; Inlet of Boiler Assembly [1]: Electrostatic Precipitator [12] - ESP: Volume flow</t>
  </si>
  <si>
    <t>~1~91~101~~-5001~</t>
  </si>
  <si>
    <t>91 - Flue gas outlet of Boiler Assembly [1]: Rotary Air Heater [8] - Rotary Air Heater -&gt; Inlet of Boiler Assembly [1]: Electrostatic Precipitator [12] - ESP: Density</t>
  </si>
  <si>
    <t>~1~91~6~~-5001~</t>
  </si>
  <si>
    <t>91 - Flue gas outlet of Boiler Assembly [1]: Rotary Air Heater [8] - Rotary Air Heater -&gt; Inlet of Boiler Assembly [1]: Electrostatic Precipitator [12] - ESP: Mole percent of N2</t>
  </si>
  <si>
    <t>~1~91~7~~-5001~</t>
  </si>
  <si>
    <t>91 - Flue gas outlet of Boiler Assembly [1]: Rotary Air Heater [8] - Rotary Air Heater -&gt; Inlet of Boiler Assembly [1]: Electrostatic Precipitator [12] - ESP: Mole percent of O2</t>
  </si>
  <si>
    <t>~1~91~8~~-5001~</t>
  </si>
  <si>
    <t>91 - Flue gas outlet of Boiler Assembly [1]: Rotary Air Heater [8] - Rotary Air Heater -&gt; Inlet of Boiler Assembly [1]: Electrostatic Precipitator [12] - ESP: Mole percent of CO2</t>
  </si>
  <si>
    <t>~1~91~9~~-5001~</t>
  </si>
  <si>
    <t>91 - Flue gas outlet of Boiler Assembly [1]: Rotary Air Heater [8] - Rotary Air Heater -&gt; Inlet of Boiler Assembly [1]: Electrostatic Precipitator [12] - ESP: Mole percent of H2O</t>
  </si>
  <si>
    <t>~1~91~10~~-5001~</t>
  </si>
  <si>
    <t>91 - Flue gas outlet of Boiler Assembly [1]: Rotary Air Heater [8] - Rotary Air Heater -&gt; Inlet of Boiler Assembly [1]: Electrostatic Precipitator [12] - ESP: Mole percent of H2O liquid</t>
  </si>
  <si>
    <t>~1~91~11~~-5001~</t>
  </si>
  <si>
    <t>91 - Flue gas outlet of Boiler Assembly [1]: Rotary Air Heater [8] - Rotary Air Heater -&gt; Inlet of Boiler Assembly [1]: Electrostatic Precipitator [12] - ESP: Mole percent of Ar</t>
  </si>
  <si>
    <t>~1~91~12~~-5001~</t>
  </si>
  <si>
    <t>91 - Flue gas outlet of Boiler Assembly [1]: Rotary Air Heater [8] - Rotary Air Heater -&gt; Inlet of Boiler Assembly [1]: Electrostatic Precipitator [12] - ESP: Mole percent of SO2</t>
  </si>
  <si>
    <t>~1~91~14~~-5001~</t>
  </si>
  <si>
    <t>91 - Flue gas outlet of Boiler Assembly [1]: Rotary Air Heater [8] - Rotary Air Heater -&gt; Inlet of Boiler Assembly [1]: Electrostatic Precipitator [12] - ESP: Sulfur trioxide SO3</t>
  </si>
  <si>
    <t>~1~91~23~~-5001~</t>
  </si>
  <si>
    <t>91 - Flue gas outlet of Boiler Assembly [1]: Rotary Air Heater [8] - Rotary Air Heater -&gt; Inlet of Boiler Assembly [1]: Electrostatic Precipitator [12] - ESP: HCl mass flow</t>
  </si>
  <si>
    <t>~1~91~24~~-5001~</t>
  </si>
  <si>
    <t>91 - Flue gas outlet of Boiler Assembly [1]: Rotary Air Heater [8] - Rotary Air Heater -&gt; Inlet of Boiler Assembly [1]: Electrostatic Precipitator [12] - ESP: NOx mass flow</t>
  </si>
  <si>
    <t>~1~91~25~~-5001~</t>
  </si>
  <si>
    <t>91 - Flue gas outlet of Boiler Assembly [1]: Rotary Air Heater [8] - Rotary Air Heater -&gt; Inlet of Boiler Assembly [1]: Electrostatic Precipitator [12] - ESP: CO mass flow</t>
  </si>
  <si>
    <t>~1~91~26~~-5001~</t>
  </si>
  <si>
    <t>91 - Flue gas outlet of Boiler Assembly [1]: Rotary Air Heater [8] - Rotary Air Heater -&gt; Inlet of Boiler Assembly [1]: Electrostatic Precipitator [12] - ESP: UHC mass flow</t>
  </si>
  <si>
    <t>~1~91~29~~-5001~</t>
  </si>
  <si>
    <t>91 - Flue gas outlet of Boiler Assembly [1]: Rotary Air Heater [8] - Rotary Air Heater -&gt; Inlet of Boiler Assembly [1]: Electrostatic Precipitator [12] - ESP: Hg mass flow</t>
  </si>
  <si>
    <t>~1~91~32~~-5001~</t>
  </si>
  <si>
    <t>91 - Flue gas outlet of Boiler Assembly [1]: Rotary Air Heater [8] - Rotary Air Heater -&gt; Inlet of Boiler Assembly [1]: Electrostatic Precipitator [12] - ESP: Dry Oxygen</t>
  </si>
  <si>
    <t>~1~91~31~~-5001~</t>
  </si>
  <si>
    <t>91 - Flue gas outlet of Boiler Assembly [1]: Rotary Air Heater [8] - Rotary Air Heater -&gt; Inlet of Boiler Assembly [1]: Electrostatic Precipitator [12] - ESP: Normal volume flow</t>
  </si>
  <si>
    <t>~1~92~0~~-5001~</t>
  </si>
  <si>
    <t>92 - Main air outlet of Boiler Assembly [1]: Rotary Air Heater [8] - Rotary Air Heater -&gt; Combustion air inlet of Boiler Assembly [1]: Furnace w/ Pulverizer [7]: Pressure</t>
  </si>
  <si>
    <t>~1~92~1~~-5001~</t>
  </si>
  <si>
    <t>92 - Main air outlet of Boiler Assembly [1]: Rotary Air Heater [8] - Rotary Air Heater -&gt; Combustion air inlet of Boiler Assembly [1]: Furnace w/ Pulverizer [7]: Temperature</t>
  </si>
  <si>
    <t>~1~92~2~~-5001~</t>
  </si>
  <si>
    <t>92 - Main air outlet of Boiler Assembly [1]: Rotary Air Heater [8] - Rotary Air Heater -&gt; Combustion air inlet of Boiler Assembly [1]: Furnace w/ Pulverizer [7]: Mass flow</t>
  </si>
  <si>
    <t>~1~92~22~~-5001~</t>
  </si>
  <si>
    <t>92 - Main air outlet of Boiler Assembly [1]: Rotary Air Heater [8] - Rotary Air Heater -&gt; Combustion air inlet of Boiler Assembly [1]: Furnace w/ Pulverizer [7]: Fly ash flow</t>
  </si>
  <si>
    <t>~1~92~16~~-5001~</t>
  </si>
  <si>
    <t>92 - Main air outlet of Boiler Assembly [1]: Rotary Air Heater [8] - Rotary Air Heater -&gt; Combustion air inlet of Boiler Assembly [1]: Furnace w/ Pulverizer [7]: Fly ash enthalpy</t>
  </si>
  <si>
    <t>~1~92~18~~-5001~</t>
  </si>
  <si>
    <t>92 - Main air outlet of Boiler Assembly [1]: Rotary Air Heater [8] - Rotary Air Heater -&gt; Combustion air inlet of Boiler Assembly [1]: Furnace w/ Pulverizer [7]: Relative humidity</t>
  </si>
  <si>
    <t>~1~92~20~~-5001~</t>
  </si>
  <si>
    <t>92 - Main air outlet of Boiler Assembly [1]: Rotary Air Heater [8] - Rotary Air Heater -&gt; Combustion air inlet of Boiler Assembly [1]: Furnace w/ Pulverizer [7]: Entropy</t>
  </si>
  <si>
    <t>~1~92~3~~-5001~</t>
  </si>
  <si>
    <t>92 - Main air outlet of Boiler Assembly [1]: Rotary Air Heater [8] - Rotary Air Heater -&gt; Combustion air inlet of Boiler Assembly [1]: Furnace w/ Pulverizer [7]: Enthalpy</t>
  </si>
  <si>
    <t>~1~92~19~~-5001~</t>
  </si>
  <si>
    <t>92 - Main air outlet of Boiler Assembly [1]: Rotary Air Heater [8] - Rotary Air Heater -&gt; Combustion air inlet of Boiler Assembly [1]: Furnace w/ Pulverizer [7]: Molecular weight</t>
  </si>
  <si>
    <t>~1~92~4~~-5001~</t>
  </si>
  <si>
    <t>92 - Main air outlet of Boiler Assembly [1]: Rotary Air Heater [8] - Rotary Air Heater -&gt; Combustion air inlet of Boiler Assembly [1]: Furnace w/ Pulverizer [7]: CO2 mass flow</t>
  </si>
  <si>
    <t>~1~92~5~~-5001~</t>
  </si>
  <si>
    <t>92 - Main air outlet of Boiler Assembly [1]: Rotary Air Heater [8] - Rotary Air Heater -&gt; Combustion air inlet of Boiler Assembly [1]: Furnace w/ Pulverizer [7]: Volume flow</t>
  </si>
  <si>
    <t>~1~92~101~~-5001~</t>
  </si>
  <si>
    <t>92 - Main air outlet of Boiler Assembly [1]: Rotary Air Heater [8] - Rotary Air Heater -&gt; Combustion air inlet of Boiler Assembly [1]: Furnace w/ Pulverizer [7]: Density</t>
  </si>
  <si>
    <t>~1~92~6~~-5001~</t>
  </si>
  <si>
    <t>92 - Main air outlet of Boiler Assembly [1]: Rotary Air Heater [8] - Rotary Air Heater -&gt; Combustion air inlet of Boiler Assembly [1]: Furnace w/ Pulverizer [7]: Mole percent of N2</t>
  </si>
  <si>
    <t>~1~92~7~~-5001~</t>
  </si>
  <si>
    <t>92 - Main air outlet of Boiler Assembly [1]: Rotary Air Heater [8] - Rotary Air Heater -&gt; Combustion air inlet of Boiler Assembly [1]: Furnace w/ Pulverizer [7]: Mole percent of O2</t>
  </si>
  <si>
    <t>~1~92~8~~-5001~</t>
  </si>
  <si>
    <t>92 - Main air outlet of Boiler Assembly [1]: Rotary Air Heater [8] - Rotary Air Heater -&gt; Combustion air inlet of Boiler Assembly [1]: Furnace w/ Pulverizer [7]: Mole percent of CO2</t>
  </si>
  <si>
    <t>~1~92~9~~-5001~</t>
  </si>
  <si>
    <t>92 - Main air outlet of Boiler Assembly [1]: Rotary Air Heater [8] - Rotary Air Heater -&gt; Combustion air inlet of Boiler Assembly [1]: Furnace w/ Pulverizer [7]: Mole percent of H2O</t>
  </si>
  <si>
    <t>~1~92~10~~-5001~</t>
  </si>
  <si>
    <t>92 - Main air outlet of Boiler Assembly [1]: Rotary Air Heater [8] - Rotary Air Heater -&gt; Combustion air inlet of Boiler Assembly [1]: Furnace w/ Pulverizer [7]: Mole percent of H2O liquid</t>
  </si>
  <si>
    <t>~1~92~11~~-5001~</t>
  </si>
  <si>
    <t>92 - Main air outlet of Boiler Assembly [1]: Rotary Air Heater [8] - Rotary Air Heater -&gt; Combustion air inlet of Boiler Assembly [1]: Furnace w/ Pulverizer [7]: Mole percent of Ar</t>
  </si>
  <si>
    <t>~1~92~12~~-5001~</t>
  </si>
  <si>
    <t>92 - Main air outlet of Boiler Assembly [1]: Rotary Air Heater [8] - Rotary Air Heater -&gt; Combustion air inlet of Boiler Assembly [1]: Furnace w/ Pulverizer [7]: Mole percent of SO2</t>
  </si>
  <si>
    <t>~1~92~14~~-5001~</t>
  </si>
  <si>
    <t>92 - Main air outlet of Boiler Assembly [1]: Rotary Air Heater [8] - Rotary Air Heater -&gt; Combustion air inlet of Boiler Assembly [1]: Furnace w/ Pulverizer [7]: Sulfur trioxide SO3</t>
  </si>
  <si>
    <t>~1~92~23~~-5001~</t>
  </si>
  <si>
    <t>92 - Main air outlet of Boiler Assembly [1]: Rotary Air Heater [8] - Rotary Air Heater -&gt; Combustion air inlet of Boiler Assembly [1]: Furnace w/ Pulverizer [7]: HCl mass flow</t>
  </si>
  <si>
    <t>~1~92~24~~-5001~</t>
  </si>
  <si>
    <t>92 - Main air outlet of Boiler Assembly [1]: Rotary Air Heater [8] - Rotary Air Heater -&gt; Combustion air inlet of Boiler Assembly [1]: Furnace w/ Pulverizer [7]: NOx mass flow</t>
  </si>
  <si>
    <t>~1~92~25~~-5001~</t>
  </si>
  <si>
    <t>92 - Main air outlet of Boiler Assembly [1]: Rotary Air Heater [8] - Rotary Air Heater -&gt; Combustion air inlet of Boiler Assembly [1]: Furnace w/ Pulverizer [7]: CO mass flow</t>
  </si>
  <si>
    <t>~1~92~26~~-5001~</t>
  </si>
  <si>
    <t>92 - Main air outlet of Boiler Assembly [1]: Rotary Air Heater [8] - Rotary Air Heater -&gt; Combustion air inlet of Boiler Assembly [1]: Furnace w/ Pulverizer [7]: UHC mass flow</t>
  </si>
  <si>
    <t>~1~92~29~~-5001~</t>
  </si>
  <si>
    <t>92 - Main air outlet of Boiler Assembly [1]: Rotary Air Heater [8] - Rotary Air Heater -&gt; Combustion air inlet of Boiler Assembly [1]: Furnace w/ Pulverizer [7]: Hg mass flow</t>
  </si>
  <si>
    <t>~1~92~32~~-5001~</t>
  </si>
  <si>
    <t>92 - Main air outlet of Boiler Assembly [1]: Rotary Air Heater [8] - Rotary Air Heater -&gt; Combustion air inlet of Boiler Assembly [1]: Furnace w/ Pulverizer [7]: Dry Oxygen</t>
  </si>
  <si>
    <t>~1~92~31~~-5001~</t>
  </si>
  <si>
    <t>92 - Main air outlet of Boiler Assembly [1]: Rotary Air Heater [8] - Rotary Air Heater -&gt; Combustion air inlet of Boiler Assembly [1]: Furnace w/ Pulverizer [7]: Normal volume flow</t>
  </si>
  <si>
    <t>~1~93~0~~-5001~</t>
  </si>
  <si>
    <t>93 - Outlet of Boiler Assembly [1]: Electrostatic Precipitator [12] - ESP -&gt; Inlet of Boiler Assembly [1]: Duct - Classic [48] - Outlet Flue Gas Duct: Pressure</t>
  </si>
  <si>
    <t>~1~93~1~~-5001~</t>
  </si>
  <si>
    <t>93 - Outlet of Boiler Assembly [1]: Electrostatic Precipitator [12] - ESP -&gt; Inlet of Boiler Assembly [1]: Duct - Classic [48] - Outlet Flue Gas Duct: Temperature</t>
  </si>
  <si>
    <t>~1~93~2~~-5001~</t>
  </si>
  <si>
    <t>93 - Outlet of Boiler Assembly [1]: Electrostatic Precipitator [12] - ESP -&gt; Inlet of Boiler Assembly [1]: Duct - Classic [48] - Outlet Flue Gas Duct: Mass flow</t>
  </si>
  <si>
    <t>~1~93~22~~-5001~</t>
  </si>
  <si>
    <t>93 - Outlet of Boiler Assembly [1]: Electrostatic Precipitator [12] - ESP -&gt; Inlet of Boiler Assembly [1]: Duct - Classic [48] - Outlet Flue Gas Duct: Fly ash flow</t>
  </si>
  <si>
    <t>~1~93~16~~-5001~</t>
  </si>
  <si>
    <t>93 - Outlet of Boiler Assembly [1]: Electrostatic Precipitator [12] - ESP -&gt; Inlet of Boiler Assembly [1]: Duct - Classic [48] - Outlet Flue Gas Duct: Fly ash enthalpy</t>
  </si>
  <si>
    <t>~1~93~18~~-5001~</t>
  </si>
  <si>
    <t>93 - Outlet of Boiler Assembly [1]: Electrostatic Precipitator [12] - ESP -&gt; Inlet of Boiler Assembly [1]: Duct - Classic [48] - Outlet Flue Gas Duct: Relative humidity</t>
  </si>
  <si>
    <t>~1~93~20~~-5001~</t>
  </si>
  <si>
    <t>93 - Outlet of Boiler Assembly [1]: Electrostatic Precipitator [12] - ESP -&gt; Inlet of Boiler Assembly [1]: Duct - Classic [48] - Outlet Flue Gas Duct: Entropy</t>
  </si>
  <si>
    <t>~1~93~3~~-5001~</t>
  </si>
  <si>
    <t>93 - Outlet of Boiler Assembly [1]: Electrostatic Precipitator [12] - ESP -&gt; Inlet of Boiler Assembly [1]: Duct - Classic [48] - Outlet Flue Gas Duct: Enthalpy</t>
  </si>
  <si>
    <t>~1~93~19~~-5001~</t>
  </si>
  <si>
    <t>93 - Outlet of Boiler Assembly [1]: Electrostatic Precipitator [12] - ESP -&gt; Inlet of Boiler Assembly [1]: Duct - Classic [48] - Outlet Flue Gas Duct: Molecular weight</t>
  </si>
  <si>
    <t>~1~93~4~~-5001~</t>
  </si>
  <si>
    <t>93 - Outlet of Boiler Assembly [1]: Electrostatic Precipitator [12] - ESP -&gt; Inlet of Boiler Assembly [1]: Duct - Classic [48] - Outlet Flue Gas Duct: CO2 mass flow</t>
  </si>
  <si>
    <t>~1~93~5~~-5001~</t>
  </si>
  <si>
    <t>93 - Outlet of Boiler Assembly [1]: Electrostatic Precipitator [12] - ESP -&gt; Inlet of Boiler Assembly [1]: Duct - Classic [48] - Outlet Flue Gas Duct: Volume flow</t>
  </si>
  <si>
    <t>~1~93~101~~-5001~</t>
  </si>
  <si>
    <t>93 - Outlet of Boiler Assembly [1]: Electrostatic Precipitator [12] - ESP -&gt; Inlet of Boiler Assembly [1]: Duct - Classic [48] - Outlet Flue Gas Duct: Density</t>
  </si>
  <si>
    <t>~1~93~6~~-5001~</t>
  </si>
  <si>
    <t>93 - Outlet of Boiler Assembly [1]: Electrostatic Precipitator [12] - ESP -&gt; Inlet of Boiler Assembly [1]: Duct - Classic [48] - Outlet Flue Gas Duct: Mole percent of N2</t>
  </si>
  <si>
    <t>~1~93~7~~-5001~</t>
  </si>
  <si>
    <t>93 - Outlet of Boiler Assembly [1]: Electrostatic Precipitator [12] - ESP -&gt; Inlet of Boiler Assembly [1]: Duct - Classic [48] - Outlet Flue Gas Duct: Mole percent of O2</t>
  </si>
  <si>
    <t>~1~93~8~~-5001~</t>
  </si>
  <si>
    <t>93 - Outlet of Boiler Assembly [1]: Electrostatic Precipitator [12] - ESP -&gt; Inlet of Boiler Assembly [1]: Duct - Classic [48] - Outlet Flue Gas Duct: Mole percent of CO2</t>
  </si>
  <si>
    <t>~1~93~9~~-5001~</t>
  </si>
  <si>
    <t>93 - Outlet of Boiler Assembly [1]: Electrostatic Precipitator [12] - ESP -&gt; Inlet of Boiler Assembly [1]: Duct - Classic [48] - Outlet Flue Gas Duct: Mole percent of H2O</t>
  </si>
  <si>
    <t>~1~93~10~~-5001~</t>
  </si>
  <si>
    <t>93 - Outlet of Boiler Assembly [1]: Electrostatic Precipitator [12] - ESP -&gt; Inlet of Boiler Assembly [1]: Duct - Classic [48] - Outlet Flue Gas Duct: Mole percent of H2O liquid</t>
  </si>
  <si>
    <t>~1~93~11~~-5001~</t>
  </si>
  <si>
    <t>93 - Outlet of Boiler Assembly [1]: Electrostatic Precipitator [12] - ESP -&gt; Inlet of Boiler Assembly [1]: Duct - Classic [48] - Outlet Flue Gas Duct: Mole percent of Ar</t>
  </si>
  <si>
    <t>~1~93~12~~-5001~</t>
  </si>
  <si>
    <t>93 - Outlet of Boiler Assembly [1]: Electrostatic Precipitator [12] - ESP -&gt; Inlet of Boiler Assembly [1]: Duct - Classic [48] - Outlet Flue Gas Duct: Mole percent of SO2</t>
  </si>
  <si>
    <t>~1~93~14~~-5001~</t>
  </si>
  <si>
    <t>93 - Outlet of Boiler Assembly [1]: Electrostatic Precipitator [12] - ESP -&gt; Inlet of Boiler Assembly [1]: Duct - Classic [48] - Outlet Flue Gas Duct: Sulfur trioxide SO3</t>
  </si>
  <si>
    <t>~1~93~23~~-5001~</t>
  </si>
  <si>
    <t>93 - Outlet of Boiler Assembly [1]: Electrostatic Precipitator [12] - ESP -&gt; Inlet of Boiler Assembly [1]: Duct - Classic [48] - Outlet Flue Gas Duct: HCl mass flow</t>
  </si>
  <si>
    <t>~1~93~24~~-5001~</t>
  </si>
  <si>
    <t>93 - Outlet of Boiler Assembly [1]: Electrostatic Precipitator [12] - ESP -&gt; Inlet of Boiler Assembly [1]: Duct - Classic [48] - Outlet Flue Gas Duct: NOx mass flow</t>
  </si>
  <si>
    <t>~1~93~25~~-5001~</t>
  </si>
  <si>
    <t>93 - Outlet of Boiler Assembly [1]: Electrostatic Precipitator [12] - ESP -&gt; Inlet of Boiler Assembly [1]: Duct - Classic [48] - Outlet Flue Gas Duct: CO mass flow</t>
  </si>
  <si>
    <t>~1~93~26~~-5001~</t>
  </si>
  <si>
    <t>93 - Outlet of Boiler Assembly [1]: Electrostatic Precipitator [12] - ESP -&gt; Inlet of Boiler Assembly [1]: Duct - Classic [48] - Outlet Flue Gas Duct: UHC mass flow</t>
  </si>
  <si>
    <t>~1~93~29~~-5001~</t>
  </si>
  <si>
    <t>93 - Outlet of Boiler Assembly [1]: Electrostatic Precipitator [12] - ESP -&gt; Inlet of Boiler Assembly [1]: Duct - Classic [48] - Outlet Flue Gas Duct: Hg mass flow</t>
  </si>
  <si>
    <t>~1~93~32~~-5001~</t>
  </si>
  <si>
    <t>93 - Outlet of Boiler Assembly [1]: Electrostatic Precipitator [12] - ESP -&gt; Inlet of Boiler Assembly [1]: Duct - Classic [48] - Outlet Flue Gas Duct: Dry Oxygen</t>
  </si>
  <si>
    <t>~1~93~31~~-5001~</t>
  </si>
  <si>
    <t>93 - Outlet of Boiler Assembly [1]: Electrostatic Precipitator [12] - ESP -&gt; Inlet of Boiler Assembly [1]: Duct - Classic [48] - Outlet Flue Gas Duct: Normal volume flow</t>
  </si>
  <si>
    <t>~1~94~0~~-5001~</t>
  </si>
  <si>
    <t>94 - Outlet of Boiler Assembly [1]: Duct - Classic [48] - Outlet Flue Gas Duct -&gt; Inlet of Boiler Assembly [1]: Fan [52]: Pressure</t>
  </si>
  <si>
    <t>~1~94~1~~-5001~</t>
  </si>
  <si>
    <t>94 - Outlet of Boiler Assembly [1]: Duct - Classic [48] - Outlet Flue Gas Duct -&gt; Inlet of Boiler Assembly [1]: Fan [52]: Temperature</t>
  </si>
  <si>
    <t>~1~94~2~~-5001~</t>
  </si>
  <si>
    <t>94 - Outlet of Boiler Assembly [1]: Duct - Classic [48] - Outlet Flue Gas Duct -&gt; Inlet of Boiler Assembly [1]: Fan [52]: Mass flow</t>
  </si>
  <si>
    <t>~1~94~22~~-5001~</t>
  </si>
  <si>
    <t>94 - Outlet of Boiler Assembly [1]: Duct - Classic [48] - Outlet Flue Gas Duct -&gt; Inlet of Boiler Assembly [1]: Fan [52]: Fly ash flow</t>
  </si>
  <si>
    <t>~1~94~16~~-5001~</t>
  </si>
  <si>
    <t>94 - Outlet of Boiler Assembly [1]: Duct - Classic [48] - Outlet Flue Gas Duct -&gt; Inlet of Boiler Assembly [1]: Fan [52]: Fly ash enthalpy</t>
  </si>
  <si>
    <t>~1~94~18~~-5001~</t>
  </si>
  <si>
    <t>94 - Outlet of Boiler Assembly [1]: Duct - Classic [48] - Outlet Flue Gas Duct -&gt; Inlet of Boiler Assembly [1]: Fan [52]: Relative humidity</t>
  </si>
  <si>
    <t>~1~94~20~~-5001~</t>
  </si>
  <si>
    <t>94 - Outlet of Boiler Assembly [1]: Duct - Classic [48] - Outlet Flue Gas Duct -&gt; Inlet of Boiler Assembly [1]: Fan [52]: Entropy</t>
  </si>
  <si>
    <t>~1~94~3~~-5001~</t>
  </si>
  <si>
    <t>94 - Outlet of Boiler Assembly [1]: Duct - Classic [48] - Outlet Flue Gas Duct -&gt; Inlet of Boiler Assembly [1]: Fan [52]: Enthalpy</t>
  </si>
  <si>
    <t>~1~94~19~~-5001~</t>
  </si>
  <si>
    <t>94 - Outlet of Boiler Assembly [1]: Duct - Classic [48] - Outlet Flue Gas Duct -&gt; Inlet of Boiler Assembly [1]: Fan [52]: Molecular weight</t>
  </si>
  <si>
    <t>~1~94~4~~-5001~</t>
  </si>
  <si>
    <t>94 - Outlet of Boiler Assembly [1]: Duct - Classic [48] - Outlet Flue Gas Duct -&gt; Inlet of Boiler Assembly [1]: Fan [52]: CO2 mass flow</t>
  </si>
  <si>
    <t>~1~94~5~~-5001~</t>
  </si>
  <si>
    <t>94 - Outlet of Boiler Assembly [1]: Duct - Classic [48] - Outlet Flue Gas Duct -&gt; Inlet of Boiler Assembly [1]: Fan [52]: Volume flow</t>
  </si>
  <si>
    <t>~1~94~101~~-5001~</t>
  </si>
  <si>
    <t>94 - Outlet of Boiler Assembly [1]: Duct - Classic [48] - Outlet Flue Gas Duct -&gt; Inlet of Boiler Assembly [1]: Fan [52]: Density</t>
  </si>
  <si>
    <t>~1~94~6~~-5001~</t>
  </si>
  <si>
    <t>94 - Outlet of Boiler Assembly [1]: Duct - Classic [48] - Outlet Flue Gas Duct -&gt; Inlet of Boiler Assembly [1]: Fan [52]: Mole percent of N2</t>
  </si>
  <si>
    <t>~1~94~7~~-5001~</t>
  </si>
  <si>
    <t>94 - Outlet of Boiler Assembly [1]: Duct - Classic [48] - Outlet Flue Gas Duct -&gt; Inlet of Boiler Assembly [1]: Fan [52]: Mole percent of O2</t>
  </si>
  <si>
    <t>~1~94~8~~-5001~</t>
  </si>
  <si>
    <t>94 - Outlet of Boiler Assembly [1]: Duct - Classic [48] - Outlet Flue Gas Duct -&gt; Inlet of Boiler Assembly [1]: Fan [52]: Mole percent of CO2</t>
  </si>
  <si>
    <t>~1~94~9~~-5001~</t>
  </si>
  <si>
    <t>94 - Outlet of Boiler Assembly [1]: Duct - Classic [48] - Outlet Flue Gas Duct -&gt; Inlet of Boiler Assembly [1]: Fan [52]: Mole percent of H2O</t>
  </si>
  <si>
    <t>~1~94~10~~-5001~</t>
  </si>
  <si>
    <t>94 - Outlet of Boiler Assembly [1]: Duct - Classic [48] - Outlet Flue Gas Duct -&gt; Inlet of Boiler Assembly [1]: Fan [52]: Mole percent of H2O liquid</t>
  </si>
  <si>
    <t>~1~94~11~~-5001~</t>
  </si>
  <si>
    <t>94 - Outlet of Boiler Assembly [1]: Duct - Classic [48] - Outlet Flue Gas Duct -&gt; Inlet of Boiler Assembly [1]: Fan [52]: Mole percent of Ar</t>
  </si>
  <si>
    <t>~1~94~12~~-5001~</t>
  </si>
  <si>
    <t>94 - Outlet of Boiler Assembly [1]: Duct - Classic [48] - Outlet Flue Gas Duct -&gt; Inlet of Boiler Assembly [1]: Fan [52]: Mole percent of SO2</t>
  </si>
  <si>
    <t>~1~94~14~~-5001~</t>
  </si>
  <si>
    <t>94 - Outlet of Boiler Assembly [1]: Duct - Classic [48] - Outlet Flue Gas Duct -&gt; Inlet of Boiler Assembly [1]: Fan [52]: Sulfur trioxide SO3</t>
  </si>
  <si>
    <t>~1~94~23~~-5001~</t>
  </si>
  <si>
    <t>94 - Outlet of Boiler Assembly [1]: Duct - Classic [48] - Outlet Flue Gas Duct -&gt; Inlet of Boiler Assembly [1]: Fan [52]: HCl mass flow</t>
  </si>
  <si>
    <t>~1~94~24~~-5001~</t>
  </si>
  <si>
    <t>94 - Outlet of Boiler Assembly [1]: Duct - Classic [48] - Outlet Flue Gas Duct -&gt; Inlet of Boiler Assembly [1]: Fan [52]: NOx mass flow</t>
  </si>
  <si>
    <t>~1~94~25~~-5001~</t>
  </si>
  <si>
    <t>94 - Outlet of Boiler Assembly [1]: Duct - Classic [48] - Outlet Flue Gas Duct -&gt; Inlet of Boiler Assembly [1]: Fan [52]: CO mass flow</t>
  </si>
  <si>
    <t>~1~94~26~~-5001~</t>
  </si>
  <si>
    <t>94 - Outlet of Boiler Assembly [1]: Duct - Classic [48] - Outlet Flue Gas Duct -&gt; Inlet of Boiler Assembly [1]: Fan [52]: UHC mass flow</t>
  </si>
  <si>
    <t>~1~94~29~~-5001~</t>
  </si>
  <si>
    <t>94 - Outlet of Boiler Assembly [1]: Duct - Classic [48] - Outlet Flue Gas Duct -&gt; Inlet of Boiler Assembly [1]: Fan [52]: Hg mass flow</t>
  </si>
  <si>
    <t>~1~94~32~~-5001~</t>
  </si>
  <si>
    <t>94 - Outlet of Boiler Assembly [1]: Duct - Classic [48] - Outlet Flue Gas Duct -&gt; Inlet of Boiler Assembly [1]: Fan [52]: Dry Oxygen</t>
  </si>
  <si>
    <t>~1~94~31~~-5001~</t>
  </si>
  <si>
    <t>94 - Outlet of Boiler Assembly [1]: Duct - Classic [48] - Outlet Flue Gas Duct -&gt; Inlet of Boiler Assembly [1]: Fan [52]: Normal volume flow</t>
  </si>
  <si>
    <t>~1~95~0~~-5001~</t>
  </si>
  <si>
    <t>95 - Outlet of Boiler Assembly [1]: Fan [52] -&gt; Inlet of Boiler Assembly [1]: Concrete Stack [43] - Concrete Stack: Pressure</t>
  </si>
  <si>
    <t>~1~95~1~~-5001~</t>
  </si>
  <si>
    <t>95 - Outlet of Boiler Assembly [1]: Fan [52] -&gt; Inlet of Boiler Assembly [1]: Concrete Stack [43] - Concrete Stack: Temperature</t>
  </si>
  <si>
    <t>~1~95~2~~-5001~</t>
  </si>
  <si>
    <t>95 - Outlet of Boiler Assembly [1]: Fan [52] -&gt; Inlet of Boiler Assembly [1]: Concrete Stack [43] - Concrete Stack: Mass flow</t>
  </si>
  <si>
    <t>~1~95~22~~-5001~</t>
  </si>
  <si>
    <t>95 - Outlet of Boiler Assembly [1]: Fan [52] -&gt; Inlet of Boiler Assembly [1]: Concrete Stack [43] - Concrete Stack: Fly ash flow</t>
  </si>
  <si>
    <t>~1~95~16~~-5001~</t>
  </si>
  <si>
    <t>95 - Outlet of Boiler Assembly [1]: Fan [52] -&gt; Inlet of Boiler Assembly [1]: Concrete Stack [43] - Concrete Stack: Fly ash enthalpy</t>
  </si>
  <si>
    <t>~1~95~18~~-5001~</t>
  </si>
  <si>
    <t>95 - Outlet of Boiler Assembly [1]: Fan [52] -&gt; Inlet of Boiler Assembly [1]: Concrete Stack [43] - Concrete Stack: Relative humidity</t>
  </si>
  <si>
    <t>~1~95~20~~-5001~</t>
  </si>
  <si>
    <t>95 - Outlet of Boiler Assembly [1]: Fan [52] -&gt; Inlet of Boiler Assembly [1]: Concrete Stack [43] - Concrete Stack: Entropy</t>
  </si>
  <si>
    <t>~1~95~3~~-5001~</t>
  </si>
  <si>
    <t>95 - Outlet of Boiler Assembly [1]: Fan [52] -&gt; Inlet of Boiler Assembly [1]: Concrete Stack [43] - Concrete Stack: Enthalpy</t>
  </si>
  <si>
    <t>~1~95~19~~-5001~</t>
  </si>
  <si>
    <t>95 - Outlet of Boiler Assembly [1]: Fan [52] -&gt; Inlet of Boiler Assembly [1]: Concrete Stack [43] - Concrete Stack: Molecular weight</t>
  </si>
  <si>
    <t>~1~95~4~~-5001~</t>
  </si>
  <si>
    <t>95 - Outlet of Boiler Assembly [1]: Fan [52] -&gt; Inlet of Boiler Assembly [1]: Concrete Stack [43] - Concrete Stack: CO2 mass flow</t>
  </si>
  <si>
    <t>~1~95~5~~-5001~</t>
  </si>
  <si>
    <t>95 - Outlet of Boiler Assembly [1]: Fan [52] -&gt; Inlet of Boiler Assembly [1]: Concrete Stack [43] - Concrete Stack: Volume flow</t>
  </si>
  <si>
    <t>~1~95~101~~-5001~</t>
  </si>
  <si>
    <t>95 - Outlet of Boiler Assembly [1]: Fan [52] -&gt; Inlet of Boiler Assembly [1]: Concrete Stack [43] - Concrete Stack: Density</t>
  </si>
  <si>
    <t>~1~95~6~~-5001~</t>
  </si>
  <si>
    <t>95 - Outlet of Boiler Assembly [1]: Fan [52] -&gt; Inlet of Boiler Assembly [1]: Concrete Stack [43] - Concrete Stack: Mole percent of N2</t>
  </si>
  <si>
    <t>~1~95~7~~-5001~</t>
  </si>
  <si>
    <t>95 - Outlet of Boiler Assembly [1]: Fan [52] -&gt; Inlet of Boiler Assembly [1]: Concrete Stack [43] - Concrete Stack: Mole percent of O2</t>
  </si>
  <si>
    <t>~1~95~8~~-5001~</t>
  </si>
  <si>
    <t>95 - Outlet of Boiler Assembly [1]: Fan [52] -&gt; Inlet of Boiler Assembly [1]: Concrete Stack [43] - Concrete Stack: Mole percent of CO2</t>
  </si>
  <si>
    <t>~1~95~9~~-5001~</t>
  </si>
  <si>
    <t>95 - Outlet of Boiler Assembly [1]: Fan [52] -&gt; Inlet of Boiler Assembly [1]: Concrete Stack [43] - Concrete Stack: Mole percent of H2O</t>
  </si>
  <si>
    <t>~1~95~10~~-5001~</t>
  </si>
  <si>
    <t>95 - Outlet of Boiler Assembly [1]: Fan [52] -&gt; Inlet of Boiler Assembly [1]: Concrete Stack [43] - Concrete Stack: Mole percent of H2O liquid</t>
  </si>
  <si>
    <t>~1~95~11~~-5001~</t>
  </si>
  <si>
    <t>95 - Outlet of Boiler Assembly [1]: Fan [52] -&gt; Inlet of Boiler Assembly [1]: Concrete Stack [43] - Concrete Stack: Mole percent of Ar</t>
  </si>
  <si>
    <t>~1~95~12~~-5001~</t>
  </si>
  <si>
    <t>95 - Outlet of Boiler Assembly [1]: Fan [52] -&gt; Inlet of Boiler Assembly [1]: Concrete Stack [43] - Concrete Stack: Mole percent of SO2</t>
  </si>
  <si>
    <t>~1~95~14~~-5001~</t>
  </si>
  <si>
    <t>95 - Outlet of Boiler Assembly [1]: Fan [52] -&gt; Inlet of Boiler Assembly [1]: Concrete Stack [43] - Concrete Stack: Sulfur trioxide SO3</t>
  </si>
  <si>
    <t>~1~95~23~~-5001~</t>
  </si>
  <si>
    <t>95 - Outlet of Boiler Assembly [1]: Fan [52] -&gt; Inlet of Boiler Assembly [1]: Concrete Stack [43] - Concrete Stack: HCl mass flow</t>
  </si>
  <si>
    <t>~1~95~24~~-5001~</t>
  </si>
  <si>
    <t>95 - Outlet of Boiler Assembly [1]: Fan [52] -&gt; Inlet of Boiler Assembly [1]: Concrete Stack [43] - Concrete Stack: NOx mass flow</t>
  </si>
  <si>
    <t>~1~95~25~~-5001~</t>
  </si>
  <si>
    <t>95 - Outlet of Boiler Assembly [1]: Fan [52] -&gt; Inlet of Boiler Assembly [1]: Concrete Stack [43] - Concrete Stack: CO mass flow</t>
  </si>
  <si>
    <t>~1~95~26~~-5001~</t>
  </si>
  <si>
    <t>95 - Outlet of Boiler Assembly [1]: Fan [52] -&gt; Inlet of Boiler Assembly [1]: Concrete Stack [43] - Concrete Stack: UHC mass flow</t>
  </si>
  <si>
    <t>~1~95~29~~-5001~</t>
  </si>
  <si>
    <t>95 - Outlet of Boiler Assembly [1]: Fan [52] -&gt; Inlet of Boiler Assembly [1]: Concrete Stack [43] - Concrete Stack: Hg mass flow</t>
  </si>
  <si>
    <t>~1~95~32~~-5001~</t>
  </si>
  <si>
    <t>95 - Outlet of Boiler Assembly [1]: Fan [52] -&gt; Inlet of Boiler Assembly [1]: Concrete Stack [43] - Concrete Stack: Dry Oxygen</t>
  </si>
  <si>
    <t>~1~95~31~~-5001~</t>
  </si>
  <si>
    <t>95 - Outlet of Boiler Assembly [1]: Fan [52] -&gt; Inlet of Boiler Assembly [1]: Concrete Stack [43] - Concrete Stack: Normal volume flow</t>
  </si>
  <si>
    <t>~1~96~0~~-5001~</t>
  </si>
  <si>
    <t>96 - Outlet of Boiler Assembly [1]: Duct - Classic [65] - Inlet SA Duct -&gt; Main air inlet of Boiler Assembly [1]: Rotary Air Heater [8] - Rotary Air Heater: Pressure</t>
  </si>
  <si>
    <t>~1~96~1~~-5001~</t>
  </si>
  <si>
    <t>96 - Outlet of Boiler Assembly [1]: Duct - Classic [65] - Inlet SA Duct -&gt; Main air inlet of Boiler Assembly [1]: Rotary Air Heater [8] - Rotary Air Heater: Temperature</t>
  </si>
  <si>
    <t>~1~96~2~~-5001~</t>
  </si>
  <si>
    <t>96 - Outlet of Boiler Assembly [1]: Duct - Classic [65] - Inlet SA Duct -&gt; Main air inlet of Boiler Assembly [1]: Rotary Air Heater [8] - Rotary Air Heater: Mass flow</t>
  </si>
  <si>
    <t>~1~96~22~~-5001~</t>
  </si>
  <si>
    <t>96 - Outlet of Boiler Assembly [1]: Duct - Classic [65] - Inlet SA Duct -&gt; Main air inlet of Boiler Assembly [1]: Rotary Air Heater [8] - Rotary Air Heater: Fly ash flow</t>
  </si>
  <si>
    <t>~1~96~16~~-5001~</t>
  </si>
  <si>
    <t>96 - Outlet of Boiler Assembly [1]: Duct - Classic [65] - Inlet SA Duct -&gt; Main air inlet of Boiler Assembly [1]: Rotary Air Heater [8] - Rotary Air Heater: Fly ash enthalpy</t>
  </si>
  <si>
    <t>~1~96~18~~-5001~</t>
  </si>
  <si>
    <t>96 - Outlet of Boiler Assembly [1]: Duct - Classic [65] - Inlet SA Duct -&gt; Main air inlet of Boiler Assembly [1]: Rotary Air Heater [8] - Rotary Air Heater: Relative humidity</t>
  </si>
  <si>
    <t>~1~96~20~~-5001~</t>
  </si>
  <si>
    <t>96 - Outlet of Boiler Assembly [1]: Duct - Classic [65] - Inlet SA Duct -&gt; Main air inlet of Boiler Assembly [1]: Rotary Air Heater [8] - Rotary Air Heater: Entropy</t>
  </si>
  <si>
    <t>~1~96~3~~-5001~</t>
  </si>
  <si>
    <t>96 - Outlet of Boiler Assembly [1]: Duct - Classic [65] - Inlet SA Duct -&gt; Main air inlet of Boiler Assembly [1]: Rotary Air Heater [8] - Rotary Air Heater: Enthalpy</t>
  </si>
  <si>
    <t>~1~96~19~~-5001~</t>
  </si>
  <si>
    <t>96 - Outlet of Boiler Assembly [1]: Duct - Classic [65] - Inlet SA Duct -&gt; Main air inlet of Boiler Assembly [1]: Rotary Air Heater [8] - Rotary Air Heater: Molecular weight</t>
  </si>
  <si>
    <t>~1~96~4~~-5001~</t>
  </si>
  <si>
    <t>96 - Outlet of Boiler Assembly [1]: Duct - Classic [65] - Inlet SA Duct -&gt; Main air inlet of Boiler Assembly [1]: Rotary Air Heater [8] - Rotary Air Heater: CO2 mass flow</t>
  </si>
  <si>
    <t>~1~96~5~~-5001~</t>
  </si>
  <si>
    <t>96 - Outlet of Boiler Assembly [1]: Duct - Classic [65] - Inlet SA Duct -&gt; Main air inlet of Boiler Assembly [1]: Rotary Air Heater [8] - Rotary Air Heater: Volume flow</t>
  </si>
  <si>
    <t>~1~96~101~~-5001~</t>
  </si>
  <si>
    <t>96 - Outlet of Boiler Assembly [1]: Duct - Classic [65] - Inlet SA Duct -&gt; Main air inlet of Boiler Assembly [1]: Rotary Air Heater [8] - Rotary Air Heater: Density</t>
  </si>
  <si>
    <t>~1~96~6~~-5001~</t>
  </si>
  <si>
    <t>96 - Outlet of Boiler Assembly [1]: Duct - Classic [65] - Inlet SA Duct -&gt; Main air inlet of Boiler Assembly [1]: Rotary Air Heater [8] - Rotary Air Heater: Mole percent of N2</t>
  </si>
  <si>
    <t>~1~96~7~~-5001~</t>
  </si>
  <si>
    <t>96 - Outlet of Boiler Assembly [1]: Duct - Classic [65] - Inlet SA Duct -&gt; Main air inlet of Boiler Assembly [1]: Rotary Air Heater [8] - Rotary Air Heater: Mole percent of O2</t>
  </si>
  <si>
    <t>~1~96~8~~-5001~</t>
  </si>
  <si>
    <t>96 - Outlet of Boiler Assembly [1]: Duct - Classic [65] - Inlet SA Duct -&gt; Main air inlet of Boiler Assembly [1]: Rotary Air Heater [8] - Rotary Air Heater: Mole percent of CO2</t>
  </si>
  <si>
    <t>~1~96~9~~-5001~</t>
  </si>
  <si>
    <t>96 - Outlet of Boiler Assembly [1]: Duct - Classic [65] - Inlet SA Duct -&gt; Main air inlet of Boiler Assembly [1]: Rotary Air Heater [8] - Rotary Air Heater: Mole percent of H2O</t>
  </si>
  <si>
    <t>~1~96~10~~-5001~</t>
  </si>
  <si>
    <t>96 - Outlet of Boiler Assembly [1]: Duct - Classic [65] - Inlet SA Duct -&gt; Main air inlet of Boiler Assembly [1]: Rotary Air Heater [8] - Rotary Air Heater: Mole percent of H2O liquid</t>
  </si>
  <si>
    <t>~1~96~11~~-5001~</t>
  </si>
  <si>
    <t>96 - Outlet of Boiler Assembly [1]: Duct - Classic [65] - Inlet SA Duct -&gt; Main air inlet of Boiler Assembly [1]: Rotary Air Heater [8] - Rotary Air Heater: Mole percent of Ar</t>
  </si>
  <si>
    <t>~1~96~12~~-5001~</t>
  </si>
  <si>
    <t>96 - Outlet of Boiler Assembly [1]: Duct - Classic [65] - Inlet SA Duct -&gt; Main air inlet of Boiler Assembly [1]: Rotary Air Heater [8] - Rotary Air Heater: Mole percent of SO2</t>
  </si>
  <si>
    <t>~1~96~14~~-5001~</t>
  </si>
  <si>
    <t>96 - Outlet of Boiler Assembly [1]: Duct - Classic [65] - Inlet SA Duct -&gt; Main air inlet of Boiler Assembly [1]: Rotary Air Heater [8] - Rotary Air Heater: Sulfur trioxide SO3</t>
  </si>
  <si>
    <t>~1~96~23~~-5001~</t>
  </si>
  <si>
    <t>96 - Outlet of Boiler Assembly [1]: Duct - Classic [65] - Inlet SA Duct -&gt; Main air inlet of Boiler Assembly [1]: Rotary Air Heater [8] - Rotary Air Heater: HCl mass flow</t>
  </si>
  <si>
    <t>~1~96~24~~-5001~</t>
  </si>
  <si>
    <t>96 - Outlet of Boiler Assembly [1]: Duct - Classic [65] - Inlet SA Duct -&gt; Main air inlet of Boiler Assembly [1]: Rotary Air Heater [8] - Rotary Air Heater: NOx mass flow</t>
  </si>
  <si>
    <t>~1~96~25~~-5001~</t>
  </si>
  <si>
    <t>96 - Outlet of Boiler Assembly [1]: Duct - Classic [65] - Inlet SA Duct -&gt; Main air inlet of Boiler Assembly [1]: Rotary Air Heater [8] - Rotary Air Heater: CO mass flow</t>
  </si>
  <si>
    <t>~1~96~26~~-5001~</t>
  </si>
  <si>
    <t>96 - Outlet of Boiler Assembly [1]: Duct - Classic [65] - Inlet SA Duct -&gt; Main air inlet of Boiler Assembly [1]: Rotary Air Heater [8] - Rotary Air Heater: UHC mass flow</t>
  </si>
  <si>
    <t>~1~96~29~~-5001~</t>
  </si>
  <si>
    <t>96 - Outlet of Boiler Assembly [1]: Duct - Classic [65] - Inlet SA Duct -&gt; Main air inlet of Boiler Assembly [1]: Rotary Air Heater [8] - Rotary Air Heater: Hg mass flow</t>
  </si>
  <si>
    <t>~1~96~32~~-5001~</t>
  </si>
  <si>
    <t>96 - Outlet of Boiler Assembly [1]: Duct - Classic [65] - Inlet SA Duct -&gt; Main air inlet of Boiler Assembly [1]: Rotary Air Heater [8] - Rotary Air Heater: Dry Oxygen</t>
  </si>
  <si>
    <t>~1~96~31~~-5001~</t>
  </si>
  <si>
    <t>96 - Outlet of Boiler Assembly [1]: Duct - Classic [65] - Inlet SA Duct -&gt; Main air inlet of Boiler Assembly [1]: Rotary Air Heater [8] - Rotary Air Heater: Normal volume flow</t>
  </si>
  <si>
    <t>~1~97~0~~-5001~</t>
  </si>
  <si>
    <t>97 - Outlet of Boiler Assembly [1]: Fan [66] - SA Fan -&gt; Inlet of Boiler Assembly [1]: Duct - Classic [65] - Inlet SA Duct: Pressure</t>
  </si>
  <si>
    <t>~1~97~1~~-5001~</t>
  </si>
  <si>
    <t>97 - Outlet of Boiler Assembly [1]: Fan [66] - SA Fan -&gt; Inlet of Boiler Assembly [1]: Duct - Classic [65] - Inlet SA Duct: Temperature</t>
  </si>
  <si>
    <t>~1~97~2~~-5001~</t>
  </si>
  <si>
    <t>97 - Outlet of Boiler Assembly [1]: Fan [66] - SA Fan -&gt; Inlet of Boiler Assembly [1]: Duct - Classic [65] - Inlet SA Duct: Mass flow</t>
  </si>
  <si>
    <t>~1~97~22~~-5001~</t>
  </si>
  <si>
    <t>97 - Outlet of Boiler Assembly [1]: Fan [66] - SA Fan -&gt; Inlet of Boiler Assembly [1]: Duct - Classic [65] - Inlet SA Duct: Fly ash flow</t>
  </si>
  <si>
    <t>~1~97~16~~-5001~</t>
  </si>
  <si>
    <t>97 - Outlet of Boiler Assembly [1]: Fan [66] - SA Fan -&gt; Inlet of Boiler Assembly [1]: Duct - Classic [65] - Inlet SA Duct: Fly ash enthalpy</t>
  </si>
  <si>
    <t>~1~97~18~~-5001~</t>
  </si>
  <si>
    <t>97 - Outlet of Boiler Assembly [1]: Fan [66] - SA Fan -&gt; Inlet of Boiler Assembly [1]: Duct - Classic [65] - Inlet SA Duct: Relative humidity</t>
  </si>
  <si>
    <t>~1~97~20~~-5001~</t>
  </si>
  <si>
    <t>97 - Outlet of Boiler Assembly [1]: Fan [66] - SA Fan -&gt; Inlet of Boiler Assembly [1]: Duct - Classic [65] - Inlet SA Duct: Entropy</t>
  </si>
  <si>
    <t>~1~97~3~~-5001~</t>
  </si>
  <si>
    <t>97 - Outlet of Boiler Assembly [1]: Fan [66] - SA Fan -&gt; Inlet of Boiler Assembly [1]: Duct - Classic [65] - Inlet SA Duct: Enthalpy</t>
  </si>
  <si>
    <t>~1~97~19~~-5001~</t>
  </si>
  <si>
    <t>97 - Outlet of Boiler Assembly [1]: Fan [66] - SA Fan -&gt; Inlet of Boiler Assembly [1]: Duct - Classic [65] - Inlet SA Duct: Molecular weight</t>
  </si>
  <si>
    <t>~1~97~4~~-5001~</t>
  </si>
  <si>
    <t>97 - Outlet of Boiler Assembly [1]: Fan [66] - SA Fan -&gt; Inlet of Boiler Assembly [1]: Duct - Classic [65] - Inlet SA Duct: CO2 mass flow</t>
  </si>
  <si>
    <t>~1~97~5~~-5001~</t>
  </si>
  <si>
    <t>97 - Outlet of Boiler Assembly [1]: Fan [66] - SA Fan -&gt; Inlet of Boiler Assembly [1]: Duct - Classic [65] - Inlet SA Duct: Volume flow</t>
  </si>
  <si>
    <t>~1~97~101~~-5001~</t>
  </si>
  <si>
    <t>97 - Outlet of Boiler Assembly [1]: Fan [66] - SA Fan -&gt; Inlet of Boiler Assembly [1]: Duct - Classic [65] - Inlet SA Duct: Density</t>
  </si>
  <si>
    <t>~1~97~6~~-5001~</t>
  </si>
  <si>
    <t>97 - Outlet of Boiler Assembly [1]: Fan [66] - SA Fan -&gt; Inlet of Boiler Assembly [1]: Duct - Classic [65] - Inlet SA Duct: Mole percent of N2</t>
  </si>
  <si>
    <t>~1~97~7~~-5001~</t>
  </si>
  <si>
    <t>97 - Outlet of Boiler Assembly [1]: Fan [66] - SA Fan -&gt; Inlet of Boiler Assembly [1]: Duct - Classic [65] - Inlet SA Duct: Mole percent of O2</t>
  </si>
  <si>
    <t>~1~97~8~~-5001~</t>
  </si>
  <si>
    <t>97 - Outlet of Boiler Assembly [1]: Fan [66] - SA Fan -&gt; Inlet of Boiler Assembly [1]: Duct - Classic [65] - Inlet SA Duct: Mole percent of CO2</t>
  </si>
  <si>
    <t>~1~97~9~~-5001~</t>
  </si>
  <si>
    <t>97 - Outlet of Boiler Assembly [1]: Fan [66] - SA Fan -&gt; Inlet of Boiler Assembly [1]: Duct - Classic [65] - Inlet SA Duct: Mole percent of H2O</t>
  </si>
  <si>
    <t>~1~97~10~~-5001~</t>
  </si>
  <si>
    <t>97 - Outlet of Boiler Assembly [1]: Fan [66] - SA Fan -&gt; Inlet of Boiler Assembly [1]: Duct - Classic [65] - Inlet SA Duct: Mole percent of H2O liquid</t>
  </si>
  <si>
    <t>~1~97~11~~-5001~</t>
  </si>
  <si>
    <t>97 - Outlet of Boiler Assembly [1]: Fan [66] - SA Fan -&gt; Inlet of Boiler Assembly [1]: Duct - Classic [65] - Inlet SA Duct: Mole percent of Ar</t>
  </si>
  <si>
    <t>~1~97~12~~-5001~</t>
  </si>
  <si>
    <t>97 - Outlet of Boiler Assembly [1]: Fan [66] - SA Fan -&gt; Inlet of Boiler Assembly [1]: Duct - Classic [65] - Inlet SA Duct: Mole percent of SO2</t>
  </si>
  <si>
    <t>~1~97~14~~-5001~</t>
  </si>
  <si>
    <t>97 - Outlet of Boiler Assembly [1]: Fan [66] - SA Fan -&gt; Inlet of Boiler Assembly [1]: Duct - Classic [65] - Inlet SA Duct: Sulfur trioxide SO3</t>
  </si>
  <si>
    <t>~1~97~23~~-5001~</t>
  </si>
  <si>
    <t>97 - Outlet of Boiler Assembly [1]: Fan [66] - SA Fan -&gt; Inlet of Boiler Assembly [1]: Duct - Classic [65] - Inlet SA Duct: HCl mass flow</t>
  </si>
  <si>
    <t>~1~97~24~~-5001~</t>
  </si>
  <si>
    <t>97 - Outlet of Boiler Assembly [1]: Fan [66] - SA Fan -&gt; Inlet of Boiler Assembly [1]: Duct - Classic [65] - Inlet SA Duct: NOx mass flow</t>
  </si>
  <si>
    <t>~1~97~25~~-5001~</t>
  </si>
  <si>
    <t>97 - Outlet of Boiler Assembly [1]: Fan [66] - SA Fan -&gt; Inlet of Boiler Assembly [1]: Duct - Classic [65] - Inlet SA Duct: CO mass flow</t>
  </si>
  <si>
    <t>~1~97~26~~-5001~</t>
  </si>
  <si>
    <t>97 - Outlet of Boiler Assembly [1]: Fan [66] - SA Fan -&gt; Inlet of Boiler Assembly [1]: Duct - Classic [65] - Inlet SA Duct: UHC mass flow</t>
  </si>
  <si>
    <t>~1~97~29~~-5001~</t>
  </si>
  <si>
    <t>97 - Outlet of Boiler Assembly [1]: Fan [66] - SA Fan -&gt; Inlet of Boiler Assembly [1]: Duct - Classic [65] - Inlet SA Duct: Hg mass flow</t>
  </si>
  <si>
    <t>~1~97~32~~-5001~</t>
  </si>
  <si>
    <t>97 - Outlet of Boiler Assembly [1]: Fan [66] - SA Fan -&gt; Inlet of Boiler Assembly [1]: Duct - Classic [65] - Inlet SA Duct: Dry Oxygen</t>
  </si>
  <si>
    <t>~1~97~31~~-5001~</t>
  </si>
  <si>
    <t>97 - Outlet of Boiler Assembly [1]: Fan [66] - SA Fan -&gt; Inlet of Boiler Assembly [1]: Duct - Classic [65] - Inlet SA Duct: Normal volume flow</t>
  </si>
  <si>
    <t>~1~98~0~~-5001~</t>
  </si>
  <si>
    <t>98 - Outlet of Boiler Assembly [1]: Duct - Classic [2] - Inlet PA Duct -&gt; Inlet of Splitter [9]: Pressure</t>
  </si>
  <si>
    <t>~1~98~1~~-5001~</t>
  </si>
  <si>
    <t>98 - Outlet of Boiler Assembly [1]: Duct - Classic [2] - Inlet PA Duct -&gt; Inlet of Splitter [9]: Temperature</t>
  </si>
  <si>
    <t>~1~98~2~~-5001~</t>
  </si>
  <si>
    <t>98 - Outlet of Boiler Assembly [1]: Duct - Classic [2] - Inlet PA Duct -&gt; Inlet of Splitter [9]: Mass flow</t>
  </si>
  <si>
    <t>~1~98~22~~-5001~</t>
  </si>
  <si>
    <t>98 - Outlet of Boiler Assembly [1]: Duct - Classic [2] - Inlet PA Duct -&gt; Inlet of Splitter [9]: Fly ash flow</t>
  </si>
  <si>
    <t>~1~98~16~~-5001~</t>
  </si>
  <si>
    <t>98 - Outlet of Boiler Assembly [1]: Duct - Classic [2] - Inlet PA Duct -&gt; Inlet of Splitter [9]: Fly ash enthalpy</t>
  </si>
  <si>
    <t>~1~98~18~~-5001~</t>
  </si>
  <si>
    <t>98 - Outlet of Boiler Assembly [1]: Duct - Classic [2] - Inlet PA Duct -&gt; Inlet of Splitter [9]: Relative humidity</t>
  </si>
  <si>
    <t>~1~98~20~~-5001~</t>
  </si>
  <si>
    <t>98 - Outlet of Boiler Assembly [1]: Duct - Classic [2] - Inlet PA Duct -&gt; Inlet of Splitter [9]: Entropy</t>
  </si>
  <si>
    <t>~1~98~3~~-5001~</t>
  </si>
  <si>
    <t>98 - Outlet of Boiler Assembly [1]: Duct - Classic [2] - Inlet PA Duct -&gt; Inlet of Splitter [9]: Enthalpy</t>
  </si>
  <si>
    <t>~1~98~19~~-5001~</t>
  </si>
  <si>
    <t>98 - Outlet of Boiler Assembly [1]: Duct - Classic [2] - Inlet PA Duct -&gt; Inlet of Splitter [9]: Molecular weight</t>
  </si>
  <si>
    <t>~1~98~4~~-5001~</t>
  </si>
  <si>
    <t>98 - Outlet of Boiler Assembly [1]: Duct - Classic [2] - Inlet PA Duct -&gt; Inlet of Splitter [9]: CO2 mass flow</t>
  </si>
  <si>
    <t>~1~98~5~~-5001~</t>
  </si>
  <si>
    <t>98 - Outlet of Boiler Assembly [1]: Duct - Classic [2] - Inlet PA Duct -&gt; Inlet of Splitter [9]: Volume flow</t>
  </si>
  <si>
    <t>~1~98~101~~-5001~</t>
  </si>
  <si>
    <t>98 - Outlet of Boiler Assembly [1]: Duct - Classic [2] - Inlet PA Duct -&gt; Inlet of Splitter [9]: Density</t>
  </si>
  <si>
    <t>~1~98~6~~-5001~</t>
  </si>
  <si>
    <t>98 - Outlet of Boiler Assembly [1]: Duct - Classic [2] - Inlet PA Duct -&gt; Inlet of Splitter [9]: Mole percent of N2</t>
  </si>
  <si>
    <t>~1~98~7~~-5001~</t>
  </si>
  <si>
    <t>98 - Outlet of Boiler Assembly [1]: Duct - Classic [2] - Inlet PA Duct -&gt; Inlet of Splitter [9]: Mole percent of O2</t>
  </si>
  <si>
    <t>~1~98~8~~-5001~</t>
  </si>
  <si>
    <t>98 - Outlet of Boiler Assembly [1]: Duct - Classic [2] - Inlet PA Duct -&gt; Inlet of Splitter [9]: Mole percent of CO2</t>
  </si>
  <si>
    <t>~1~98~9~~-5001~</t>
  </si>
  <si>
    <t>98 - Outlet of Boiler Assembly [1]: Duct - Classic [2] - Inlet PA Duct -&gt; Inlet of Splitter [9]: Mole percent of H2O</t>
  </si>
  <si>
    <t>~1~98~10~~-5001~</t>
  </si>
  <si>
    <t>98 - Outlet of Boiler Assembly [1]: Duct - Classic [2] - Inlet PA Duct -&gt; Inlet of Splitter [9]: Mole percent of H2O liquid</t>
  </si>
  <si>
    <t>~1~98~11~~-5001~</t>
  </si>
  <si>
    <t>98 - Outlet of Boiler Assembly [1]: Duct - Classic [2] - Inlet PA Duct -&gt; Inlet of Splitter [9]: Mole percent of Ar</t>
  </si>
  <si>
    <t>~1~98~12~~-5001~</t>
  </si>
  <si>
    <t>98 - Outlet of Boiler Assembly [1]: Duct - Classic [2] - Inlet PA Duct -&gt; Inlet of Splitter [9]: Mole percent of SO2</t>
  </si>
  <si>
    <t>~1~98~14~~-5001~</t>
  </si>
  <si>
    <t>98 - Outlet of Boiler Assembly [1]: Duct - Classic [2] - Inlet PA Duct -&gt; Inlet of Splitter [9]: Sulfur trioxide SO3</t>
  </si>
  <si>
    <t>~1~98~23~~-5001~</t>
  </si>
  <si>
    <t>98 - Outlet of Boiler Assembly [1]: Duct - Classic [2] - Inlet PA Duct -&gt; Inlet of Splitter [9]: HCl mass flow</t>
  </si>
  <si>
    <t>~1~98~24~~-5001~</t>
  </si>
  <si>
    <t>98 - Outlet of Boiler Assembly [1]: Duct - Classic [2] - Inlet PA Duct -&gt; Inlet of Splitter [9]: NOx mass flow</t>
  </si>
  <si>
    <t>~1~98~25~~-5001~</t>
  </si>
  <si>
    <t>98 - Outlet of Boiler Assembly [1]: Duct - Classic [2] - Inlet PA Duct -&gt; Inlet of Splitter [9]: CO mass flow</t>
  </si>
  <si>
    <t>~1~98~26~~-5001~</t>
  </si>
  <si>
    <t>98 - Outlet of Boiler Assembly [1]: Duct - Classic [2] - Inlet PA Duct -&gt; Inlet of Splitter [9]: UHC mass flow</t>
  </si>
  <si>
    <t>~1~98~29~~-5001~</t>
  </si>
  <si>
    <t>98 - Outlet of Boiler Assembly [1]: Duct - Classic [2] - Inlet PA Duct -&gt; Inlet of Splitter [9]: Hg mass flow</t>
  </si>
  <si>
    <t>~1~98~32~~-5001~</t>
  </si>
  <si>
    <t>98 - Outlet of Boiler Assembly [1]: Duct - Classic [2] - Inlet PA Duct -&gt; Inlet of Splitter [9]: Dry Oxygen</t>
  </si>
  <si>
    <t>~1~98~31~~-5001~</t>
  </si>
  <si>
    <t>98 - Outlet of Boiler Assembly [1]: Duct - Classic [2] - Inlet PA Duct -&gt; Inlet of Splitter [9]: Normal volume flow</t>
  </si>
  <si>
    <t>~1~109~0~~-5001~</t>
  </si>
  <si>
    <t>109 - Outlet of Gas/Air Source [11] - Prim.Air -&gt; Inlet of Boiler Assembly [1]: Fan [72] - PA Fan: Pressure</t>
  </si>
  <si>
    <t>~1~109~1~~-5001~</t>
  </si>
  <si>
    <t>109 - Outlet of Gas/Air Source [11] - Prim.Air -&gt; Inlet of Boiler Assembly [1]: Fan [72] - PA Fan: Temperature</t>
  </si>
  <si>
    <t>~1~109~2~~-5001~</t>
  </si>
  <si>
    <t>109 - Outlet of Gas/Air Source [11] - Prim.Air -&gt; Inlet of Boiler Assembly [1]: Fan [72] - PA Fan: Mass flow</t>
  </si>
  <si>
    <t>~1~109~22~~-5001~</t>
  </si>
  <si>
    <t>109 - Outlet of Gas/Air Source [11] - Prim.Air -&gt; Inlet of Boiler Assembly [1]: Fan [72] - PA Fan: Fly ash flow</t>
  </si>
  <si>
    <t>~1~109~16~~-5001~</t>
  </si>
  <si>
    <t>109 - Outlet of Gas/Air Source [11] - Prim.Air -&gt; Inlet of Boiler Assembly [1]: Fan [72] - PA Fan: Fly ash enthalpy</t>
  </si>
  <si>
    <t>~1~109~18~~-5001~</t>
  </si>
  <si>
    <t>109 - Outlet of Gas/Air Source [11] - Prim.Air -&gt; Inlet of Boiler Assembly [1]: Fan [72] - PA Fan: Relative humidity</t>
  </si>
  <si>
    <t>~1~109~20~~-5001~</t>
  </si>
  <si>
    <t>109 - Outlet of Gas/Air Source [11] - Prim.Air -&gt; Inlet of Boiler Assembly [1]: Fan [72] - PA Fan: Entropy</t>
  </si>
  <si>
    <t>~1~109~3~~-5001~</t>
  </si>
  <si>
    <t>109 - Outlet of Gas/Air Source [11] - Prim.Air -&gt; Inlet of Boiler Assembly [1]: Fan [72] - PA Fan: Enthalpy</t>
  </si>
  <si>
    <t>~1~109~19~~-5001~</t>
  </si>
  <si>
    <t>109 - Outlet of Gas/Air Source [11] - Prim.Air -&gt; Inlet of Boiler Assembly [1]: Fan [72] - PA Fan: Molecular weight</t>
  </si>
  <si>
    <t>~1~109~4~~-5001~</t>
  </si>
  <si>
    <t>109 - Outlet of Gas/Air Source [11] - Prim.Air -&gt; Inlet of Boiler Assembly [1]: Fan [72] - PA Fan: CO2 mass flow</t>
  </si>
  <si>
    <t>~1~109~5~~-5001~</t>
  </si>
  <si>
    <t>109 - Outlet of Gas/Air Source [11] - Prim.Air -&gt; Inlet of Boiler Assembly [1]: Fan [72] - PA Fan: Volume flow</t>
  </si>
  <si>
    <t>~1~109~101~~-5001~</t>
  </si>
  <si>
    <t>109 - Outlet of Gas/Air Source [11] - Prim.Air -&gt; Inlet of Boiler Assembly [1]: Fan [72] - PA Fan: Density</t>
  </si>
  <si>
    <t>~1~109~6~~-5001~</t>
  </si>
  <si>
    <t>109 - Outlet of Gas/Air Source [11] - Prim.Air -&gt; Inlet of Boiler Assembly [1]: Fan [72] - PA Fan: Mole percent of N2</t>
  </si>
  <si>
    <t>~1~109~7~~-5001~</t>
  </si>
  <si>
    <t>109 - Outlet of Gas/Air Source [11] - Prim.Air -&gt; Inlet of Boiler Assembly [1]: Fan [72] - PA Fan: Mole percent of O2</t>
  </si>
  <si>
    <t>~1~109~8~~-5001~</t>
  </si>
  <si>
    <t>109 - Outlet of Gas/Air Source [11] - Prim.Air -&gt; Inlet of Boiler Assembly [1]: Fan [72] - PA Fan: Mole percent of CO2</t>
  </si>
  <si>
    <t>~1~109~9~~-5001~</t>
  </si>
  <si>
    <t>109 - Outlet of Gas/Air Source [11] - Prim.Air -&gt; Inlet of Boiler Assembly [1]: Fan [72] - PA Fan: Mole percent of H2O</t>
  </si>
  <si>
    <t>~1~109~10~~-5001~</t>
  </si>
  <si>
    <t>109 - Outlet of Gas/Air Source [11] - Prim.Air -&gt; Inlet of Boiler Assembly [1]: Fan [72] - PA Fan: Mole percent of H2O liquid</t>
  </si>
  <si>
    <t>~1~109~11~~-5001~</t>
  </si>
  <si>
    <t>109 - Outlet of Gas/Air Source [11] - Prim.Air -&gt; Inlet of Boiler Assembly [1]: Fan [72] - PA Fan: Mole percent of Ar</t>
  </si>
  <si>
    <t>~1~109~12~~-5001~</t>
  </si>
  <si>
    <t>109 - Outlet of Gas/Air Source [11] - Prim.Air -&gt; Inlet of Boiler Assembly [1]: Fan [72] - PA Fan: Mole percent of SO2</t>
  </si>
  <si>
    <t>~1~109~14~~-5001~</t>
  </si>
  <si>
    <t>109 - Outlet of Gas/Air Source [11] - Prim.Air -&gt; Inlet of Boiler Assembly [1]: Fan [72] - PA Fan: Sulfur trioxide SO3</t>
  </si>
  <si>
    <t>~1~109~23~~-5001~</t>
  </si>
  <si>
    <t>109 - Outlet of Gas/Air Source [11] - Prim.Air -&gt; Inlet of Boiler Assembly [1]: Fan [72] - PA Fan: HCl mass flow</t>
  </si>
  <si>
    <t>~1~109~24~~-5001~</t>
  </si>
  <si>
    <t>109 - Outlet of Gas/Air Source [11] - Prim.Air -&gt; Inlet of Boiler Assembly [1]: Fan [72] - PA Fan: NOx mass flow</t>
  </si>
  <si>
    <t>~1~109~25~~-5001~</t>
  </si>
  <si>
    <t>109 - Outlet of Gas/Air Source [11] - Prim.Air -&gt; Inlet of Boiler Assembly [1]: Fan [72] - PA Fan: CO mass flow</t>
  </si>
  <si>
    <t>~1~109~26~~-5001~</t>
  </si>
  <si>
    <t>109 - Outlet of Gas/Air Source [11] - Prim.Air -&gt; Inlet of Boiler Assembly [1]: Fan [72] - PA Fan: UHC mass flow</t>
  </si>
  <si>
    <t>~1~109~29~~-5001~</t>
  </si>
  <si>
    <t>109 - Outlet of Gas/Air Source [11] - Prim.Air -&gt; Inlet of Boiler Assembly [1]: Fan [72] - PA Fan: Hg mass flow</t>
  </si>
  <si>
    <t>~1~109~32~~-5001~</t>
  </si>
  <si>
    <t>109 - Outlet of Gas/Air Source [11] - Prim.Air -&gt; Inlet of Boiler Assembly [1]: Fan [72] - PA Fan: Dry Oxygen</t>
  </si>
  <si>
    <t>~1~109~31~~-5001~</t>
  </si>
  <si>
    <t>109 - Outlet of Gas/Air Source [11] - Prim.Air -&gt; Inlet of Boiler Assembly [1]: Fan [72] - PA Fan: Normal volume flow</t>
  </si>
  <si>
    <t>~1~113~0~~-5001~</t>
  </si>
  <si>
    <t>113 - Gas outlet of Boiler Assembly [1]: Superheater (PCE) - Parallel Flow [77] - RH-2 -&gt; Gas inlet of Boiler Assembly [1]: Superheater (PCE) - Parallel Flow [78] - RH-1: Pressure</t>
  </si>
  <si>
    <t>~1~113~1~~-5001~</t>
  </si>
  <si>
    <t>113 - Gas outlet of Boiler Assembly [1]: Superheater (PCE) - Parallel Flow [77] - RH-2 -&gt; Gas inlet of Boiler Assembly [1]: Superheater (PCE) - Parallel Flow [78] - RH-1: Temperature</t>
  </si>
  <si>
    <t>~1~113~2~~-5001~</t>
  </si>
  <si>
    <t>113 - Gas outlet of Boiler Assembly [1]: Superheater (PCE) - Parallel Flow [77] - RH-2 -&gt; Gas inlet of Boiler Assembly [1]: Superheater (PCE) - Parallel Flow [78] - RH-1: Mass flow</t>
  </si>
  <si>
    <t>~1~113~22~~-5001~</t>
  </si>
  <si>
    <t>113 - Gas outlet of Boiler Assembly [1]: Superheater (PCE) - Parallel Flow [77] - RH-2 -&gt; Gas inlet of Boiler Assembly [1]: Superheater (PCE) - Parallel Flow [78] - RH-1: Fly ash flow</t>
  </si>
  <si>
    <t>~1~113~16~~-5001~</t>
  </si>
  <si>
    <t>113 - Gas outlet of Boiler Assembly [1]: Superheater (PCE) - Parallel Flow [77] - RH-2 -&gt; Gas inlet of Boiler Assembly [1]: Superheater (PCE) - Parallel Flow [78] - RH-1: Fly ash enthalpy</t>
  </si>
  <si>
    <t>~1~113~18~~-5001~</t>
  </si>
  <si>
    <t>113 - Gas outlet of Boiler Assembly [1]: Superheater (PCE) - Parallel Flow [77] - RH-2 -&gt; Gas inlet of Boiler Assembly [1]: Superheater (PCE) - Parallel Flow [78] - RH-1: Relative humidity</t>
  </si>
  <si>
    <t>~1~113~20~~-5001~</t>
  </si>
  <si>
    <t>113 - Gas outlet of Boiler Assembly [1]: Superheater (PCE) - Parallel Flow [77] - RH-2 -&gt; Gas inlet of Boiler Assembly [1]: Superheater (PCE) - Parallel Flow [78] - RH-1: Entropy</t>
  </si>
  <si>
    <t>~1~113~3~~-5001~</t>
  </si>
  <si>
    <t>113 - Gas outlet of Boiler Assembly [1]: Superheater (PCE) - Parallel Flow [77] - RH-2 -&gt; Gas inlet of Boiler Assembly [1]: Superheater (PCE) - Parallel Flow [78] - RH-1: Enthalpy</t>
  </si>
  <si>
    <t>~1~113~19~~-5001~</t>
  </si>
  <si>
    <t>113 - Gas outlet of Boiler Assembly [1]: Superheater (PCE) - Parallel Flow [77] - RH-2 -&gt; Gas inlet of Boiler Assembly [1]: Superheater (PCE) - Parallel Flow [78] - RH-1: Molecular weight</t>
  </si>
  <si>
    <t>~1~113~4~~-5001~</t>
  </si>
  <si>
    <t>113 - Gas outlet of Boiler Assembly [1]: Superheater (PCE) - Parallel Flow [77] - RH-2 -&gt; Gas inlet of Boiler Assembly [1]: Superheater (PCE) - Parallel Flow [78] - RH-1: CO2 mass flow</t>
  </si>
  <si>
    <t>~1~113~5~~-5001~</t>
  </si>
  <si>
    <t>113 - Gas outlet of Boiler Assembly [1]: Superheater (PCE) - Parallel Flow [77] - RH-2 -&gt; Gas inlet of Boiler Assembly [1]: Superheater (PCE) - Parallel Flow [78] - RH-1: Volume flow</t>
  </si>
  <si>
    <t>~1~113~101~~-5001~</t>
  </si>
  <si>
    <t>113 - Gas outlet of Boiler Assembly [1]: Superheater (PCE) - Parallel Flow [77] - RH-2 -&gt; Gas inlet of Boiler Assembly [1]: Superheater (PCE) - Parallel Flow [78] - RH-1: Density</t>
  </si>
  <si>
    <t>~1~113~6~~-5001~</t>
  </si>
  <si>
    <t>113 - Gas outlet of Boiler Assembly [1]: Superheater (PCE) - Parallel Flow [77] - RH-2 -&gt; Gas inlet of Boiler Assembly [1]: Superheater (PCE) - Parallel Flow [78] - RH-1: Mole percent of N2</t>
  </si>
  <si>
    <t>~1~113~7~~-5001~</t>
  </si>
  <si>
    <t>113 - Gas outlet of Boiler Assembly [1]: Superheater (PCE) - Parallel Flow [77] - RH-2 -&gt; Gas inlet of Boiler Assembly [1]: Superheater (PCE) - Parallel Flow [78] - RH-1: Mole percent of O2</t>
  </si>
  <si>
    <t>~1~113~8~~-5001~</t>
  </si>
  <si>
    <t>113 - Gas outlet of Boiler Assembly [1]: Superheater (PCE) - Parallel Flow [77] - RH-2 -&gt; Gas inlet of Boiler Assembly [1]: Superheater (PCE) - Parallel Flow [78] - RH-1: Mole percent of CO2</t>
  </si>
  <si>
    <t>~1~113~9~~-5001~</t>
  </si>
  <si>
    <t>113 - Gas outlet of Boiler Assembly [1]: Superheater (PCE) - Parallel Flow [77] - RH-2 -&gt; Gas inlet of Boiler Assembly [1]: Superheater (PCE) - Parallel Flow [78] - RH-1: Mole percent of H2O</t>
  </si>
  <si>
    <t>~1~113~10~~-5001~</t>
  </si>
  <si>
    <t>113 - Gas outlet of Boiler Assembly [1]: Superheater (PCE) - Parallel Flow [77] - RH-2 -&gt; Gas inlet of Boiler Assembly [1]: Superheater (PCE) - Parallel Flow [78] - RH-1: Mole percent of H2O liquid</t>
  </si>
  <si>
    <t>~1~113~11~~-5001~</t>
  </si>
  <si>
    <t>113 - Gas outlet of Boiler Assembly [1]: Superheater (PCE) - Parallel Flow [77] - RH-2 -&gt; Gas inlet of Boiler Assembly [1]: Superheater (PCE) - Parallel Flow [78] - RH-1: Mole percent of Ar</t>
  </si>
  <si>
    <t>~1~113~12~~-5001~</t>
  </si>
  <si>
    <t>113 - Gas outlet of Boiler Assembly [1]: Superheater (PCE) - Parallel Flow [77] - RH-2 -&gt; Gas inlet of Boiler Assembly [1]: Superheater (PCE) - Parallel Flow [78] - RH-1: Mole percent of SO2</t>
  </si>
  <si>
    <t>~1~113~14~~-5001~</t>
  </si>
  <si>
    <t>113 - Gas outlet of Boiler Assembly [1]: Superheater (PCE) - Parallel Flow [77] - RH-2 -&gt; Gas inlet of Boiler Assembly [1]: Superheater (PCE) - Parallel Flow [78] - RH-1: Sulfur trioxide SO3</t>
  </si>
  <si>
    <t>~1~113~23~~-5001~</t>
  </si>
  <si>
    <t>113 - Gas outlet of Boiler Assembly [1]: Superheater (PCE) - Parallel Flow [77] - RH-2 -&gt; Gas inlet of Boiler Assembly [1]: Superheater (PCE) - Parallel Flow [78] - RH-1: HCl mass flow</t>
  </si>
  <si>
    <t>~1~113~24~~-5001~</t>
  </si>
  <si>
    <t>113 - Gas outlet of Boiler Assembly [1]: Superheater (PCE) - Parallel Flow [77] - RH-2 -&gt; Gas inlet of Boiler Assembly [1]: Superheater (PCE) - Parallel Flow [78] - RH-1: NOx mass flow</t>
  </si>
  <si>
    <t>~1~113~25~~-5001~</t>
  </si>
  <si>
    <t>113 - Gas outlet of Boiler Assembly [1]: Superheater (PCE) - Parallel Flow [77] - RH-2 -&gt; Gas inlet of Boiler Assembly [1]: Superheater (PCE) - Parallel Flow [78] - RH-1: CO mass flow</t>
  </si>
  <si>
    <t>~1~113~26~~-5001~</t>
  </si>
  <si>
    <t>113 - Gas outlet of Boiler Assembly [1]: Superheater (PCE) - Parallel Flow [77] - RH-2 -&gt; Gas inlet of Boiler Assembly [1]: Superheater (PCE) - Parallel Flow [78] - RH-1: UHC mass flow</t>
  </si>
  <si>
    <t>~1~113~29~~-5001~</t>
  </si>
  <si>
    <t>113 - Gas outlet of Boiler Assembly [1]: Superheater (PCE) - Parallel Flow [77] - RH-2 -&gt; Gas inlet of Boiler Assembly [1]: Superheater (PCE) - Parallel Flow [78] - RH-1: Hg mass flow</t>
  </si>
  <si>
    <t>~1~113~32~~-5001~</t>
  </si>
  <si>
    <t>113 - Gas outlet of Boiler Assembly [1]: Superheater (PCE) - Parallel Flow [77] - RH-2 -&gt; Gas inlet of Boiler Assembly [1]: Superheater (PCE) - Parallel Flow [78] - RH-1: Dry Oxygen</t>
  </si>
  <si>
    <t>~1~113~31~~-5001~</t>
  </si>
  <si>
    <t>113 - Gas outlet of Boiler Assembly [1]: Superheater (PCE) - Parallel Flow [77] - RH-2 -&gt; Gas inlet of Boiler Assembly [1]: Superheater (PCE) - Parallel Flow [78] - RH-1: Normal volume flow</t>
  </si>
  <si>
    <t>~1~114~0~~-5001~</t>
  </si>
  <si>
    <t>114 - Gas outlet of Boiler Assembly [1]: Superheater (PCE) - Parallel Flow [78] - RH-1 -&gt; Gas inlet of Boiler Assembly [1]: Superheater (PCE) [38] - FSH: Pressure</t>
  </si>
  <si>
    <t>~1~114~1~~-5001~</t>
  </si>
  <si>
    <t>114 - Gas outlet of Boiler Assembly [1]: Superheater (PCE) - Parallel Flow [78] - RH-1 -&gt; Gas inlet of Boiler Assembly [1]: Superheater (PCE) [38] - FSH: Temperature</t>
  </si>
  <si>
    <t>~1~114~2~~-5001~</t>
  </si>
  <si>
    <t>114 - Gas outlet of Boiler Assembly [1]: Superheater (PCE) - Parallel Flow [78] - RH-1 -&gt; Gas inlet of Boiler Assembly [1]: Superheater (PCE) [38] - FSH: Mass flow</t>
  </si>
  <si>
    <t>~1~114~22~~-5001~</t>
  </si>
  <si>
    <t>114 - Gas outlet of Boiler Assembly [1]: Superheater (PCE) - Parallel Flow [78] - RH-1 -&gt; Gas inlet of Boiler Assembly [1]: Superheater (PCE) [38] - FSH: Fly ash flow</t>
  </si>
  <si>
    <t>~1~114~16~~-5001~</t>
  </si>
  <si>
    <t>114 - Gas outlet of Boiler Assembly [1]: Superheater (PCE) - Parallel Flow [78] - RH-1 -&gt; Gas inlet of Boiler Assembly [1]: Superheater (PCE) [38] - FSH: Fly ash enthalpy</t>
  </si>
  <si>
    <t>~1~114~18~~-5001~</t>
  </si>
  <si>
    <t>114 - Gas outlet of Boiler Assembly [1]: Superheater (PCE) - Parallel Flow [78] - RH-1 -&gt; Gas inlet of Boiler Assembly [1]: Superheater (PCE) [38] - FSH: Relative humidity</t>
  </si>
  <si>
    <t>~1~114~20~~-5001~</t>
  </si>
  <si>
    <t>114 - Gas outlet of Boiler Assembly [1]: Superheater (PCE) - Parallel Flow [78] - RH-1 -&gt; Gas inlet of Boiler Assembly [1]: Superheater (PCE) [38] - FSH: Entropy</t>
  </si>
  <si>
    <t>~1~114~3~~-5001~</t>
  </si>
  <si>
    <t>114 - Gas outlet of Boiler Assembly [1]: Superheater (PCE) - Parallel Flow [78] - RH-1 -&gt; Gas inlet of Boiler Assembly [1]: Superheater (PCE) [38] - FSH: Enthalpy</t>
  </si>
  <si>
    <t>~1~114~19~~-5001~</t>
  </si>
  <si>
    <t>114 - Gas outlet of Boiler Assembly [1]: Superheater (PCE) - Parallel Flow [78] - RH-1 -&gt; Gas inlet of Boiler Assembly [1]: Superheater (PCE) [38] - FSH: Molecular weight</t>
  </si>
  <si>
    <t>~1~114~4~~-5001~</t>
  </si>
  <si>
    <t>114 - Gas outlet of Boiler Assembly [1]: Superheater (PCE) - Parallel Flow [78] - RH-1 -&gt; Gas inlet of Boiler Assembly [1]: Superheater (PCE) [38] - FSH: CO2 mass flow</t>
  </si>
  <si>
    <t>~1~114~5~~-5001~</t>
  </si>
  <si>
    <t>114 - Gas outlet of Boiler Assembly [1]: Superheater (PCE) - Parallel Flow [78] - RH-1 -&gt; Gas inlet of Boiler Assembly [1]: Superheater (PCE) [38] - FSH: Volume flow</t>
  </si>
  <si>
    <t>~1~114~101~~-5001~</t>
  </si>
  <si>
    <t>114 - Gas outlet of Boiler Assembly [1]: Superheater (PCE) - Parallel Flow [78] - RH-1 -&gt; Gas inlet of Boiler Assembly [1]: Superheater (PCE) [38] - FSH: Density</t>
  </si>
  <si>
    <t>~1~114~6~~-5001~</t>
  </si>
  <si>
    <t>114 - Gas outlet of Boiler Assembly [1]: Superheater (PCE) - Parallel Flow [78] - RH-1 -&gt; Gas inlet of Boiler Assembly [1]: Superheater (PCE) [38] - FSH: Mole percent of N2</t>
  </si>
  <si>
    <t>~1~114~7~~-5001~</t>
  </si>
  <si>
    <t>114 - Gas outlet of Boiler Assembly [1]: Superheater (PCE) - Parallel Flow [78] - RH-1 -&gt; Gas inlet of Boiler Assembly [1]: Superheater (PCE) [38] - FSH: Mole percent of O2</t>
  </si>
  <si>
    <t>~1~114~8~~-5001~</t>
  </si>
  <si>
    <t>114 - Gas outlet of Boiler Assembly [1]: Superheater (PCE) - Parallel Flow [78] - RH-1 -&gt; Gas inlet of Boiler Assembly [1]: Superheater (PCE) [38] - FSH: Mole percent of CO2</t>
  </si>
  <si>
    <t>~1~114~9~~-5001~</t>
  </si>
  <si>
    <t>114 - Gas outlet of Boiler Assembly [1]: Superheater (PCE) - Parallel Flow [78] - RH-1 -&gt; Gas inlet of Boiler Assembly [1]: Superheater (PCE) [38] - FSH: Mole percent of H2O</t>
  </si>
  <si>
    <t>~1~114~10~~-5001~</t>
  </si>
  <si>
    <t>114 - Gas outlet of Boiler Assembly [1]: Superheater (PCE) - Parallel Flow [78] - RH-1 -&gt; Gas inlet of Boiler Assembly [1]: Superheater (PCE) [38] - FSH: Mole percent of H2O liquid</t>
  </si>
  <si>
    <t>~1~114~11~~-5001~</t>
  </si>
  <si>
    <t>114 - Gas outlet of Boiler Assembly [1]: Superheater (PCE) - Parallel Flow [78] - RH-1 -&gt; Gas inlet of Boiler Assembly [1]: Superheater (PCE) [38] - FSH: Mole percent of Ar</t>
  </si>
  <si>
    <t>~1~114~12~~-5001~</t>
  </si>
  <si>
    <t>114 - Gas outlet of Boiler Assembly [1]: Superheater (PCE) - Parallel Flow [78] - RH-1 -&gt; Gas inlet of Boiler Assembly [1]: Superheater (PCE) [38] - FSH: Mole percent of SO2</t>
  </si>
  <si>
    <t>~1~114~14~~-5001~</t>
  </si>
  <si>
    <t>114 - Gas outlet of Boiler Assembly [1]: Superheater (PCE) - Parallel Flow [78] - RH-1 -&gt; Gas inlet of Boiler Assembly [1]: Superheater (PCE) [38] - FSH: Sulfur trioxide SO3</t>
  </si>
  <si>
    <t>~1~114~23~~-5001~</t>
  </si>
  <si>
    <t>114 - Gas outlet of Boiler Assembly [1]: Superheater (PCE) - Parallel Flow [78] - RH-1 -&gt; Gas inlet of Boiler Assembly [1]: Superheater (PCE) [38] - FSH: HCl mass flow</t>
  </si>
  <si>
    <t>~1~114~24~~-5001~</t>
  </si>
  <si>
    <t>114 - Gas outlet of Boiler Assembly [1]: Superheater (PCE) - Parallel Flow [78] - RH-1 -&gt; Gas inlet of Boiler Assembly [1]: Superheater (PCE) [38] - FSH: NOx mass flow</t>
  </si>
  <si>
    <t>~1~114~25~~-5001~</t>
  </si>
  <si>
    <t>114 - Gas outlet of Boiler Assembly [1]: Superheater (PCE) - Parallel Flow [78] - RH-1 -&gt; Gas inlet of Boiler Assembly [1]: Superheater (PCE) [38] - FSH: CO mass flow</t>
  </si>
  <si>
    <t>~1~114~26~~-5001~</t>
  </si>
  <si>
    <t>114 - Gas outlet of Boiler Assembly [1]: Superheater (PCE) - Parallel Flow [78] - RH-1 -&gt; Gas inlet of Boiler Assembly [1]: Superheater (PCE) [38] - FSH: UHC mass flow</t>
  </si>
  <si>
    <t>~1~114~29~~-5001~</t>
  </si>
  <si>
    <t>114 - Gas outlet of Boiler Assembly [1]: Superheater (PCE) - Parallel Flow [78] - RH-1 -&gt; Gas inlet of Boiler Assembly [1]: Superheater (PCE) [38] - FSH: Hg mass flow</t>
  </si>
  <si>
    <t>~1~114~32~~-5001~</t>
  </si>
  <si>
    <t>114 - Gas outlet of Boiler Assembly [1]: Superheater (PCE) - Parallel Flow [78] - RH-1 -&gt; Gas inlet of Boiler Assembly [1]: Superheater (PCE) [38] - FSH: Dry Oxygen</t>
  </si>
  <si>
    <t>~1~114~31~~-5001~</t>
  </si>
  <si>
    <t>114 - Gas outlet of Boiler Assembly [1]: Superheater (PCE) - Parallel Flow [78] - RH-1 -&gt; Gas inlet of Boiler Assembly [1]: Superheater (PCE) [38] - FSH: Normal volume flow</t>
  </si>
  <si>
    <t>~1~116~0~~-5001~</t>
  </si>
  <si>
    <t>116 - Gas outlet of Boiler Assembly [1]: Superheater (PCE) - Parallel Flow [79] - Pl-SH -&gt; Gas inlet of Boiler Assembly [1]: Superheater (PCE) - Parallel Flow [77] - RH-2: Pressure</t>
  </si>
  <si>
    <t>~1~116~1~~-5001~</t>
  </si>
  <si>
    <t>116 - Gas outlet of Boiler Assembly [1]: Superheater (PCE) - Parallel Flow [79] - Pl-SH -&gt; Gas inlet of Boiler Assembly [1]: Superheater (PCE) - Parallel Flow [77] - RH-2: Temperature</t>
  </si>
  <si>
    <t>~1~116~2~~-5001~</t>
  </si>
  <si>
    <t>116 - Gas outlet of Boiler Assembly [1]: Superheater (PCE) - Parallel Flow [79] - Pl-SH -&gt; Gas inlet of Boiler Assembly [1]: Superheater (PCE) - Parallel Flow [77] - RH-2: Mass flow</t>
  </si>
  <si>
    <t>~1~116~22~~-5001~</t>
  </si>
  <si>
    <t>116 - Gas outlet of Boiler Assembly [1]: Superheater (PCE) - Parallel Flow [79] - Pl-SH -&gt; Gas inlet of Boiler Assembly [1]: Superheater (PCE) - Parallel Flow [77] - RH-2: Fly ash flow</t>
  </si>
  <si>
    <t>~1~116~16~~-5001~</t>
  </si>
  <si>
    <t>116 - Gas outlet of Boiler Assembly [1]: Superheater (PCE) - Parallel Flow [79] - Pl-SH -&gt; Gas inlet of Boiler Assembly [1]: Superheater (PCE) - Parallel Flow [77] - RH-2: Fly ash enthalpy</t>
  </si>
  <si>
    <t>~1~116~18~~-5001~</t>
  </si>
  <si>
    <t>116 - Gas outlet of Boiler Assembly [1]: Superheater (PCE) - Parallel Flow [79] - Pl-SH -&gt; Gas inlet of Boiler Assembly [1]: Superheater (PCE) - Parallel Flow [77] - RH-2: Relative humidity</t>
  </si>
  <si>
    <t>~1~116~20~~-5001~</t>
  </si>
  <si>
    <t>116 - Gas outlet of Boiler Assembly [1]: Superheater (PCE) - Parallel Flow [79] - Pl-SH -&gt; Gas inlet of Boiler Assembly [1]: Superheater (PCE) - Parallel Flow [77] - RH-2: Entropy</t>
  </si>
  <si>
    <t>~1~116~3~~-5001~</t>
  </si>
  <si>
    <t>116 - Gas outlet of Boiler Assembly [1]: Superheater (PCE) - Parallel Flow [79] - Pl-SH -&gt; Gas inlet of Boiler Assembly [1]: Superheater (PCE) - Parallel Flow [77] - RH-2: Enthalpy</t>
  </si>
  <si>
    <t>~1~116~19~~-5001~</t>
  </si>
  <si>
    <t>116 - Gas outlet of Boiler Assembly [1]: Superheater (PCE) - Parallel Flow [79] - Pl-SH -&gt; Gas inlet of Boiler Assembly [1]: Superheater (PCE) - Parallel Flow [77] - RH-2: Molecular weight</t>
  </si>
  <si>
    <t>~1~116~4~~-5001~</t>
  </si>
  <si>
    <t>116 - Gas outlet of Boiler Assembly [1]: Superheater (PCE) - Parallel Flow [79] - Pl-SH -&gt; Gas inlet of Boiler Assembly [1]: Superheater (PCE) - Parallel Flow [77] - RH-2: CO2 mass flow</t>
  </si>
  <si>
    <t>~1~116~5~~-5001~</t>
  </si>
  <si>
    <t>116 - Gas outlet of Boiler Assembly [1]: Superheater (PCE) - Parallel Flow [79] - Pl-SH -&gt; Gas inlet of Boiler Assembly [1]: Superheater (PCE) - Parallel Flow [77] - RH-2: Volume flow</t>
  </si>
  <si>
    <t>~1~116~101~~-5001~</t>
  </si>
  <si>
    <t>116 - Gas outlet of Boiler Assembly [1]: Superheater (PCE) - Parallel Flow [79] - Pl-SH -&gt; Gas inlet of Boiler Assembly [1]: Superheater (PCE) - Parallel Flow [77] - RH-2: Density</t>
  </si>
  <si>
    <t>~1~116~6~~-5001~</t>
  </si>
  <si>
    <t>116 - Gas outlet of Boiler Assembly [1]: Superheater (PCE) - Parallel Flow [79] - Pl-SH -&gt; Gas inlet of Boiler Assembly [1]: Superheater (PCE) - Parallel Flow [77] - RH-2: Mole percent of N2</t>
  </si>
  <si>
    <t>~1~116~7~~-5001~</t>
  </si>
  <si>
    <t>116 - Gas outlet of Boiler Assembly [1]: Superheater (PCE) - Parallel Flow [79] - Pl-SH -&gt; Gas inlet of Boiler Assembly [1]: Superheater (PCE) - Parallel Flow [77] - RH-2: Mole percent of O2</t>
  </si>
  <si>
    <t>~1~116~8~~-5001~</t>
  </si>
  <si>
    <t>116 - Gas outlet of Boiler Assembly [1]: Superheater (PCE) - Parallel Flow [79] - Pl-SH -&gt; Gas inlet of Boiler Assembly [1]: Superheater (PCE) - Parallel Flow [77] - RH-2: Mole percent of CO2</t>
  </si>
  <si>
    <t>~1~116~9~~-5001~</t>
  </si>
  <si>
    <t>116 - Gas outlet of Boiler Assembly [1]: Superheater (PCE) - Parallel Flow [79] - Pl-SH -&gt; Gas inlet of Boiler Assembly [1]: Superheater (PCE) - Parallel Flow [77] - RH-2: Mole percent of H2O</t>
  </si>
  <si>
    <t>~1~116~10~~-5001~</t>
  </si>
  <si>
    <t>116 - Gas outlet of Boiler Assembly [1]: Superheater (PCE) - Parallel Flow [79] - Pl-SH -&gt; Gas inlet of Boiler Assembly [1]: Superheater (PCE) - Parallel Flow [77] - RH-2: Mole percent of H2O liquid</t>
  </si>
  <si>
    <t>~1~116~11~~-5001~</t>
  </si>
  <si>
    <t>116 - Gas outlet of Boiler Assembly [1]: Superheater (PCE) - Parallel Flow [79] - Pl-SH -&gt; Gas inlet of Boiler Assembly [1]: Superheater (PCE) - Parallel Flow [77] - RH-2: Mole percent of Ar</t>
  </si>
  <si>
    <t>~1~116~12~~-5001~</t>
  </si>
  <si>
    <t>116 - Gas outlet of Boiler Assembly [1]: Superheater (PCE) - Parallel Flow [79] - Pl-SH -&gt; Gas inlet of Boiler Assembly [1]: Superheater (PCE) - Parallel Flow [77] - RH-2: Mole percent of SO2</t>
  </si>
  <si>
    <t>~1~116~14~~-5001~</t>
  </si>
  <si>
    <t>116 - Gas outlet of Boiler Assembly [1]: Superheater (PCE) - Parallel Flow [79] - Pl-SH -&gt; Gas inlet of Boiler Assembly [1]: Superheater (PCE) - Parallel Flow [77] - RH-2: Sulfur trioxide SO3</t>
  </si>
  <si>
    <t>~1~116~23~~-5001~</t>
  </si>
  <si>
    <t>116 - Gas outlet of Boiler Assembly [1]: Superheater (PCE) - Parallel Flow [79] - Pl-SH -&gt; Gas inlet of Boiler Assembly [1]: Superheater (PCE) - Parallel Flow [77] - RH-2: HCl mass flow</t>
  </si>
  <si>
    <t>~1~116~24~~-5001~</t>
  </si>
  <si>
    <t>116 - Gas outlet of Boiler Assembly [1]: Superheater (PCE) - Parallel Flow [79] - Pl-SH -&gt; Gas inlet of Boiler Assembly [1]: Superheater (PCE) - Parallel Flow [77] - RH-2: NOx mass flow</t>
  </si>
  <si>
    <t>~1~116~25~~-5001~</t>
  </si>
  <si>
    <t>116 - Gas outlet of Boiler Assembly [1]: Superheater (PCE) - Parallel Flow [79] - Pl-SH -&gt; Gas inlet of Boiler Assembly [1]: Superheater (PCE) - Parallel Flow [77] - RH-2: CO mass flow</t>
  </si>
  <si>
    <t>~1~116~26~~-5001~</t>
  </si>
  <si>
    <t>116 - Gas outlet of Boiler Assembly [1]: Superheater (PCE) - Parallel Flow [79] - Pl-SH -&gt; Gas inlet of Boiler Assembly [1]: Superheater (PCE) - Parallel Flow [77] - RH-2: UHC mass flow</t>
  </si>
  <si>
    <t>~1~116~29~~-5001~</t>
  </si>
  <si>
    <t>116 - Gas outlet of Boiler Assembly [1]: Superheater (PCE) - Parallel Flow [79] - Pl-SH -&gt; Gas inlet of Boiler Assembly [1]: Superheater (PCE) - Parallel Flow [77] - RH-2: Hg mass flow</t>
  </si>
  <si>
    <t>~1~116~32~~-5001~</t>
  </si>
  <si>
    <t>116 - Gas outlet of Boiler Assembly [1]: Superheater (PCE) - Parallel Flow [79] - Pl-SH -&gt; Gas inlet of Boiler Assembly [1]: Superheater (PCE) - Parallel Flow [77] - RH-2: Dry Oxygen</t>
  </si>
  <si>
    <t>~1~116~31~~-5001~</t>
  </si>
  <si>
    <t>116 - Gas outlet of Boiler Assembly [1]: Superheater (PCE) - Parallel Flow [79] - Pl-SH -&gt; Gas inlet of Boiler Assembly [1]: Superheater (PCE) - Parallel Flow [77] - RH-2: Normal volume flow</t>
  </si>
  <si>
    <t>~2~3~0~~-5001~</t>
  </si>
  <si>
    <t>3 - Outlet 2 of Splitter [22] -&gt; Heating steam inlet of Shell-Tube Water Heater (PCE) [34] - GC: Pressure</t>
  </si>
  <si>
    <t>~2~3~1~~-5001~</t>
  </si>
  <si>
    <t>3 - Outlet 2 of Splitter [22] -&gt; Heating steam inlet of Shell-Tube Water Heater (PCE) [34] - GC: Temperature</t>
  </si>
  <si>
    <t>~2~3~2~~-5001~</t>
  </si>
  <si>
    <t>3 - Outlet 2 of Splitter [22] -&gt; Heating steam inlet of Shell-Tube Water Heater (PCE) [34] - GC: Mass flow</t>
  </si>
  <si>
    <t>~2~3~20~~-5001~</t>
  </si>
  <si>
    <t>3 - Outlet 2 of Splitter [22] -&gt; Heating steam inlet of Shell-Tube Water Heater (PCE) [34] - GC: Entropy</t>
  </si>
  <si>
    <t>~2~3~4~~-5001~</t>
  </si>
  <si>
    <t>3 - Outlet 2 of Splitter [22] -&gt; Heating steam inlet of Shell-Tube Water Heater (PCE) [34] - GC: Enthalpy</t>
  </si>
  <si>
    <t>~2~3~3~~-5001~</t>
  </si>
  <si>
    <t>3 - Outlet 2 of Splitter [22] -&gt; Heating steam inlet of Shell-Tube Water Heater (PCE) [34] - GC: Enthalpy H*</t>
  </si>
  <si>
    <t>~2~3~5~~-5001~</t>
  </si>
  <si>
    <t>3 - Outlet 2 of Splitter [22] -&gt; Heating steam inlet of Shell-Tube Water Heater (PCE) [34] - GC: Steam quality</t>
  </si>
  <si>
    <t>~2~3~10~~-5001~</t>
  </si>
  <si>
    <t>3 - Outlet 2 of Splitter [22] -&gt; Heating steam inlet of Shell-Tube Water Heater (PCE) [34] - GC: Density</t>
  </si>
  <si>
    <t>~2~3~11~~-5001~</t>
  </si>
  <si>
    <t>3 - Outlet 2 of Splitter [22] -&gt; Heating steam inlet of Shell-Tube Water Heater (PCE) [34] - GC: Specific heat</t>
  </si>
  <si>
    <t>~2~3~12~~-5001~</t>
  </si>
  <si>
    <t>3 - Outlet 2 of Splitter [22] -&gt; Heating steam inlet of Shell-Tube Water Heater (PCE) [34] - GC: Thermal conductivity</t>
  </si>
  <si>
    <t>W/m-C</t>
  </si>
  <si>
    <t>~2~3~13~~-5001~</t>
  </si>
  <si>
    <t>3 - Outlet 2 of Splitter [22] -&gt; Heating steam inlet of Shell-Tube Water Heater (PCE) [34] - GC: Dynamic viscosity</t>
  </si>
  <si>
    <t>kg/m-s</t>
  </si>
  <si>
    <t>~2~4~0~~-5001~</t>
  </si>
  <si>
    <t>4 - Outlet 1 of Splitter [22] -&gt; Inlet 2 of Mixer [62]: Pressure</t>
  </si>
  <si>
    <t>~2~4~1~~-5001~</t>
  </si>
  <si>
    <t>4 - Outlet 1 of Splitter [22] -&gt; Inlet 2 of Mixer [62]: Temperature</t>
  </si>
  <si>
    <t>~2~4~2~~-5001~</t>
  </si>
  <si>
    <t>4 - Outlet 1 of Splitter [22] -&gt; Inlet 2 of Mixer [62]: Mass flow</t>
  </si>
  <si>
    <t>~2~4~20~~-5001~</t>
  </si>
  <si>
    <t>4 - Outlet 1 of Splitter [22] -&gt; Inlet 2 of Mixer [62]: Entropy</t>
  </si>
  <si>
    <t>~2~4~4~~-5001~</t>
  </si>
  <si>
    <t>4 - Outlet 1 of Splitter [22] -&gt; Inlet 2 of Mixer [62]: Enthalpy</t>
  </si>
  <si>
    <t>~2~4~3~~-5001~</t>
  </si>
  <si>
    <t>4 - Outlet 1 of Splitter [22] -&gt; Inlet 2 of Mixer [62]: Enthalpy H*</t>
  </si>
  <si>
    <t>~2~4~5~~-5001~</t>
  </si>
  <si>
    <t>4 - Outlet 1 of Splitter [22] -&gt; Inlet 2 of Mixer [62]: Steam quality</t>
  </si>
  <si>
    <t>~2~4~10~~-5001~</t>
  </si>
  <si>
    <t>4 - Outlet 1 of Splitter [22] -&gt; Inlet 2 of Mixer [62]: Density</t>
  </si>
  <si>
    <t>~2~4~11~~-5001~</t>
  </si>
  <si>
    <t>4 - Outlet 1 of Splitter [22] -&gt; Inlet 2 of Mixer [62]: Specific heat</t>
  </si>
  <si>
    <t>~2~4~12~~-5001~</t>
  </si>
  <si>
    <t>4 - Outlet 1 of Splitter [22] -&gt; Inlet 2 of Mixer [62]: Thermal conductivity</t>
  </si>
  <si>
    <t>~2~4~13~~-5001~</t>
  </si>
  <si>
    <t>4 - Outlet 1 of Splitter [22] -&gt; Inlet 2 of Mixer [62]: Dynamic viscosity</t>
  </si>
  <si>
    <t>~2~5~0~~-5001~</t>
  </si>
  <si>
    <t>5 - Feedwater outlet of Feedwater Heater [17] - HPH-2 -&gt; Feedwater inlet of Feedwater Heater [16] - HPH-1: Pressure</t>
  </si>
  <si>
    <t>~2~5~1~~-5001~</t>
  </si>
  <si>
    <t>5 - Feedwater outlet of Feedwater Heater [17] - HPH-2 -&gt; Feedwater inlet of Feedwater Heater [16] - HPH-1: Temperature</t>
  </si>
  <si>
    <t>~2~5~2~~-5001~</t>
  </si>
  <si>
    <t>5 - Feedwater outlet of Feedwater Heater [17] - HPH-2 -&gt; Feedwater inlet of Feedwater Heater [16] - HPH-1: Mass flow</t>
  </si>
  <si>
    <t>~2~5~20~~-5001~</t>
  </si>
  <si>
    <t>5 - Feedwater outlet of Feedwater Heater [17] - HPH-2 -&gt; Feedwater inlet of Feedwater Heater [16] - HPH-1: Entropy</t>
  </si>
  <si>
    <t>~2~5~4~~-5001~</t>
  </si>
  <si>
    <t>5 - Feedwater outlet of Feedwater Heater [17] - HPH-2 -&gt; Feedwater inlet of Feedwater Heater [16] - HPH-1: Enthalpy</t>
  </si>
  <si>
    <t>~2~5~3~~-5001~</t>
  </si>
  <si>
    <t>5 - Feedwater outlet of Feedwater Heater [17] - HPH-2 -&gt; Feedwater inlet of Feedwater Heater [16] - HPH-1: Enthalpy H*</t>
  </si>
  <si>
    <t>~2~5~5~~-5001~</t>
  </si>
  <si>
    <t>5 - Feedwater outlet of Feedwater Heater [17] - HPH-2 -&gt; Feedwater inlet of Feedwater Heater [16] - HPH-1: Steam quality</t>
  </si>
  <si>
    <t>~2~5~10~~-5001~</t>
  </si>
  <si>
    <t>5 - Feedwater outlet of Feedwater Heater [17] - HPH-2 -&gt; Feedwater inlet of Feedwater Heater [16] - HPH-1: Density</t>
  </si>
  <si>
    <t>~2~5~11~~-5001~</t>
  </si>
  <si>
    <t>5 - Feedwater outlet of Feedwater Heater [17] - HPH-2 -&gt; Feedwater inlet of Feedwater Heater [16] - HPH-1: Specific heat</t>
  </si>
  <si>
    <t>~2~5~12~~-5001~</t>
  </si>
  <si>
    <t>5 - Feedwater outlet of Feedwater Heater [17] - HPH-2 -&gt; Feedwater inlet of Feedwater Heater [16] - HPH-1: Thermal conductivity</t>
  </si>
  <si>
    <t>~2~5~13~~-5001~</t>
  </si>
  <si>
    <t>5 - Feedwater outlet of Feedwater Heater [17] - HPH-2 -&gt; Feedwater inlet of Feedwater Heater [16] - HPH-1: Dynamic viscosity</t>
  </si>
  <si>
    <t>~2~6~0~~-5001~</t>
  </si>
  <si>
    <t>6 - Feedwater outlet of Feedwater Heater [56] - LPH-5 -&gt; Feedwater inlet of Deaerator [31] - DAER: Pressure</t>
  </si>
  <si>
    <t>~2~6~1~~-5001~</t>
  </si>
  <si>
    <t>6 - Feedwater outlet of Feedwater Heater [56] - LPH-5 -&gt; Feedwater inlet of Deaerator [31] - DAER: Temperature</t>
  </si>
  <si>
    <t>~2~6~2~~-5001~</t>
  </si>
  <si>
    <t>6 - Feedwater outlet of Feedwater Heater [56] - LPH-5 -&gt; Feedwater inlet of Deaerator [31] - DAER: Mass flow</t>
  </si>
  <si>
    <t>~2~6~20~~-5001~</t>
  </si>
  <si>
    <t>6 - Feedwater outlet of Feedwater Heater [56] - LPH-5 -&gt; Feedwater inlet of Deaerator [31] - DAER: Entropy</t>
  </si>
  <si>
    <t>~2~6~4~~-5001~</t>
  </si>
  <si>
    <t>6 - Feedwater outlet of Feedwater Heater [56] - LPH-5 -&gt; Feedwater inlet of Deaerator [31] - DAER: Enthalpy</t>
  </si>
  <si>
    <t>~2~6~3~~-5001~</t>
  </si>
  <si>
    <t>6 - Feedwater outlet of Feedwater Heater [56] - LPH-5 -&gt; Feedwater inlet of Deaerator [31] - DAER: Enthalpy H*</t>
  </si>
  <si>
    <t>~2~6~5~~-5001~</t>
  </si>
  <si>
    <t>6 - Feedwater outlet of Feedwater Heater [56] - LPH-5 -&gt; Feedwater inlet of Deaerator [31] - DAER: Steam quality</t>
  </si>
  <si>
    <t>~2~6~10~~-5001~</t>
  </si>
  <si>
    <t>6 - Feedwater outlet of Feedwater Heater [56] - LPH-5 -&gt; Feedwater inlet of Deaerator [31] - DAER: Density</t>
  </si>
  <si>
    <t>~2~6~11~~-5001~</t>
  </si>
  <si>
    <t>6 - Feedwater outlet of Feedwater Heater [56] - LPH-5 -&gt; Feedwater inlet of Deaerator [31] - DAER: Specific heat</t>
  </si>
  <si>
    <t>~2~6~12~~-5001~</t>
  </si>
  <si>
    <t>6 - Feedwater outlet of Feedwater Heater [56] - LPH-5 -&gt; Feedwater inlet of Deaerator [31] - DAER: Thermal conductivity</t>
  </si>
  <si>
    <t>~2~6~13~~-5001~</t>
  </si>
  <si>
    <t>6 - Feedwater outlet of Feedwater Heater [56] - LPH-5 -&gt; Feedwater inlet of Deaerator [31] - DAER: Dynamic viscosity</t>
  </si>
  <si>
    <t>~2~7~0~~-5001~</t>
  </si>
  <si>
    <t>7 - Outlet 1 of Splitter [32] -&gt; Inlet of Splitter [89]: Pressure</t>
  </si>
  <si>
    <t>~2~7~1~~-5001~</t>
  </si>
  <si>
    <t>7 - Outlet 1 of Splitter [32] -&gt; Inlet of Splitter [89]: Temperature</t>
  </si>
  <si>
    <t>~2~7~2~~-5001~</t>
  </si>
  <si>
    <t>7 - Outlet 1 of Splitter [32] -&gt; Inlet of Splitter [89]: Mass flow</t>
  </si>
  <si>
    <t>~2~7~20~~-5001~</t>
  </si>
  <si>
    <t>7 - Outlet 1 of Splitter [32] -&gt; Inlet of Splitter [89]: Entropy</t>
  </si>
  <si>
    <t>~2~7~4~~-5001~</t>
  </si>
  <si>
    <t>7 - Outlet 1 of Splitter [32] -&gt; Inlet of Splitter [89]: Enthalpy</t>
  </si>
  <si>
    <t>~2~7~3~~-5001~</t>
  </si>
  <si>
    <t>7 - Outlet 1 of Splitter [32] -&gt; Inlet of Splitter [89]: Enthalpy H*</t>
  </si>
  <si>
    <t>~2~7~5~~-5001~</t>
  </si>
  <si>
    <t>7 - Outlet 1 of Splitter [32] -&gt; Inlet of Splitter [89]: Steam quality</t>
  </si>
  <si>
    <t>~2~7~10~~-5001~</t>
  </si>
  <si>
    <t>7 - Outlet 1 of Splitter [32] -&gt; Inlet of Splitter [89]: Density</t>
  </si>
  <si>
    <t>~2~7~11~~-5001~</t>
  </si>
  <si>
    <t>7 - Outlet 1 of Splitter [32] -&gt; Inlet of Splitter [89]: Specific heat</t>
  </si>
  <si>
    <t>~2~7~12~~-5001~</t>
  </si>
  <si>
    <t>7 - Outlet 1 of Splitter [32] -&gt; Inlet of Splitter [89]: Thermal conductivity</t>
  </si>
  <si>
    <t>~2~7~13~~-5001~</t>
  </si>
  <si>
    <t>7 - Outlet 1 of Splitter [32] -&gt; Inlet of Splitter [89]: Dynamic viscosity</t>
  </si>
  <si>
    <t>~2~9~0~~-5001~</t>
  </si>
  <si>
    <t>9 - Outlet of Mixer [21] -&gt; Steam inlet of Boiler Assembly [1]: Desuperheater [67] - RH Desup: Pressure</t>
  </si>
  <si>
    <t>~2~9~1~~-5001~</t>
  </si>
  <si>
    <t>9 - Outlet of Mixer [21] -&gt; Steam inlet of Boiler Assembly [1]: Desuperheater [67] - RH Desup: Temperature</t>
  </si>
  <si>
    <t>~2~9~2~~-5001~</t>
  </si>
  <si>
    <t>9 - Outlet of Mixer [21] -&gt; Steam inlet of Boiler Assembly [1]: Desuperheater [67] - RH Desup: Mass flow</t>
  </si>
  <si>
    <t>~2~9~20~~-5001~</t>
  </si>
  <si>
    <t>9 - Outlet of Mixer [21] -&gt; Steam inlet of Boiler Assembly [1]: Desuperheater [67] - RH Desup: Entropy</t>
  </si>
  <si>
    <t>~2~9~4~~-5001~</t>
  </si>
  <si>
    <t>9 - Outlet of Mixer [21] -&gt; Steam inlet of Boiler Assembly [1]: Desuperheater [67] - RH Desup: Enthalpy</t>
  </si>
  <si>
    <t>~2~9~3~~-5001~</t>
  </si>
  <si>
    <t>9 - Outlet of Mixer [21] -&gt; Steam inlet of Boiler Assembly [1]: Desuperheater [67] - RH Desup: Enthalpy H*</t>
  </si>
  <si>
    <t>~2~9~5~~-5001~</t>
  </si>
  <si>
    <t>9 - Outlet of Mixer [21] -&gt; Steam inlet of Boiler Assembly [1]: Desuperheater [67] - RH Desup: Steam quality</t>
  </si>
  <si>
    <t>~2~9~10~~-5001~</t>
  </si>
  <si>
    <t>9 - Outlet of Mixer [21] -&gt; Steam inlet of Boiler Assembly [1]: Desuperheater [67] - RH Desup: Density</t>
  </si>
  <si>
    <t>~2~9~11~~-5001~</t>
  </si>
  <si>
    <t>9 - Outlet of Mixer [21] -&gt; Steam inlet of Boiler Assembly [1]: Desuperheater [67] - RH Desup: Specific heat</t>
  </si>
  <si>
    <t>~2~9~12~~-5001~</t>
  </si>
  <si>
    <t>9 - Outlet of Mixer [21] -&gt; Steam inlet of Boiler Assembly [1]: Desuperheater [67] - RH Desup: Thermal conductivity</t>
  </si>
  <si>
    <t>~2~9~13~~-5001~</t>
  </si>
  <si>
    <t>9 - Outlet of Mixer [21] -&gt; Steam inlet of Boiler Assembly [1]: Desuperheater [67] - RH Desup: Dynamic viscosity</t>
  </si>
  <si>
    <t>~2~10~0~~-5001~</t>
  </si>
  <si>
    <t>10 - Steam outlet of Boiler Assembly [1]: Superheater (PCE) - Parallel Flow [78] - RH-1 -&gt; Inlet of Boiler Assembly [1]: Valve [14]: Pressure</t>
  </si>
  <si>
    <t>~2~10~1~~-5001~</t>
  </si>
  <si>
    <t>10 - Steam outlet of Boiler Assembly [1]: Superheater (PCE) - Parallel Flow [78] - RH-1 -&gt; Inlet of Boiler Assembly [1]: Valve [14]: Temperature</t>
  </si>
  <si>
    <t>~2~10~2~~-5001~</t>
  </si>
  <si>
    <t>10 - Steam outlet of Boiler Assembly [1]: Superheater (PCE) - Parallel Flow [78] - RH-1 -&gt; Inlet of Boiler Assembly [1]: Valve [14]: Mass flow</t>
  </si>
  <si>
    <t>~2~10~20~~-5001~</t>
  </si>
  <si>
    <t>10 - Steam outlet of Boiler Assembly [1]: Superheater (PCE) - Parallel Flow [78] - RH-1 -&gt; Inlet of Boiler Assembly [1]: Valve [14]: Entropy</t>
  </si>
  <si>
    <t>~2~10~4~~-5001~</t>
  </si>
  <si>
    <t>10 - Steam outlet of Boiler Assembly [1]: Superheater (PCE) - Parallel Flow [78] - RH-1 -&gt; Inlet of Boiler Assembly [1]: Valve [14]: Enthalpy</t>
  </si>
  <si>
    <t>~2~10~3~~-5001~</t>
  </si>
  <si>
    <t>10 - Steam outlet of Boiler Assembly [1]: Superheater (PCE) - Parallel Flow [78] - RH-1 -&gt; Inlet of Boiler Assembly [1]: Valve [14]: Enthalpy H*</t>
  </si>
  <si>
    <t>~2~10~5~~-5001~</t>
  </si>
  <si>
    <t>10 - Steam outlet of Boiler Assembly [1]: Superheater (PCE) - Parallel Flow [78] - RH-1 -&gt; Inlet of Boiler Assembly [1]: Valve [14]: Steam quality</t>
  </si>
  <si>
    <t>~2~10~10~~-5001~</t>
  </si>
  <si>
    <t>10 - Steam outlet of Boiler Assembly [1]: Superheater (PCE) - Parallel Flow [78] - RH-1 -&gt; Inlet of Boiler Assembly [1]: Valve [14]: Density</t>
  </si>
  <si>
    <t>~2~10~11~~-5001~</t>
  </si>
  <si>
    <t>10 - Steam outlet of Boiler Assembly [1]: Superheater (PCE) - Parallel Flow [78] - RH-1 -&gt; Inlet of Boiler Assembly [1]: Valve [14]: Specific heat</t>
  </si>
  <si>
    <t>~2~10~12~~-5001~</t>
  </si>
  <si>
    <t>10 - Steam outlet of Boiler Assembly [1]: Superheater (PCE) - Parallel Flow [78] - RH-1 -&gt; Inlet of Boiler Assembly [1]: Valve [14]: Thermal conductivity</t>
  </si>
  <si>
    <t>~2~10~13~~-5001~</t>
  </si>
  <si>
    <t>10 - Steam outlet of Boiler Assembly [1]: Superheater (PCE) - Parallel Flow [78] - RH-1 -&gt; Inlet of Boiler Assembly [1]: Valve [14]: Dynamic viscosity</t>
  </si>
  <si>
    <t>~2~11~0~~-5001~</t>
  </si>
  <si>
    <t>11 - Condensate outlet of Water-cooled Condenser (PCE) [59] -&gt; Inlet of Makeup / Blowdown [6]: Pressure</t>
  </si>
  <si>
    <t>~2~11~1~~-5001~</t>
  </si>
  <si>
    <t>11 - Condensate outlet of Water-cooled Condenser (PCE) [59] -&gt; Inlet of Makeup / Blowdown [6]: Temperature</t>
  </si>
  <si>
    <t>~2~11~2~~-5001~</t>
  </si>
  <si>
    <t>11 - Condensate outlet of Water-cooled Condenser (PCE) [59] -&gt; Inlet of Makeup / Blowdown [6]: Mass flow</t>
  </si>
  <si>
    <t>~2~11~20~~-5001~</t>
  </si>
  <si>
    <t>11 - Condensate outlet of Water-cooled Condenser (PCE) [59] -&gt; Inlet of Makeup / Blowdown [6]: Entropy</t>
  </si>
  <si>
    <t>~2~11~4~~-5001~</t>
  </si>
  <si>
    <t>11 - Condensate outlet of Water-cooled Condenser (PCE) [59] -&gt; Inlet of Makeup / Blowdown [6]: Enthalpy</t>
  </si>
  <si>
    <t>~2~11~3~~-5001~</t>
  </si>
  <si>
    <t>11 - Condensate outlet of Water-cooled Condenser (PCE) [59] -&gt; Inlet of Makeup / Blowdown [6]: Enthalpy H*</t>
  </si>
  <si>
    <t>~2~11~5~~-5001~</t>
  </si>
  <si>
    <t>11 - Condensate outlet of Water-cooled Condenser (PCE) [59] -&gt; Inlet of Makeup / Blowdown [6]: Steam quality</t>
  </si>
  <si>
    <t>~2~11~10~~-5001~</t>
  </si>
  <si>
    <t>11 - Condensate outlet of Water-cooled Condenser (PCE) [59] -&gt; Inlet of Makeup / Blowdown [6]: Density</t>
  </si>
  <si>
    <t>~2~11~11~~-5001~</t>
  </si>
  <si>
    <t>11 - Condensate outlet of Water-cooled Condenser (PCE) [59] -&gt; Inlet of Makeup / Blowdown [6]: Specific heat</t>
  </si>
  <si>
    <t>~2~11~12~~-5001~</t>
  </si>
  <si>
    <t>11 - Condensate outlet of Water-cooled Condenser (PCE) [59] -&gt; Inlet of Makeup / Blowdown [6]: Thermal conductivity</t>
  </si>
  <si>
    <t>~2~11~13~~-5001~</t>
  </si>
  <si>
    <t>11 - Condensate outlet of Water-cooled Condenser (PCE) [59] -&gt; Inlet of Makeup / Blowdown [6]: Dynamic viscosity</t>
  </si>
  <si>
    <t>~2~12~0~~-5001~</t>
  </si>
  <si>
    <t>12 - Drain outlet of Feedwater Heater [16] - HPH-1 -&gt; Water/steam addition to shell of Feedwater Heater [17] - HPH-2: Pressure</t>
  </si>
  <si>
    <t>~2~12~1~~-5001~</t>
  </si>
  <si>
    <t>12 - Drain outlet of Feedwater Heater [16] - HPH-1 -&gt; Water/steam addition to shell of Feedwater Heater [17] - HPH-2: Temperature</t>
  </si>
  <si>
    <t>~2~12~2~~-5001~</t>
  </si>
  <si>
    <t>12 - Drain outlet of Feedwater Heater [16] - HPH-1 -&gt; Water/steam addition to shell of Feedwater Heater [17] - HPH-2: Mass flow</t>
  </si>
  <si>
    <t>~2~12~20~~-5001~</t>
  </si>
  <si>
    <t>12 - Drain outlet of Feedwater Heater [16] - HPH-1 -&gt; Water/steam addition to shell of Feedwater Heater [17] - HPH-2: Entropy</t>
  </si>
  <si>
    <t>~2~12~4~~-5001~</t>
  </si>
  <si>
    <t>12 - Drain outlet of Feedwater Heater [16] - HPH-1 -&gt; Water/steam addition to shell of Feedwater Heater [17] - HPH-2: Enthalpy</t>
  </si>
  <si>
    <t>~2~12~3~~-5001~</t>
  </si>
  <si>
    <t>12 - Drain outlet of Feedwater Heater [16] - HPH-1 -&gt; Water/steam addition to shell of Feedwater Heater [17] - HPH-2: Enthalpy H*</t>
  </si>
  <si>
    <t>~2~12~5~~-5001~</t>
  </si>
  <si>
    <t>12 - Drain outlet of Feedwater Heater [16] - HPH-1 -&gt; Water/steam addition to shell of Feedwater Heater [17] - HPH-2: Steam quality</t>
  </si>
  <si>
    <t>~2~12~10~~-5001~</t>
  </si>
  <si>
    <t>12 - Drain outlet of Feedwater Heater [16] - HPH-1 -&gt; Water/steam addition to shell of Feedwater Heater [17] - HPH-2: Density</t>
  </si>
  <si>
    <t>~2~12~11~~-5001~</t>
  </si>
  <si>
    <t>12 - Drain outlet of Feedwater Heater [16] - HPH-1 -&gt; Water/steam addition to shell of Feedwater Heater [17] - HPH-2: Specific heat</t>
  </si>
  <si>
    <t>~2~12~12~~-5001~</t>
  </si>
  <si>
    <t>12 - Drain outlet of Feedwater Heater [16] - HPH-1 -&gt; Water/steam addition to shell of Feedwater Heater [17] - HPH-2: Thermal conductivity</t>
  </si>
  <si>
    <t>~2~12~13~~-5001~</t>
  </si>
  <si>
    <t>12 - Drain outlet of Feedwater Heater [16] - HPH-1 -&gt; Water/steam addition to shell of Feedwater Heater [17] - HPH-2: Dynamic viscosity</t>
  </si>
  <si>
    <t>~2~17~0~~-5001~</t>
  </si>
  <si>
    <t>17 - Feedwater outlet of Feedwater Heater [16] - HPH-1 -&gt; Inlet of Pipe (PCE) [76]: Pressure</t>
  </si>
  <si>
    <t>~2~17~1~~-5001~</t>
  </si>
  <si>
    <t>17 - Feedwater outlet of Feedwater Heater [16] - HPH-1 -&gt; Inlet of Pipe (PCE) [76]: Temperature</t>
  </si>
  <si>
    <t>~2~17~2~~-5001~</t>
  </si>
  <si>
    <t>17 - Feedwater outlet of Feedwater Heater [16] - HPH-1 -&gt; Inlet of Pipe (PCE) [76]: Mass flow</t>
  </si>
  <si>
    <t>~2~17~20~~-5001~</t>
  </si>
  <si>
    <t>17 - Feedwater outlet of Feedwater Heater [16] - HPH-1 -&gt; Inlet of Pipe (PCE) [76]: Entropy</t>
  </si>
  <si>
    <t>~2~17~4~~-5001~</t>
  </si>
  <si>
    <t>17 - Feedwater outlet of Feedwater Heater [16] - HPH-1 -&gt; Inlet of Pipe (PCE) [76]: Enthalpy</t>
  </si>
  <si>
    <t>~2~17~3~~-5001~</t>
  </si>
  <si>
    <t>17 - Feedwater outlet of Feedwater Heater [16] - HPH-1 -&gt; Inlet of Pipe (PCE) [76]: Enthalpy H*</t>
  </si>
  <si>
    <t>~2~17~5~~-5001~</t>
  </si>
  <si>
    <t>17 - Feedwater outlet of Feedwater Heater [16] - HPH-1 -&gt; Inlet of Pipe (PCE) [76]: Steam quality</t>
  </si>
  <si>
    <t>~2~17~10~~-5001~</t>
  </si>
  <si>
    <t>17 - Feedwater outlet of Feedwater Heater [16] - HPH-1 -&gt; Inlet of Pipe (PCE) [76]: Density</t>
  </si>
  <si>
    <t>~2~17~11~~-5001~</t>
  </si>
  <si>
    <t>17 - Feedwater outlet of Feedwater Heater [16] - HPH-1 -&gt; Inlet of Pipe (PCE) [76]: Specific heat</t>
  </si>
  <si>
    <t>~2~17~12~~-5001~</t>
  </si>
  <si>
    <t>17 - Feedwater outlet of Feedwater Heater [16] - HPH-1 -&gt; Inlet of Pipe (PCE) [76]: Thermal conductivity</t>
  </si>
  <si>
    <t>~2~17~13~~-5001~</t>
  </si>
  <si>
    <t>17 - Feedwater outlet of Feedwater Heater [16] - HPH-1 -&gt; Inlet of Pipe (PCE) [76]: Dynamic viscosity</t>
  </si>
  <si>
    <t>~2~18~0~~-5001~</t>
  </si>
  <si>
    <t>18 - Outlet of Pipe (PCE) [74] -&gt; Inlet of Splitter [18]: Pressure</t>
  </si>
  <si>
    <t>~2~18~1~~-5001~</t>
  </si>
  <si>
    <t>18 - Outlet of Pipe (PCE) [74] -&gt; Inlet of Splitter [18]: Temperature</t>
  </si>
  <si>
    <t>~2~18~2~~-5001~</t>
  </si>
  <si>
    <t>18 - Outlet of Pipe (PCE) [74] -&gt; Inlet of Splitter [18]: Mass flow</t>
  </si>
  <si>
    <t>~2~18~20~~-5001~</t>
  </si>
  <si>
    <t>18 - Outlet of Pipe (PCE) [74] -&gt; Inlet of Splitter [18]: Entropy</t>
  </si>
  <si>
    <t>~2~18~4~~-5001~</t>
  </si>
  <si>
    <t>18 - Outlet of Pipe (PCE) [74] -&gt; Inlet of Splitter [18]: Enthalpy</t>
  </si>
  <si>
    <t>~2~18~3~~-5001~</t>
  </si>
  <si>
    <t>18 - Outlet of Pipe (PCE) [74] -&gt; Inlet of Splitter [18]: Enthalpy H*</t>
  </si>
  <si>
    <t>~2~18~5~~-5001~</t>
  </si>
  <si>
    <t>18 - Outlet of Pipe (PCE) [74] -&gt; Inlet of Splitter [18]: Steam quality</t>
  </si>
  <si>
    <t>~2~18~10~~-5001~</t>
  </si>
  <si>
    <t>18 - Outlet of Pipe (PCE) [74] -&gt; Inlet of Splitter [18]: Density</t>
  </si>
  <si>
    <t>~2~18~11~~-5001~</t>
  </si>
  <si>
    <t>18 - Outlet of Pipe (PCE) [74] -&gt; Inlet of Splitter [18]: Specific heat</t>
  </si>
  <si>
    <t>~2~18~12~~-5001~</t>
  </si>
  <si>
    <t>18 - Outlet of Pipe (PCE) [74] -&gt; Inlet of Splitter [18]: Thermal conductivity</t>
  </si>
  <si>
    <t>~2~18~13~~-5001~</t>
  </si>
  <si>
    <t>18 - Outlet of Pipe (PCE) [74] -&gt; Inlet of Splitter [18]: Dynamic viscosity</t>
  </si>
  <si>
    <t>~2~19~0~~-5001~</t>
  </si>
  <si>
    <t>19 - Discharge of General Pump [40] - CP -&gt; Feedwater inlet of Shell-Tube Water Heater (PCE) [34] - GC: Pressure</t>
  </si>
  <si>
    <t>~2~19~1~~-5001~</t>
  </si>
  <si>
    <t>19 - Discharge of General Pump [40] - CP -&gt; Feedwater inlet of Shell-Tube Water Heater (PCE) [34] - GC: Temperature</t>
  </si>
  <si>
    <t>~2~19~2~~-5001~</t>
  </si>
  <si>
    <t>19 - Discharge of General Pump [40] - CP -&gt; Feedwater inlet of Shell-Tube Water Heater (PCE) [34] - GC: Mass flow</t>
  </si>
  <si>
    <t>~2~19~20~~-5001~</t>
  </si>
  <si>
    <t>19 - Discharge of General Pump [40] - CP -&gt; Feedwater inlet of Shell-Tube Water Heater (PCE) [34] - GC: Entropy</t>
  </si>
  <si>
    <t>~2~19~4~~-5001~</t>
  </si>
  <si>
    <t>19 - Discharge of General Pump [40] - CP -&gt; Feedwater inlet of Shell-Tube Water Heater (PCE) [34] - GC: Enthalpy</t>
  </si>
  <si>
    <t>~2~19~3~~-5001~</t>
  </si>
  <si>
    <t>19 - Discharge of General Pump [40] - CP -&gt; Feedwater inlet of Shell-Tube Water Heater (PCE) [34] - GC: Enthalpy H*</t>
  </si>
  <si>
    <t>~2~19~5~~-5001~</t>
  </si>
  <si>
    <t>19 - Discharge of General Pump [40] - CP -&gt; Feedwater inlet of Shell-Tube Water Heater (PCE) [34] - GC: Steam quality</t>
  </si>
  <si>
    <t>~2~19~10~~-5001~</t>
  </si>
  <si>
    <t>19 - Discharge of General Pump [40] - CP -&gt; Feedwater inlet of Shell-Tube Water Heater (PCE) [34] - GC: Density</t>
  </si>
  <si>
    <t>~2~19~11~~-5001~</t>
  </si>
  <si>
    <t>19 - Discharge of General Pump [40] - CP -&gt; Feedwater inlet of Shell-Tube Water Heater (PCE) [34] - GC: Specific heat</t>
  </si>
  <si>
    <t>~2~19~12~~-5001~</t>
  </si>
  <si>
    <t>19 - Discharge of General Pump [40] - CP -&gt; Feedwater inlet of Shell-Tube Water Heater (PCE) [34] - GC: Thermal conductivity</t>
  </si>
  <si>
    <t>~2~19~13~~-5001~</t>
  </si>
  <si>
    <t>19 - Discharge of General Pump [40] - CP -&gt; Feedwater inlet of Shell-Tube Water Heater (PCE) [34] - GC: Dynamic viscosity</t>
  </si>
  <si>
    <t>~2~20~0~~-5001~</t>
  </si>
  <si>
    <t>20 - Outlet of ST Assembly [1]: ST Group [13] -&gt; Inlet of Splitter [19]: Pressure</t>
  </si>
  <si>
    <t>~2~20~1~~-5001~</t>
  </si>
  <si>
    <t>20 - Outlet of ST Assembly [1]: ST Group [13] -&gt; Inlet of Splitter [19]: Temperature</t>
  </si>
  <si>
    <t>~2~20~2~~-5001~</t>
  </si>
  <si>
    <t>20 - Outlet of ST Assembly [1]: ST Group [13] -&gt; Inlet of Splitter [19]: Mass flow</t>
  </si>
  <si>
    <t>~2~20~20~~-5001~</t>
  </si>
  <si>
    <t>20 - Outlet of ST Assembly [1]: ST Group [13] -&gt; Inlet of Splitter [19]: Entropy</t>
  </si>
  <si>
    <t>~2~20~4~~-5001~</t>
  </si>
  <si>
    <t>20 - Outlet of ST Assembly [1]: ST Group [13] -&gt; Inlet of Splitter [19]: Enthalpy</t>
  </si>
  <si>
    <t>~2~20~3~~-5001~</t>
  </si>
  <si>
    <t>20 - Outlet of ST Assembly [1]: ST Group [13] -&gt; Inlet of Splitter [19]: Enthalpy H*</t>
  </si>
  <si>
    <t>~2~20~5~~-5001~</t>
  </si>
  <si>
    <t>20 - Outlet of ST Assembly [1]: ST Group [13] -&gt; Inlet of Splitter [19]: Steam quality</t>
  </si>
  <si>
    <t>~2~20~10~~-5001~</t>
  </si>
  <si>
    <t>20 - Outlet of ST Assembly [1]: ST Group [13] -&gt; Inlet of Splitter [19]: Density</t>
  </si>
  <si>
    <t>~2~20~11~~-5001~</t>
  </si>
  <si>
    <t>20 - Outlet of ST Assembly [1]: ST Group [13] -&gt; Inlet of Splitter [19]: Specific heat</t>
  </si>
  <si>
    <t>~2~20~12~~-5001~</t>
  </si>
  <si>
    <t>20 - Outlet of ST Assembly [1]: ST Group [13] -&gt; Inlet of Splitter [19]: Thermal conductivity</t>
  </si>
  <si>
    <t>~2~20~13~~-5001~</t>
  </si>
  <si>
    <t>20 - Outlet of ST Assembly [1]: ST Group [13] -&gt; Inlet of Splitter [19]: Dynamic viscosity</t>
  </si>
  <si>
    <t>~2~21~0~~-5001~</t>
  </si>
  <si>
    <t>21 - Outlet 1 of Splitter [19] -&gt; Inlet of ST Assembly [1]: ST Group [15]: Pressure</t>
  </si>
  <si>
    <t>~2~21~1~~-5001~</t>
  </si>
  <si>
    <t>21 - Outlet 1 of Splitter [19] -&gt; Inlet of ST Assembly [1]: ST Group [15]: Temperature</t>
  </si>
  <si>
    <t>~2~21~2~~-5001~</t>
  </si>
  <si>
    <t>21 - Outlet 1 of Splitter [19] -&gt; Inlet of ST Assembly [1]: ST Group [15]: Mass flow</t>
  </si>
  <si>
    <t>~2~21~20~~-5001~</t>
  </si>
  <si>
    <t>21 - Outlet 1 of Splitter [19] -&gt; Inlet of ST Assembly [1]: ST Group [15]: Entropy</t>
  </si>
  <si>
    <t>~2~21~4~~-5001~</t>
  </si>
  <si>
    <t>21 - Outlet 1 of Splitter [19] -&gt; Inlet of ST Assembly [1]: ST Group [15]: Enthalpy</t>
  </si>
  <si>
    <t>~2~21~3~~-5001~</t>
  </si>
  <si>
    <t>21 - Outlet 1 of Splitter [19] -&gt; Inlet of ST Assembly [1]: ST Group [15]: Enthalpy H*</t>
  </si>
  <si>
    <t>~2~21~5~~-5001~</t>
  </si>
  <si>
    <t>21 - Outlet 1 of Splitter [19] -&gt; Inlet of ST Assembly [1]: ST Group [15]: Steam quality</t>
  </si>
  <si>
    <t>~2~21~10~~-5001~</t>
  </si>
  <si>
    <t>21 - Outlet 1 of Splitter [19] -&gt; Inlet of ST Assembly [1]: ST Group [15]: Density</t>
  </si>
  <si>
    <t>~2~21~11~~-5001~</t>
  </si>
  <si>
    <t>21 - Outlet 1 of Splitter [19] -&gt; Inlet of ST Assembly [1]: ST Group [15]: Specific heat</t>
  </si>
  <si>
    <t>~2~21~12~~-5001~</t>
  </si>
  <si>
    <t>21 - Outlet 1 of Splitter [19] -&gt; Inlet of ST Assembly [1]: ST Group [15]: Thermal conductivity</t>
  </si>
  <si>
    <t>~2~21~13~~-5001~</t>
  </si>
  <si>
    <t>21 - Outlet 1 of Splitter [19] -&gt; Inlet of ST Assembly [1]: ST Group [15]: Dynamic viscosity</t>
  </si>
  <si>
    <t>~2~22~0~~-5001~</t>
  </si>
  <si>
    <t>22 - Outlet 3 of Splitter [19] -&gt; Inlet of Pipe (PCE) [35]: Pressure</t>
  </si>
  <si>
    <t>~2~22~1~~-5001~</t>
  </si>
  <si>
    <t>22 - Outlet 3 of Splitter [19] -&gt; Inlet of Pipe (PCE) [35]: Temperature</t>
  </si>
  <si>
    <t>~2~22~2~~-5001~</t>
  </si>
  <si>
    <t>22 - Outlet 3 of Splitter [19] -&gt; Inlet of Pipe (PCE) [35]: Mass flow</t>
  </si>
  <si>
    <t>~2~22~20~~-5001~</t>
  </si>
  <si>
    <t>22 - Outlet 3 of Splitter [19] -&gt; Inlet of Pipe (PCE) [35]: Entropy</t>
  </si>
  <si>
    <t>~2~22~4~~-5001~</t>
  </si>
  <si>
    <t>22 - Outlet 3 of Splitter [19] -&gt; Inlet of Pipe (PCE) [35]: Enthalpy</t>
  </si>
  <si>
    <t>~2~22~3~~-5001~</t>
  </si>
  <si>
    <t>22 - Outlet 3 of Splitter [19] -&gt; Inlet of Pipe (PCE) [35]: Enthalpy H*</t>
  </si>
  <si>
    <t>~2~22~5~~-5001~</t>
  </si>
  <si>
    <t>22 - Outlet 3 of Splitter [19] -&gt; Inlet of Pipe (PCE) [35]: Steam quality</t>
  </si>
  <si>
    <t>~2~22~10~~-5001~</t>
  </si>
  <si>
    <t>22 - Outlet 3 of Splitter [19] -&gt; Inlet of Pipe (PCE) [35]: Density</t>
  </si>
  <si>
    <t>~2~22~11~~-5001~</t>
  </si>
  <si>
    <t>22 - Outlet 3 of Splitter [19] -&gt; Inlet of Pipe (PCE) [35]: Specific heat</t>
  </si>
  <si>
    <t>~2~22~12~~-5001~</t>
  </si>
  <si>
    <t>22 - Outlet 3 of Splitter [19] -&gt; Inlet of Pipe (PCE) [35]: Thermal conductivity</t>
  </si>
  <si>
    <t>~2~22~13~~-5001~</t>
  </si>
  <si>
    <t>22 - Outlet 3 of Splitter [19] -&gt; Inlet of Pipe (PCE) [35]: Dynamic viscosity</t>
  </si>
  <si>
    <t>~2~23~0~~-5001~</t>
  </si>
  <si>
    <t>23 - Outlet of ST Assembly [1]: ST Group [15] -&gt; Inlet of Splitter [20]: Pressure</t>
  </si>
  <si>
    <t>~2~23~1~~-5001~</t>
  </si>
  <si>
    <t>23 - Outlet of ST Assembly [1]: ST Group [15] -&gt; Inlet of Splitter [20]: Temperature</t>
  </si>
  <si>
    <t>~2~23~2~~-5001~</t>
  </si>
  <si>
    <t>23 - Outlet of ST Assembly [1]: ST Group [15] -&gt; Inlet of Splitter [20]: Mass flow</t>
  </si>
  <si>
    <t>~2~23~20~~-5001~</t>
  </si>
  <si>
    <t>23 - Outlet of ST Assembly [1]: ST Group [15] -&gt; Inlet of Splitter [20]: Entropy</t>
  </si>
  <si>
    <t>~2~23~4~~-5001~</t>
  </si>
  <si>
    <t>23 - Outlet of ST Assembly [1]: ST Group [15] -&gt; Inlet of Splitter [20]: Enthalpy</t>
  </si>
  <si>
    <t>~2~23~3~~-5001~</t>
  </si>
  <si>
    <t>23 - Outlet of ST Assembly [1]: ST Group [15] -&gt; Inlet of Splitter [20]: Enthalpy H*</t>
  </si>
  <si>
    <t>~2~23~5~~-5001~</t>
  </si>
  <si>
    <t>23 - Outlet of ST Assembly [1]: ST Group [15] -&gt; Inlet of Splitter [20]: Steam quality</t>
  </si>
  <si>
    <t>~2~23~10~~-5001~</t>
  </si>
  <si>
    <t>23 - Outlet of ST Assembly [1]: ST Group [15] -&gt; Inlet of Splitter [20]: Density</t>
  </si>
  <si>
    <t>~2~23~11~~-5001~</t>
  </si>
  <si>
    <t>23 - Outlet of ST Assembly [1]: ST Group [15] -&gt; Inlet of Splitter [20]: Specific heat</t>
  </si>
  <si>
    <t>~2~23~12~~-5001~</t>
  </si>
  <si>
    <t>23 - Outlet of ST Assembly [1]: ST Group [15] -&gt; Inlet of Splitter [20]: Thermal conductivity</t>
  </si>
  <si>
    <t>~2~23~13~~-5001~</t>
  </si>
  <si>
    <t>23 - Outlet of ST Assembly [1]: ST Group [15] -&gt; Inlet of Splitter [20]: Dynamic viscosity</t>
  </si>
  <si>
    <t>~2~24~0~~-5001~</t>
  </si>
  <si>
    <t>24 - Outlet 1 of Splitter [20] -&gt; Inlet of Splitter [22]: Pressure</t>
  </si>
  <si>
    <t>~2~24~1~~-5001~</t>
  </si>
  <si>
    <t>24 - Outlet 1 of Splitter [20] -&gt; Inlet of Splitter [22]: Temperature</t>
  </si>
  <si>
    <t>~2~24~2~~-5001~</t>
  </si>
  <si>
    <t>24 - Outlet 1 of Splitter [20] -&gt; Inlet of Splitter [22]: Mass flow</t>
  </si>
  <si>
    <t>~2~24~20~~-5001~</t>
  </si>
  <si>
    <t>24 - Outlet 1 of Splitter [20] -&gt; Inlet of Splitter [22]: Entropy</t>
  </si>
  <si>
    <t>~2~24~4~~-5001~</t>
  </si>
  <si>
    <t>24 - Outlet 1 of Splitter [20] -&gt; Inlet of Splitter [22]: Enthalpy</t>
  </si>
  <si>
    <t>~2~24~3~~-5001~</t>
  </si>
  <si>
    <t>24 - Outlet 1 of Splitter [20] -&gt; Inlet of Splitter [22]: Enthalpy H*</t>
  </si>
  <si>
    <t>~2~24~5~~-5001~</t>
  </si>
  <si>
    <t>24 - Outlet 1 of Splitter [20] -&gt; Inlet of Splitter [22]: Steam quality</t>
  </si>
  <si>
    <t>~2~24~10~~-5001~</t>
  </si>
  <si>
    <t>24 - Outlet 1 of Splitter [20] -&gt; Inlet of Splitter [22]: Density</t>
  </si>
  <si>
    <t>~2~24~11~~-5001~</t>
  </si>
  <si>
    <t>24 - Outlet 1 of Splitter [20] -&gt; Inlet of Splitter [22]: Specific heat</t>
  </si>
  <si>
    <t>~2~24~12~~-5001~</t>
  </si>
  <si>
    <t>24 - Outlet 1 of Splitter [20] -&gt; Inlet of Splitter [22]: Thermal conductivity</t>
  </si>
  <si>
    <t>~2~24~13~~-5001~</t>
  </si>
  <si>
    <t>24 - Outlet 1 of Splitter [20] -&gt; Inlet of Splitter [22]: Dynamic viscosity</t>
  </si>
  <si>
    <t>~2~25~0~~-5001~</t>
  </si>
  <si>
    <t>25 - Outlet 3 of Splitter [22] -&gt; Inlet 3 of Mixer [21]: Pressure</t>
  </si>
  <si>
    <t>~2~25~1~~-5001~</t>
  </si>
  <si>
    <t>25 - Outlet 3 of Splitter [22] -&gt; Inlet 3 of Mixer [21]: Temperature</t>
  </si>
  <si>
    <t>~2~25~2~~-5001~</t>
  </si>
  <si>
    <t>25 - Outlet 3 of Splitter [22] -&gt; Inlet 3 of Mixer [21]: Mass flow</t>
  </si>
  <si>
    <t>~2~25~20~~-5001~</t>
  </si>
  <si>
    <t>25 - Outlet 3 of Splitter [22] -&gt; Inlet 3 of Mixer [21]: Entropy</t>
  </si>
  <si>
    <t>~2~25~4~~-5001~</t>
  </si>
  <si>
    <t>25 - Outlet 3 of Splitter [22] -&gt; Inlet 3 of Mixer [21]: Enthalpy</t>
  </si>
  <si>
    <t>~2~25~3~~-5001~</t>
  </si>
  <si>
    <t>25 - Outlet 3 of Splitter [22] -&gt; Inlet 3 of Mixer [21]: Enthalpy H*</t>
  </si>
  <si>
    <t>~2~25~5~~-5001~</t>
  </si>
  <si>
    <t>25 - Outlet 3 of Splitter [22] -&gt; Inlet 3 of Mixer [21]: Steam quality</t>
  </si>
  <si>
    <t>~2~25~10~~-5001~</t>
  </si>
  <si>
    <t>25 - Outlet 3 of Splitter [22] -&gt; Inlet 3 of Mixer [21]: Density</t>
  </si>
  <si>
    <t>~2~25~11~~-5001~</t>
  </si>
  <si>
    <t>25 - Outlet 3 of Splitter [22] -&gt; Inlet 3 of Mixer [21]: Specific heat</t>
  </si>
  <si>
    <t>~2~25~12~~-5001~</t>
  </si>
  <si>
    <t>25 - Outlet 3 of Splitter [22] -&gt; Inlet 3 of Mixer [21]: Thermal conductivity</t>
  </si>
  <si>
    <t>~2~25~13~~-5001~</t>
  </si>
  <si>
    <t>25 - Outlet 3 of Splitter [22] -&gt; Inlet 3 of Mixer [21]: Dynamic viscosity</t>
  </si>
  <si>
    <t>~2~26~0~~-5001~</t>
  </si>
  <si>
    <t>26 - Outlet 2 of Splitter [20] -&gt; Inlet of Pipe (PCE) [36]: Pressure</t>
  </si>
  <si>
    <t>~2~26~1~~-5001~</t>
  </si>
  <si>
    <t>26 - Outlet 2 of Splitter [20] -&gt; Inlet of Pipe (PCE) [36]: Temperature</t>
  </si>
  <si>
    <t>~2~26~2~~-5001~</t>
  </si>
  <si>
    <t>26 - Outlet 2 of Splitter [20] -&gt; Inlet of Pipe (PCE) [36]: Mass flow</t>
  </si>
  <si>
    <t>~2~26~20~~-5001~</t>
  </si>
  <si>
    <t>26 - Outlet 2 of Splitter [20] -&gt; Inlet of Pipe (PCE) [36]: Entropy</t>
  </si>
  <si>
    <t>~2~26~4~~-5001~</t>
  </si>
  <si>
    <t>26 - Outlet 2 of Splitter [20] -&gt; Inlet of Pipe (PCE) [36]: Enthalpy</t>
  </si>
  <si>
    <t>~2~26~3~~-5001~</t>
  </si>
  <si>
    <t>26 - Outlet 2 of Splitter [20] -&gt; Inlet of Pipe (PCE) [36]: Enthalpy H*</t>
  </si>
  <si>
    <t>~2~26~5~~-5001~</t>
  </si>
  <si>
    <t>26 - Outlet 2 of Splitter [20] -&gt; Inlet of Pipe (PCE) [36]: Steam quality</t>
  </si>
  <si>
    <t>~2~26~10~~-5001~</t>
  </si>
  <si>
    <t>26 - Outlet 2 of Splitter [20] -&gt; Inlet of Pipe (PCE) [36]: Density</t>
  </si>
  <si>
    <t>~2~26~11~~-5001~</t>
  </si>
  <si>
    <t>26 - Outlet 2 of Splitter [20] -&gt; Inlet of Pipe (PCE) [36]: Specific heat</t>
  </si>
  <si>
    <t>~2~26~12~~-5001~</t>
  </si>
  <si>
    <t>26 - Outlet 2 of Splitter [20] -&gt; Inlet of Pipe (PCE) [36]: Thermal conductivity</t>
  </si>
  <si>
    <t>~2~26~13~~-5001~</t>
  </si>
  <si>
    <t>26 - Outlet 2 of Splitter [20] -&gt; Inlet of Pipe (PCE) [36]: Dynamic viscosity</t>
  </si>
  <si>
    <t>~2~27~0~~-5001~</t>
  </si>
  <si>
    <t>27 - Outlet 3 of Splitter [18] -&gt; Inlet of ST Assembly [1]: ST Group [13]: Pressure</t>
  </si>
  <si>
    <t>~2~27~1~~-5001~</t>
  </si>
  <si>
    <t>27 - Outlet 3 of Splitter [18] -&gt; Inlet of ST Assembly [1]: ST Group [13]: Temperature</t>
  </si>
  <si>
    <t>~2~27~2~~-5001~</t>
  </si>
  <si>
    <t>27 - Outlet 3 of Splitter [18] -&gt; Inlet of ST Assembly [1]: ST Group [13]: Mass flow</t>
  </si>
  <si>
    <t>~2~27~20~~-5001~</t>
  </si>
  <si>
    <t>27 - Outlet 3 of Splitter [18] -&gt; Inlet of ST Assembly [1]: ST Group [13]: Entropy</t>
  </si>
  <si>
    <t>~2~27~4~~-5001~</t>
  </si>
  <si>
    <t>27 - Outlet 3 of Splitter [18] -&gt; Inlet of ST Assembly [1]: ST Group [13]: Enthalpy</t>
  </si>
  <si>
    <t>~2~27~3~~-5001~</t>
  </si>
  <si>
    <t>27 - Outlet 3 of Splitter [18] -&gt; Inlet of ST Assembly [1]: ST Group [13]: Enthalpy H*</t>
  </si>
  <si>
    <t>~2~27~5~~-5001~</t>
  </si>
  <si>
    <t>27 - Outlet 3 of Splitter [18] -&gt; Inlet of ST Assembly [1]: ST Group [13]: Steam quality</t>
  </si>
  <si>
    <t>~2~27~10~~-5001~</t>
  </si>
  <si>
    <t>27 - Outlet 3 of Splitter [18] -&gt; Inlet of ST Assembly [1]: ST Group [13]: Density</t>
  </si>
  <si>
    <t>~2~27~11~~-5001~</t>
  </si>
  <si>
    <t>27 - Outlet 3 of Splitter [18] -&gt; Inlet of ST Assembly [1]: ST Group [13]: Specific heat</t>
  </si>
  <si>
    <t>~2~27~12~~-5001~</t>
  </si>
  <si>
    <t>27 - Outlet 3 of Splitter [18] -&gt; Inlet of ST Assembly [1]: ST Group [13]: Thermal conductivity</t>
  </si>
  <si>
    <t>~2~27~13~~-5001~</t>
  </si>
  <si>
    <t>27 - Outlet 3 of Splitter [18] -&gt; Inlet of ST Assembly [1]: ST Group [13]: Dynamic viscosity</t>
  </si>
  <si>
    <t>~2~28~0~~-5001~</t>
  </si>
  <si>
    <t>28 - Outlet of Pipe (PCE) [36] -&gt; Heating steam inlet of Feedwater Heater [17] - HPH-2: Pressure</t>
  </si>
  <si>
    <t>~2~28~1~~-5001~</t>
  </si>
  <si>
    <t>28 - Outlet of Pipe (PCE) [36] -&gt; Heating steam inlet of Feedwater Heater [17] - HPH-2: Temperature</t>
  </si>
  <si>
    <t>~2~28~2~~-5001~</t>
  </si>
  <si>
    <t>28 - Outlet of Pipe (PCE) [36] -&gt; Heating steam inlet of Feedwater Heater [17] - HPH-2: Mass flow</t>
  </si>
  <si>
    <t>~2~28~20~~-5001~</t>
  </si>
  <si>
    <t>28 - Outlet of Pipe (PCE) [36] -&gt; Heating steam inlet of Feedwater Heater [17] - HPH-2: Entropy</t>
  </si>
  <si>
    <t>~2~28~4~~-5001~</t>
  </si>
  <si>
    <t>28 - Outlet of Pipe (PCE) [36] -&gt; Heating steam inlet of Feedwater Heater [17] - HPH-2: Enthalpy</t>
  </si>
  <si>
    <t>~2~28~3~~-5001~</t>
  </si>
  <si>
    <t>28 - Outlet of Pipe (PCE) [36] -&gt; Heating steam inlet of Feedwater Heater [17] - HPH-2: Enthalpy H*</t>
  </si>
  <si>
    <t>~2~28~5~~-5001~</t>
  </si>
  <si>
    <t>28 - Outlet of Pipe (PCE) [36] -&gt; Heating steam inlet of Feedwater Heater [17] - HPH-2: Steam quality</t>
  </si>
  <si>
    <t>~2~28~10~~-5001~</t>
  </si>
  <si>
    <t>28 - Outlet of Pipe (PCE) [36] -&gt; Heating steam inlet of Feedwater Heater [17] - HPH-2: Density</t>
  </si>
  <si>
    <t>~2~28~11~~-5001~</t>
  </si>
  <si>
    <t>28 - Outlet of Pipe (PCE) [36] -&gt; Heating steam inlet of Feedwater Heater [17] - HPH-2: Specific heat</t>
  </si>
  <si>
    <t>~2~28~12~~-5001~</t>
  </si>
  <si>
    <t>28 - Outlet of Pipe (PCE) [36] -&gt; Heating steam inlet of Feedwater Heater [17] - HPH-2: Thermal conductivity</t>
  </si>
  <si>
    <t>~2~28~13~~-5001~</t>
  </si>
  <si>
    <t>28 - Outlet of Pipe (PCE) [36] -&gt; Heating steam inlet of Feedwater Heater [17] - HPH-2: Dynamic viscosity</t>
  </si>
  <si>
    <t>~2~29~0~~-5001~</t>
  </si>
  <si>
    <t>29 - Feedwater outlet of Feedwater Heater [24] - HPH-3 -&gt; Feedwater inlet of Feedwater Heater [17] - HPH-2: Pressure</t>
  </si>
  <si>
    <t>~2~29~1~~-5001~</t>
  </si>
  <si>
    <t>29 - Feedwater outlet of Feedwater Heater [24] - HPH-3 -&gt; Feedwater inlet of Feedwater Heater [17] - HPH-2: Temperature</t>
  </si>
  <si>
    <t>~2~29~2~~-5001~</t>
  </si>
  <si>
    <t>29 - Feedwater outlet of Feedwater Heater [24] - HPH-3 -&gt; Feedwater inlet of Feedwater Heater [17] - HPH-2: Mass flow</t>
  </si>
  <si>
    <t>~2~29~20~~-5001~</t>
  </si>
  <si>
    <t>29 - Feedwater outlet of Feedwater Heater [24] - HPH-3 -&gt; Feedwater inlet of Feedwater Heater [17] - HPH-2: Entropy</t>
  </si>
  <si>
    <t>~2~29~4~~-5001~</t>
  </si>
  <si>
    <t>29 - Feedwater outlet of Feedwater Heater [24] - HPH-3 -&gt; Feedwater inlet of Feedwater Heater [17] - HPH-2: Enthalpy</t>
  </si>
  <si>
    <t>~2~29~3~~-5001~</t>
  </si>
  <si>
    <t>29 - Feedwater outlet of Feedwater Heater [24] - HPH-3 -&gt; Feedwater inlet of Feedwater Heater [17] - HPH-2: Enthalpy H*</t>
  </si>
  <si>
    <t>~2~29~5~~-5001~</t>
  </si>
  <si>
    <t>29 - Feedwater outlet of Feedwater Heater [24] - HPH-3 -&gt; Feedwater inlet of Feedwater Heater [17] - HPH-2: Steam quality</t>
  </si>
  <si>
    <t>~2~29~10~~-5001~</t>
  </si>
  <si>
    <t>29 - Feedwater outlet of Feedwater Heater [24] - HPH-3 -&gt; Feedwater inlet of Feedwater Heater [17] - HPH-2: Density</t>
  </si>
  <si>
    <t>~2~29~11~~-5001~</t>
  </si>
  <si>
    <t>29 - Feedwater outlet of Feedwater Heater [24] - HPH-3 -&gt; Feedwater inlet of Feedwater Heater [17] - HPH-2: Specific heat</t>
  </si>
  <si>
    <t>~2~29~12~~-5001~</t>
  </si>
  <si>
    <t>29 - Feedwater outlet of Feedwater Heater [24] - HPH-3 -&gt; Feedwater inlet of Feedwater Heater [17] - HPH-2: Thermal conductivity</t>
  </si>
  <si>
    <t>~2~29~13~~-5001~</t>
  </si>
  <si>
    <t>29 - Feedwater outlet of Feedwater Heater [24] - HPH-3 -&gt; Feedwater inlet of Feedwater Heater [17] - HPH-2: Dynamic viscosity</t>
  </si>
  <si>
    <t>~2~30~0~~-5001~</t>
  </si>
  <si>
    <t>30 - Drain outlet of Feedwater Heater [17] - HPH-2 -&gt; Water/steam addition to shell of Feedwater Heater [24] - HPH-3: Pressure</t>
  </si>
  <si>
    <t>~2~30~1~~-5001~</t>
  </si>
  <si>
    <t>30 - Drain outlet of Feedwater Heater [17] - HPH-2 -&gt; Water/steam addition to shell of Feedwater Heater [24] - HPH-3: Temperature</t>
  </si>
  <si>
    <t>~2~30~2~~-5001~</t>
  </si>
  <si>
    <t>30 - Drain outlet of Feedwater Heater [17] - HPH-2 -&gt; Water/steam addition to shell of Feedwater Heater [24] - HPH-3: Mass flow</t>
  </si>
  <si>
    <t>~2~30~20~~-5001~</t>
  </si>
  <si>
    <t>30 - Drain outlet of Feedwater Heater [17] - HPH-2 -&gt; Water/steam addition to shell of Feedwater Heater [24] - HPH-3: Entropy</t>
  </si>
  <si>
    <t>~2~30~4~~-5001~</t>
  </si>
  <si>
    <t>30 - Drain outlet of Feedwater Heater [17] - HPH-2 -&gt; Water/steam addition to shell of Feedwater Heater [24] - HPH-3: Enthalpy</t>
  </si>
  <si>
    <t>~2~30~3~~-5001~</t>
  </si>
  <si>
    <t>30 - Drain outlet of Feedwater Heater [17] - HPH-2 -&gt; Water/steam addition to shell of Feedwater Heater [24] - HPH-3: Enthalpy H*</t>
  </si>
  <si>
    <t>~2~30~5~~-5001~</t>
  </si>
  <si>
    <t>30 - Drain outlet of Feedwater Heater [17] - HPH-2 -&gt; Water/steam addition to shell of Feedwater Heater [24] - HPH-3: Steam quality</t>
  </si>
  <si>
    <t>~2~30~10~~-5001~</t>
  </si>
  <si>
    <t>30 - Drain outlet of Feedwater Heater [17] - HPH-2 -&gt; Water/steam addition to shell of Feedwater Heater [24] - HPH-3: Density</t>
  </si>
  <si>
    <t>~2~30~11~~-5001~</t>
  </si>
  <si>
    <t>30 - Drain outlet of Feedwater Heater [17] - HPH-2 -&gt; Water/steam addition to shell of Feedwater Heater [24] - HPH-3: Specific heat</t>
  </si>
  <si>
    <t>~2~30~12~~-5001~</t>
  </si>
  <si>
    <t>30 - Drain outlet of Feedwater Heater [17] - HPH-2 -&gt; Water/steam addition to shell of Feedwater Heater [24] - HPH-3: Thermal conductivity</t>
  </si>
  <si>
    <t>~2~30~13~~-5001~</t>
  </si>
  <si>
    <t>30 - Drain outlet of Feedwater Heater [17] - HPH-2 -&gt; Water/steam addition to shell of Feedwater Heater [24] - HPH-3: Dynamic viscosity</t>
  </si>
  <si>
    <t>~2~31~0~~-5001~</t>
  </si>
  <si>
    <t>31 - Outlet 2 of Splitter [32] -&gt; Inlet of ST Assembly [1]: ST Group [44]: Pressure</t>
  </si>
  <si>
    <t>~2~31~1~~-5001~</t>
  </si>
  <si>
    <t>31 - Outlet 2 of Splitter [32] -&gt; Inlet of ST Assembly [1]: ST Group [44]: Temperature</t>
  </si>
  <si>
    <t>~2~31~2~~-5001~</t>
  </si>
  <si>
    <t>31 - Outlet 2 of Splitter [32] -&gt; Inlet of ST Assembly [1]: ST Group [44]: Mass flow</t>
  </si>
  <si>
    <t>~2~31~20~~-5001~</t>
  </si>
  <si>
    <t>31 - Outlet 2 of Splitter [32] -&gt; Inlet of ST Assembly [1]: ST Group [44]: Entropy</t>
  </si>
  <si>
    <t>~2~31~4~~-5001~</t>
  </si>
  <si>
    <t>31 - Outlet 2 of Splitter [32] -&gt; Inlet of ST Assembly [1]: ST Group [44]: Enthalpy</t>
  </si>
  <si>
    <t>~2~31~3~~-5001~</t>
  </si>
  <si>
    <t>31 - Outlet 2 of Splitter [32] -&gt; Inlet of ST Assembly [1]: ST Group [44]: Enthalpy H*</t>
  </si>
  <si>
    <t>~2~31~5~~-5001~</t>
  </si>
  <si>
    <t>31 - Outlet 2 of Splitter [32] -&gt; Inlet of ST Assembly [1]: ST Group [44]: Steam quality</t>
  </si>
  <si>
    <t>~2~31~10~~-5001~</t>
  </si>
  <si>
    <t>31 - Outlet 2 of Splitter [32] -&gt; Inlet of ST Assembly [1]: ST Group [44]: Density</t>
  </si>
  <si>
    <t>~2~31~11~~-5001~</t>
  </si>
  <si>
    <t>31 - Outlet 2 of Splitter [32] -&gt; Inlet of ST Assembly [1]: ST Group [44]: Specific heat</t>
  </si>
  <si>
    <t>~2~31~12~~-5001~</t>
  </si>
  <si>
    <t>31 - Outlet 2 of Splitter [32] -&gt; Inlet of ST Assembly [1]: ST Group [44]: Thermal conductivity</t>
  </si>
  <si>
    <t>~2~31~13~~-5001~</t>
  </si>
  <si>
    <t>31 - Outlet 2 of Splitter [32] -&gt; Inlet of ST Assembly [1]: ST Group [44]: Dynamic viscosity</t>
  </si>
  <si>
    <t>~2~32~0~~-5001~</t>
  </si>
  <si>
    <t>32 - Outlet of Mixer [25] -&gt; Inlet of ST Assembly [1]: ST Group [26]: Pressure</t>
  </si>
  <si>
    <t>~2~32~1~~-5001~</t>
  </si>
  <si>
    <t>32 - Outlet of Mixer [25] -&gt; Inlet of ST Assembly [1]: ST Group [26]: Temperature</t>
  </si>
  <si>
    <t>~2~32~2~~-5001~</t>
  </si>
  <si>
    <t>32 - Outlet of Mixer [25] -&gt; Inlet of ST Assembly [1]: ST Group [26]: Mass flow</t>
  </si>
  <si>
    <t>~2~32~20~~-5001~</t>
  </si>
  <si>
    <t>32 - Outlet of Mixer [25] -&gt; Inlet of ST Assembly [1]: ST Group [26]: Entropy</t>
  </si>
  <si>
    <t>~2~32~4~~-5001~</t>
  </si>
  <si>
    <t>32 - Outlet of Mixer [25] -&gt; Inlet of ST Assembly [1]: ST Group [26]: Enthalpy</t>
  </si>
  <si>
    <t>~2~32~3~~-5001~</t>
  </si>
  <si>
    <t>32 - Outlet of Mixer [25] -&gt; Inlet of ST Assembly [1]: ST Group [26]: Enthalpy H*</t>
  </si>
  <si>
    <t>~2~32~5~~-5001~</t>
  </si>
  <si>
    <t>32 - Outlet of Mixer [25] -&gt; Inlet of ST Assembly [1]: ST Group [26]: Steam quality</t>
  </si>
  <si>
    <t>~2~32~10~~-5001~</t>
  </si>
  <si>
    <t>32 - Outlet of Mixer [25] -&gt; Inlet of ST Assembly [1]: ST Group [26]: Density</t>
  </si>
  <si>
    <t>~2~32~11~~-5001~</t>
  </si>
  <si>
    <t>32 - Outlet of Mixer [25] -&gt; Inlet of ST Assembly [1]: ST Group [26]: Specific heat</t>
  </si>
  <si>
    <t>~2~32~12~~-5001~</t>
  </si>
  <si>
    <t>32 - Outlet of Mixer [25] -&gt; Inlet of ST Assembly [1]: ST Group [26]: Thermal conductivity</t>
  </si>
  <si>
    <t>~2~32~13~~-5001~</t>
  </si>
  <si>
    <t>32 - Outlet of Mixer [25] -&gt; Inlet of ST Assembly [1]: ST Group [26]: Dynamic viscosity</t>
  </si>
  <si>
    <t>~2~33~0~~-5001~</t>
  </si>
  <si>
    <t>33 - Outlet 1 of Splitter [27] -&gt; Inlet 1 of Mixer [25]: Pressure</t>
  </si>
  <si>
    <t>~2~33~1~~-5001~</t>
  </si>
  <si>
    <t>33 - Outlet 1 of Splitter [27] -&gt; Inlet 1 of Mixer [25]: Temperature</t>
  </si>
  <si>
    <t>~2~33~2~~-5001~</t>
  </si>
  <si>
    <t>33 - Outlet 1 of Splitter [27] -&gt; Inlet 1 of Mixer [25]: Mass flow</t>
  </si>
  <si>
    <t>~2~33~20~~-5001~</t>
  </si>
  <si>
    <t>33 - Outlet 1 of Splitter [27] -&gt; Inlet 1 of Mixer [25]: Entropy</t>
  </si>
  <si>
    <t>~2~33~4~~-5001~</t>
  </si>
  <si>
    <t>33 - Outlet 1 of Splitter [27] -&gt; Inlet 1 of Mixer [25]: Enthalpy</t>
  </si>
  <si>
    <t>~2~33~3~~-5001~</t>
  </si>
  <si>
    <t>33 - Outlet 1 of Splitter [27] -&gt; Inlet 1 of Mixer [25]: Enthalpy H*</t>
  </si>
  <si>
    <t>~2~33~5~~-5001~</t>
  </si>
  <si>
    <t>33 - Outlet 1 of Splitter [27] -&gt; Inlet 1 of Mixer [25]: Steam quality</t>
  </si>
  <si>
    <t>~2~33~10~~-5001~</t>
  </si>
  <si>
    <t>33 - Outlet 1 of Splitter [27] -&gt; Inlet 1 of Mixer [25]: Density</t>
  </si>
  <si>
    <t>~2~33~11~~-5001~</t>
  </si>
  <si>
    <t>33 - Outlet 1 of Splitter [27] -&gt; Inlet 1 of Mixer [25]: Specific heat</t>
  </si>
  <si>
    <t>~2~33~12~~-5001~</t>
  </si>
  <si>
    <t>33 - Outlet 1 of Splitter [27] -&gt; Inlet 1 of Mixer [25]: Thermal conductivity</t>
  </si>
  <si>
    <t>~2~33~13~~-5001~</t>
  </si>
  <si>
    <t>33 - Outlet 1 of Splitter [27] -&gt; Inlet 1 of Mixer [25]: Dynamic viscosity</t>
  </si>
  <si>
    <t>~2~34~0~~-5001~</t>
  </si>
  <si>
    <t>34 - Outlet of ST Assembly [1]: ST Group [26] -&gt; Inlet of Splitter [29]: Pressure</t>
  </si>
  <si>
    <t>~2~34~1~~-5001~</t>
  </si>
  <si>
    <t>34 - Outlet of ST Assembly [1]: ST Group [26] -&gt; Inlet of Splitter [29]: Temperature</t>
  </si>
  <si>
    <t>~2~34~2~~-5001~</t>
  </si>
  <si>
    <t>34 - Outlet of ST Assembly [1]: ST Group [26] -&gt; Inlet of Splitter [29]: Mass flow</t>
  </si>
  <si>
    <t>~2~34~20~~-5001~</t>
  </si>
  <si>
    <t>34 - Outlet of ST Assembly [1]: ST Group [26] -&gt; Inlet of Splitter [29]: Entropy</t>
  </si>
  <si>
    <t>~2~34~4~~-5001~</t>
  </si>
  <si>
    <t>34 - Outlet of ST Assembly [1]: ST Group [26] -&gt; Inlet of Splitter [29]: Enthalpy</t>
  </si>
  <si>
    <t>~2~34~3~~-5001~</t>
  </si>
  <si>
    <t>34 - Outlet of ST Assembly [1]: ST Group [26] -&gt; Inlet of Splitter [29]: Enthalpy H*</t>
  </si>
  <si>
    <t>~2~34~5~~-5001~</t>
  </si>
  <si>
    <t>34 - Outlet of ST Assembly [1]: ST Group [26] -&gt; Inlet of Splitter [29]: Steam quality</t>
  </si>
  <si>
    <t>~2~34~10~~-5001~</t>
  </si>
  <si>
    <t>34 - Outlet of ST Assembly [1]: ST Group [26] -&gt; Inlet of Splitter [29]: Density</t>
  </si>
  <si>
    <t>~2~34~11~~-5001~</t>
  </si>
  <si>
    <t>34 - Outlet of ST Assembly [1]: ST Group [26] -&gt; Inlet of Splitter [29]: Specific heat</t>
  </si>
  <si>
    <t>~2~34~12~~-5001~</t>
  </si>
  <si>
    <t>34 - Outlet of ST Assembly [1]: ST Group [26] -&gt; Inlet of Splitter [29]: Thermal conductivity</t>
  </si>
  <si>
    <t>~2~34~13~~-5001~</t>
  </si>
  <si>
    <t>34 - Outlet of ST Assembly [1]: ST Group [26] -&gt; Inlet of Splitter [29]: Dynamic viscosity</t>
  </si>
  <si>
    <t>~2~35~0~~-5001~</t>
  </si>
  <si>
    <t>35 - Outlet 1 of Splitter [29] -&gt; Inlet of ST Assembly [1]: ST Group [28]: Pressure</t>
  </si>
  <si>
    <t>~2~35~1~~-5001~</t>
  </si>
  <si>
    <t>35 - Outlet 1 of Splitter [29] -&gt; Inlet of ST Assembly [1]: ST Group [28]: Temperature</t>
  </si>
  <si>
    <t>~2~35~2~~-5001~</t>
  </si>
  <si>
    <t>35 - Outlet 1 of Splitter [29] -&gt; Inlet of ST Assembly [1]: ST Group [28]: Mass flow</t>
  </si>
  <si>
    <t>~2~35~20~~-5001~</t>
  </si>
  <si>
    <t>35 - Outlet 1 of Splitter [29] -&gt; Inlet of ST Assembly [1]: ST Group [28]: Entropy</t>
  </si>
  <si>
    <t>~2~35~4~~-5001~</t>
  </si>
  <si>
    <t>35 - Outlet 1 of Splitter [29] -&gt; Inlet of ST Assembly [1]: ST Group [28]: Enthalpy</t>
  </si>
  <si>
    <t>~2~35~3~~-5001~</t>
  </si>
  <si>
    <t>35 - Outlet 1 of Splitter [29] -&gt; Inlet of ST Assembly [1]: ST Group [28]: Enthalpy H*</t>
  </si>
  <si>
    <t>~2~35~5~~-5001~</t>
  </si>
  <si>
    <t>35 - Outlet 1 of Splitter [29] -&gt; Inlet of ST Assembly [1]: ST Group [28]: Steam quality</t>
  </si>
  <si>
    <t>~2~35~10~~-5001~</t>
  </si>
  <si>
    <t>35 - Outlet 1 of Splitter [29] -&gt; Inlet of ST Assembly [1]: ST Group [28]: Density</t>
  </si>
  <si>
    <t>~2~35~11~~-5001~</t>
  </si>
  <si>
    <t>35 - Outlet 1 of Splitter [29] -&gt; Inlet of ST Assembly [1]: ST Group [28]: Specific heat</t>
  </si>
  <si>
    <t>~2~35~12~~-5001~</t>
  </si>
  <si>
    <t>35 - Outlet 1 of Splitter [29] -&gt; Inlet of ST Assembly [1]: ST Group [28]: Thermal conductivity</t>
  </si>
  <si>
    <t>~2~35~13~~-5001~</t>
  </si>
  <si>
    <t>35 - Outlet 1 of Splitter [29] -&gt; Inlet of ST Assembly [1]: ST Group [28]: Dynamic viscosity</t>
  </si>
  <si>
    <t>~2~36~0~~-5001~</t>
  </si>
  <si>
    <t>36 - Outlet 3 of Splitter [29] -&gt; Inlet 3 of Mixer [30]: Pressure</t>
  </si>
  <si>
    <t>~2~36~1~~-5001~</t>
  </si>
  <si>
    <t>36 - Outlet 3 of Splitter [29] -&gt; Inlet 3 of Mixer [30]: Temperature</t>
  </si>
  <si>
    <t>~2~36~2~~-5001~</t>
  </si>
  <si>
    <t>36 - Outlet 3 of Splitter [29] -&gt; Inlet 3 of Mixer [30]: Mass flow</t>
  </si>
  <si>
    <t>~2~36~20~~-5001~</t>
  </si>
  <si>
    <t>36 - Outlet 3 of Splitter [29] -&gt; Inlet 3 of Mixer [30]: Entropy</t>
  </si>
  <si>
    <t>~2~36~4~~-5001~</t>
  </si>
  <si>
    <t>36 - Outlet 3 of Splitter [29] -&gt; Inlet 3 of Mixer [30]: Enthalpy</t>
  </si>
  <si>
    <t>~2~36~3~~-5001~</t>
  </si>
  <si>
    <t>36 - Outlet 3 of Splitter [29] -&gt; Inlet 3 of Mixer [30]: Enthalpy H*</t>
  </si>
  <si>
    <t>~2~36~5~~-5001~</t>
  </si>
  <si>
    <t>36 - Outlet 3 of Splitter [29] -&gt; Inlet 3 of Mixer [30]: Steam quality</t>
  </si>
  <si>
    <t>~2~36~10~~-5001~</t>
  </si>
  <si>
    <t>36 - Outlet 3 of Splitter [29] -&gt; Inlet 3 of Mixer [30]: Density</t>
  </si>
  <si>
    <t>~2~36~11~~-5001~</t>
  </si>
  <si>
    <t>36 - Outlet 3 of Splitter [29] -&gt; Inlet 3 of Mixer [30]: Specific heat</t>
  </si>
  <si>
    <t>~2~36~12~~-5001~</t>
  </si>
  <si>
    <t>36 - Outlet 3 of Splitter [29] -&gt; Inlet 3 of Mixer [30]: Thermal conductivity</t>
  </si>
  <si>
    <t>~2~36~13~~-5001~</t>
  </si>
  <si>
    <t>36 - Outlet 3 of Splitter [29] -&gt; Inlet 3 of Mixer [30]: Dynamic viscosity</t>
  </si>
  <si>
    <t>~2~37~0~~-5001~</t>
  </si>
  <si>
    <t>37 - Outlet 3 of Splitter [27] -&gt; Inlet 1 of Mixer [30]: Pressure</t>
  </si>
  <si>
    <t>~2~37~1~~-5001~</t>
  </si>
  <si>
    <t>37 - Outlet 3 of Splitter [27] -&gt; Inlet 1 of Mixer [30]: Temperature</t>
  </si>
  <si>
    <t>~2~37~2~~-5001~</t>
  </si>
  <si>
    <t>37 - Outlet 3 of Splitter [27] -&gt; Inlet 1 of Mixer [30]: Mass flow</t>
  </si>
  <si>
    <t>~2~37~20~~-5001~</t>
  </si>
  <si>
    <t>37 - Outlet 3 of Splitter [27] -&gt; Inlet 1 of Mixer [30]: Entropy</t>
  </si>
  <si>
    <t>~2~37~4~~-5001~</t>
  </si>
  <si>
    <t>37 - Outlet 3 of Splitter [27] -&gt; Inlet 1 of Mixer [30]: Enthalpy</t>
  </si>
  <si>
    <t>~2~37~3~~-5001~</t>
  </si>
  <si>
    <t>37 - Outlet 3 of Splitter [27] -&gt; Inlet 1 of Mixer [30]: Enthalpy H*</t>
  </si>
  <si>
    <t>~2~37~5~~-5001~</t>
  </si>
  <si>
    <t>37 - Outlet 3 of Splitter [27] -&gt; Inlet 1 of Mixer [30]: Steam quality</t>
  </si>
  <si>
    <t>~2~37~10~~-5001~</t>
  </si>
  <si>
    <t>37 - Outlet 3 of Splitter [27] -&gt; Inlet 1 of Mixer [30]: Density</t>
  </si>
  <si>
    <t>~2~37~11~~-5001~</t>
  </si>
  <si>
    <t>37 - Outlet 3 of Splitter [27] -&gt; Inlet 1 of Mixer [30]: Specific heat</t>
  </si>
  <si>
    <t>~2~37~12~~-5001~</t>
  </si>
  <si>
    <t>37 - Outlet 3 of Splitter [27] -&gt; Inlet 1 of Mixer [30]: Thermal conductivity</t>
  </si>
  <si>
    <t>~2~37~13~~-5001~</t>
  </si>
  <si>
    <t>37 - Outlet 3 of Splitter [27] -&gt; Inlet 1 of Mixer [30]: Dynamic viscosity</t>
  </si>
  <si>
    <t>~2~38~0~~-5001~</t>
  </si>
  <si>
    <t>38 - Outlet of Mixer [30] -&gt; Inlet of Pipe (PCE) [37]: Pressure</t>
  </si>
  <si>
    <t>~2~38~1~~-5001~</t>
  </si>
  <si>
    <t>38 - Outlet of Mixer [30] -&gt; Inlet of Pipe (PCE) [37]: Temperature</t>
  </si>
  <si>
    <t>~2~38~2~~-5001~</t>
  </si>
  <si>
    <t>38 - Outlet of Mixer [30] -&gt; Inlet of Pipe (PCE) [37]: Mass flow</t>
  </si>
  <si>
    <t>~2~38~20~~-5001~</t>
  </si>
  <si>
    <t>38 - Outlet of Mixer [30] -&gt; Inlet of Pipe (PCE) [37]: Entropy</t>
  </si>
  <si>
    <t>~2~38~4~~-5001~</t>
  </si>
  <si>
    <t>38 - Outlet of Mixer [30] -&gt; Inlet of Pipe (PCE) [37]: Enthalpy</t>
  </si>
  <si>
    <t>~2~38~3~~-5001~</t>
  </si>
  <si>
    <t>38 - Outlet of Mixer [30] -&gt; Inlet of Pipe (PCE) [37]: Enthalpy H*</t>
  </si>
  <si>
    <t>~2~38~5~~-5001~</t>
  </si>
  <si>
    <t>38 - Outlet of Mixer [30] -&gt; Inlet of Pipe (PCE) [37]: Steam quality</t>
  </si>
  <si>
    <t>~2~38~10~~-5001~</t>
  </si>
  <si>
    <t>38 - Outlet of Mixer [30] -&gt; Inlet of Pipe (PCE) [37]: Density</t>
  </si>
  <si>
    <t>~2~38~11~~-5001~</t>
  </si>
  <si>
    <t>38 - Outlet of Mixer [30] -&gt; Inlet of Pipe (PCE) [37]: Specific heat</t>
  </si>
  <si>
    <t>~2~38~12~~-5001~</t>
  </si>
  <si>
    <t>38 - Outlet of Mixer [30] -&gt; Inlet of Pipe (PCE) [37]: Thermal conductivity</t>
  </si>
  <si>
    <t>~2~38~13~~-5001~</t>
  </si>
  <si>
    <t>38 - Outlet of Mixer [30] -&gt; Inlet of Pipe (PCE) [37]: Dynamic viscosity</t>
  </si>
  <si>
    <t>~2~39~0~~-5001~</t>
  </si>
  <si>
    <t>39 - Drain outlet of Feedwater Heater [24] - HPH-3 -&gt; Secondary stream inlet of Deaerator [31] - DAER: Pressure</t>
  </si>
  <si>
    <t>~2~39~1~~-5001~</t>
  </si>
  <si>
    <t>39 - Drain outlet of Feedwater Heater [24] - HPH-3 -&gt; Secondary stream inlet of Deaerator [31] - DAER: Temperature</t>
  </si>
  <si>
    <t>~2~39~2~~-5001~</t>
  </si>
  <si>
    <t>39 - Drain outlet of Feedwater Heater [24] - HPH-3 -&gt; Secondary stream inlet of Deaerator [31] - DAER: Mass flow</t>
  </si>
  <si>
    <t>~2~39~20~~-5001~</t>
  </si>
  <si>
    <t>39 - Drain outlet of Feedwater Heater [24] - HPH-3 -&gt; Secondary stream inlet of Deaerator [31] - DAER: Entropy</t>
  </si>
  <si>
    <t>~2~39~4~~-5001~</t>
  </si>
  <si>
    <t>39 - Drain outlet of Feedwater Heater [24] - HPH-3 -&gt; Secondary stream inlet of Deaerator [31] - DAER: Enthalpy</t>
  </si>
  <si>
    <t>~2~39~3~~-5001~</t>
  </si>
  <si>
    <t>39 - Drain outlet of Feedwater Heater [24] - HPH-3 -&gt; Secondary stream inlet of Deaerator [31] - DAER: Enthalpy H*</t>
  </si>
  <si>
    <t>~2~39~5~~-5001~</t>
  </si>
  <si>
    <t>39 - Drain outlet of Feedwater Heater [24] - HPH-3 -&gt; Secondary stream inlet of Deaerator [31] - DAER: Steam quality</t>
  </si>
  <si>
    <t>~2~39~10~~-5001~</t>
  </si>
  <si>
    <t>39 - Drain outlet of Feedwater Heater [24] - HPH-3 -&gt; Secondary stream inlet of Deaerator [31] - DAER: Density</t>
  </si>
  <si>
    <t>~2~39~11~~-5001~</t>
  </si>
  <si>
    <t>39 - Drain outlet of Feedwater Heater [24] - HPH-3 -&gt; Secondary stream inlet of Deaerator [31] - DAER: Specific heat</t>
  </si>
  <si>
    <t>~2~39~12~~-5001~</t>
  </si>
  <si>
    <t>39 - Drain outlet of Feedwater Heater [24] - HPH-3 -&gt; Secondary stream inlet of Deaerator [31] - DAER: Thermal conductivity</t>
  </si>
  <si>
    <t>~2~39~13~~-5001~</t>
  </si>
  <si>
    <t>39 - Drain outlet of Feedwater Heater [24] - HPH-3 -&gt; Secondary stream inlet of Deaerator [31] - DAER: Dynamic viscosity</t>
  </si>
  <si>
    <t>~2~40~0~~-5001~</t>
  </si>
  <si>
    <t>40 - Feedwater outlet of Deaerator [31] - DAER -&gt; Inlet of Splitter [88]: Pressure</t>
  </si>
  <si>
    <t>~2~40~1~~-5001~</t>
  </si>
  <si>
    <t>40 - Feedwater outlet of Deaerator [31] - DAER -&gt; Inlet of Splitter [88]: Temperature</t>
  </si>
  <si>
    <t>~2~40~2~~-5001~</t>
  </si>
  <si>
    <t>40 - Feedwater outlet of Deaerator [31] - DAER -&gt; Inlet of Splitter [88]: Mass flow</t>
  </si>
  <si>
    <t>~2~40~20~~-5001~</t>
  </si>
  <si>
    <t>40 - Feedwater outlet of Deaerator [31] - DAER -&gt; Inlet of Splitter [88]: Entropy</t>
  </si>
  <si>
    <t>~2~40~4~~-5001~</t>
  </si>
  <si>
    <t>40 - Feedwater outlet of Deaerator [31] - DAER -&gt; Inlet of Splitter [88]: Enthalpy</t>
  </si>
  <si>
    <t>~2~40~3~~-5001~</t>
  </si>
  <si>
    <t>40 - Feedwater outlet of Deaerator [31] - DAER -&gt; Inlet of Splitter [88]: Enthalpy H*</t>
  </si>
  <si>
    <t>~2~40~5~~-5001~</t>
  </si>
  <si>
    <t>40 - Feedwater outlet of Deaerator [31] - DAER -&gt; Inlet of Splitter [88]: Steam quality</t>
  </si>
  <si>
    <t>~2~40~10~~-5001~</t>
  </si>
  <si>
    <t>40 - Feedwater outlet of Deaerator [31] - DAER -&gt; Inlet of Splitter [88]: Density</t>
  </si>
  <si>
    <t>~2~40~11~~-5001~</t>
  </si>
  <si>
    <t>40 - Feedwater outlet of Deaerator [31] - DAER -&gt; Inlet of Splitter [88]: Specific heat</t>
  </si>
  <si>
    <t>~2~40~12~~-5001~</t>
  </si>
  <si>
    <t>40 - Feedwater outlet of Deaerator [31] - DAER -&gt; Inlet of Splitter [88]: Thermal conductivity</t>
  </si>
  <si>
    <t>~2~40~13~~-5001~</t>
  </si>
  <si>
    <t>40 - Feedwater outlet of Deaerator [31] - DAER -&gt; Inlet of Splitter [88]: Dynamic viscosity</t>
  </si>
  <si>
    <t>~2~41~0~~-5001~</t>
  </si>
  <si>
    <t>41 - Outlet of ST Assembly [1]: ST Group [28] -&gt; Inlet of Splitter [32]: Pressure</t>
  </si>
  <si>
    <t>~2~41~1~~-5001~</t>
  </si>
  <si>
    <t>41 - Outlet of ST Assembly [1]: ST Group [28] -&gt; Inlet of Splitter [32]: Temperature</t>
  </si>
  <si>
    <t>~2~41~2~~-5001~</t>
  </si>
  <si>
    <t>41 - Outlet of ST Assembly [1]: ST Group [28] -&gt; Inlet of Splitter [32]: Mass flow</t>
  </si>
  <si>
    <t>~2~41~20~~-5001~</t>
  </si>
  <si>
    <t>41 - Outlet of ST Assembly [1]: ST Group [28] -&gt; Inlet of Splitter [32]: Entropy</t>
  </si>
  <si>
    <t>~2~41~4~~-5001~</t>
  </si>
  <si>
    <t>41 - Outlet of ST Assembly [1]: ST Group [28] -&gt; Inlet of Splitter [32]: Enthalpy</t>
  </si>
  <si>
    <t>~2~41~3~~-5001~</t>
  </si>
  <si>
    <t>41 - Outlet of ST Assembly [1]: ST Group [28] -&gt; Inlet of Splitter [32]: Enthalpy H*</t>
  </si>
  <si>
    <t>~2~41~5~~-5001~</t>
  </si>
  <si>
    <t>41 - Outlet of ST Assembly [1]: ST Group [28] -&gt; Inlet of Splitter [32]: Steam quality</t>
  </si>
  <si>
    <t>~2~41~10~~-5001~</t>
  </si>
  <si>
    <t>41 - Outlet of ST Assembly [1]: ST Group [28] -&gt; Inlet of Splitter [32]: Density</t>
  </si>
  <si>
    <t>~2~41~11~~-5001~</t>
  </si>
  <si>
    <t>41 - Outlet of ST Assembly [1]: ST Group [28] -&gt; Inlet of Splitter [32]: Specific heat</t>
  </si>
  <si>
    <t>~2~41~12~~-5001~</t>
  </si>
  <si>
    <t>41 - Outlet of ST Assembly [1]: ST Group [28] -&gt; Inlet of Splitter [32]: Thermal conductivity</t>
  </si>
  <si>
    <t>~2~41~13~~-5001~</t>
  </si>
  <si>
    <t>41 - Outlet of ST Assembly [1]: ST Group [28] -&gt; Inlet of Splitter [32]: Dynamic viscosity</t>
  </si>
  <si>
    <t>~2~42~0~~-5001~</t>
  </si>
  <si>
    <t>42 - Outlet 3 of Splitter [32] -&gt; Inlet 2 of Mixer [33]: Pressure</t>
  </si>
  <si>
    <t>~2~42~1~~-5001~</t>
  </si>
  <si>
    <t>42 - Outlet 3 of Splitter [32] -&gt; Inlet 2 of Mixer [33]: Temperature</t>
  </si>
  <si>
    <t>~2~42~2~~-5001~</t>
  </si>
  <si>
    <t>42 - Outlet 3 of Splitter [32] -&gt; Inlet 2 of Mixer [33]: Mass flow</t>
  </si>
  <si>
    <t>~2~42~20~~-5001~</t>
  </si>
  <si>
    <t>42 - Outlet 3 of Splitter [32] -&gt; Inlet 2 of Mixer [33]: Entropy</t>
  </si>
  <si>
    <t>~2~42~4~~-5001~</t>
  </si>
  <si>
    <t>42 - Outlet 3 of Splitter [32] -&gt; Inlet 2 of Mixer [33]: Enthalpy</t>
  </si>
  <si>
    <t>~2~42~3~~-5001~</t>
  </si>
  <si>
    <t>42 - Outlet 3 of Splitter [32] -&gt; Inlet 2 of Mixer [33]: Enthalpy H*</t>
  </si>
  <si>
    <t>~2~42~5~~-5001~</t>
  </si>
  <si>
    <t>42 - Outlet 3 of Splitter [32] -&gt; Inlet 2 of Mixer [33]: Steam quality</t>
  </si>
  <si>
    <t>~2~42~10~~-5001~</t>
  </si>
  <si>
    <t>42 - Outlet 3 of Splitter [32] -&gt; Inlet 2 of Mixer [33]: Density</t>
  </si>
  <si>
    <t>~2~42~11~~-5001~</t>
  </si>
  <si>
    <t>42 - Outlet 3 of Splitter [32] -&gt; Inlet 2 of Mixer [33]: Specific heat</t>
  </si>
  <si>
    <t>~2~42~12~~-5001~</t>
  </si>
  <si>
    <t>42 - Outlet 3 of Splitter [32] -&gt; Inlet 2 of Mixer [33]: Thermal conductivity</t>
  </si>
  <si>
    <t>~2~42~13~~-5001~</t>
  </si>
  <si>
    <t>42 - Outlet 3 of Splitter [32] -&gt; Inlet 2 of Mixer [33]: Dynamic viscosity</t>
  </si>
  <si>
    <t>~2~43~0~~-5001~</t>
  </si>
  <si>
    <t>43 - Outlet of Mixer [33] -&gt; Inlet of Pipe (PCE) [73]: Pressure</t>
  </si>
  <si>
    <t>~2~43~1~~-5001~</t>
  </si>
  <si>
    <t>43 - Outlet of Mixer [33] -&gt; Inlet of Pipe (PCE) [73]: Temperature</t>
  </si>
  <si>
    <t>~2~43~2~~-5001~</t>
  </si>
  <si>
    <t>43 - Outlet of Mixer [33] -&gt; Inlet of Pipe (PCE) [73]: Mass flow</t>
  </si>
  <si>
    <t>~2~43~20~~-5001~</t>
  </si>
  <si>
    <t>43 - Outlet of Mixer [33] -&gt; Inlet of Pipe (PCE) [73]: Entropy</t>
  </si>
  <si>
    <t>~2~43~4~~-5001~</t>
  </si>
  <si>
    <t>43 - Outlet of Mixer [33] -&gt; Inlet of Pipe (PCE) [73]: Enthalpy</t>
  </si>
  <si>
    <t>~2~43~3~~-5001~</t>
  </si>
  <si>
    <t>43 - Outlet of Mixer [33] -&gt; Inlet of Pipe (PCE) [73]: Enthalpy H*</t>
  </si>
  <si>
    <t>~2~43~5~~-5001~</t>
  </si>
  <si>
    <t>43 - Outlet of Mixer [33] -&gt; Inlet of Pipe (PCE) [73]: Steam quality</t>
  </si>
  <si>
    <t>~2~43~10~~-5001~</t>
  </si>
  <si>
    <t>43 - Outlet of Mixer [33] -&gt; Inlet of Pipe (PCE) [73]: Density</t>
  </si>
  <si>
    <t>~2~43~11~~-5001~</t>
  </si>
  <si>
    <t>43 - Outlet of Mixer [33] -&gt; Inlet of Pipe (PCE) [73]: Specific heat</t>
  </si>
  <si>
    <t>~2~43~12~~-5001~</t>
  </si>
  <si>
    <t>43 - Outlet of Mixer [33] -&gt; Inlet of Pipe (PCE) [73]: Thermal conductivity</t>
  </si>
  <si>
    <t>~2~43~13~~-5001~</t>
  </si>
  <si>
    <t>43 - Outlet of Mixer [33] -&gt; Inlet of Pipe (PCE) [73]: Dynamic viscosity</t>
  </si>
  <si>
    <t>~2~44~0~~-5001~</t>
  </si>
  <si>
    <t>44 - Outlet of Mixer [90] -&gt; Inlet of Splitter [71]: Pressure</t>
  </si>
  <si>
    <t>~2~44~1~~-5001~</t>
  </si>
  <si>
    <t>44 - Outlet of Mixer [90] -&gt; Inlet of Splitter [71]: Temperature</t>
  </si>
  <si>
    <t>~2~44~2~~-5001~</t>
  </si>
  <si>
    <t>44 - Outlet of Mixer [90] -&gt; Inlet of Splitter [71]: Mass flow</t>
  </si>
  <si>
    <t>~2~44~20~~-5001~</t>
  </si>
  <si>
    <t>44 - Outlet of Mixer [90] -&gt; Inlet of Splitter [71]: Entropy</t>
  </si>
  <si>
    <t>~2~44~4~~-5001~</t>
  </si>
  <si>
    <t>44 - Outlet of Mixer [90] -&gt; Inlet of Splitter [71]: Enthalpy</t>
  </si>
  <si>
    <t>~2~44~3~~-5001~</t>
  </si>
  <si>
    <t>44 - Outlet of Mixer [90] -&gt; Inlet of Splitter [71]: Enthalpy H*</t>
  </si>
  <si>
    <t>~2~44~5~~-5001~</t>
  </si>
  <si>
    <t>44 - Outlet of Mixer [90] -&gt; Inlet of Splitter [71]: Steam quality</t>
  </si>
  <si>
    <t>~2~44~10~~-5001~</t>
  </si>
  <si>
    <t>44 - Outlet of Mixer [90] -&gt; Inlet of Splitter [71]: Density</t>
  </si>
  <si>
    <t>~2~44~11~~-5001~</t>
  </si>
  <si>
    <t>44 - Outlet of Mixer [90] -&gt; Inlet of Splitter [71]: Specific heat</t>
  </si>
  <si>
    <t>~2~44~12~~-5001~</t>
  </si>
  <si>
    <t>44 - Outlet of Mixer [90] -&gt; Inlet of Splitter [71]: Thermal conductivity</t>
  </si>
  <si>
    <t>~2~44~13~~-5001~</t>
  </si>
  <si>
    <t>44 - Outlet of Mixer [90] -&gt; Inlet of Splitter [71]: Dynamic viscosity</t>
  </si>
  <si>
    <t>~2~45~0~~-5001~</t>
  </si>
  <si>
    <t>45 - Outlet 3 of Splitter [20] -&gt; Inlet 1 of Mixer [33]: Pressure</t>
  </si>
  <si>
    <t>~2~45~1~~-5001~</t>
  </si>
  <si>
    <t>45 - Outlet 3 of Splitter [20] -&gt; Inlet 1 of Mixer [33]: Temperature</t>
  </si>
  <si>
    <t>~2~45~2~~-5001~</t>
  </si>
  <si>
    <t>45 - Outlet 3 of Splitter [20] -&gt; Inlet 1 of Mixer [33]: Mass flow</t>
  </si>
  <si>
    <t>~2~45~20~~-5001~</t>
  </si>
  <si>
    <t>45 - Outlet 3 of Splitter [20] -&gt; Inlet 1 of Mixer [33]: Entropy</t>
  </si>
  <si>
    <t>~2~45~4~~-5001~</t>
  </si>
  <si>
    <t>45 - Outlet 3 of Splitter [20] -&gt; Inlet 1 of Mixer [33]: Enthalpy</t>
  </si>
  <si>
    <t>~2~45~3~~-5001~</t>
  </si>
  <si>
    <t>45 - Outlet 3 of Splitter [20] -&gt; Inlet 1 of Mixer [33]: Enthalpy H*</t>
  </si>
  <si>
    <t>~2~45~5~~-5001~</t>
  </si>
  <si>
    <t>45 - Outlet 3 of Splitter [20] -&gt; Inlet 1 of Mixer [33]: Steam quality</t>
  </si>
  <si>
    <t>~2~45~10~~-5001~</t>
  </si>
  <si>
    <t>45 - Outlet 3 of Splitter [20] -&gt; Inlet 1 of Mixer [33]: Density</t>
  </si>
  <si>
    <t>~2~45~11~~-5001~</t>
  </si>
  <si>
    <t>45 - Outlet 3 of Splitter [20] -&gt; Inlet 1 of Mixer [33]: Specific heat</t>
  </si>
  <si>
    <t>~2~45~12~~-5001~</t>
  </si>
  <si>
    <t>45 - Outlet 3 of Splitter [20] -&gt; Inlet 1 of Mixer [33]: Thermal conductivity</t>
  </si>
  <si>
    <t>~2~45~13~~-5001~</t>
  </si>
  <si>
    <t>45 - Outlet 3 of Splitter [20] -&gt; Inlet 1 of Mixer [33]: Dynamic viscosity</t>
  </si>
  <si>
    <t>~2~46~0~~-5001~</t>
  </si>
  <si>
    <t>46 - Outlet of Valve [81] -&gt; Inlet 3 of Mixer [25]: Pressure</t>
  </si>
  <si>
    <t>~2~46~1~~-5001~</t>
  </si>
  <si>
    <t>46 - Outlet of Valve [81] -&gt; Inlet 3 of Mixer [25]: Temperature</t>
  </si>
  <si>
    <t>~2~46~2~~-5001~</t>
  </si>
  <si>
    <t>46 - Outlet of Valve [81] -&gt; Inlet 3 of Mixer [25]: Mass flow</t>
  </si>
  <si>
    <t>~2~46~20~~-5001~</t>
  </si>
  <si>
    <t>46 - Outlet of Valve [81] -&gt; Inlet 3 of Mixer [25]: Entropy</t>
  </si>
  <si>
    <t>~2~46~4~~-5001~</t>
  </si>
  <si>
    <t>46 - Outlet of Valve [81] -&gt; Inlet 3 of Mixer [25]: Enthalpy</t>
  </si>
  <si>
    <t>~2~46~3~~-5001~</t>
  </si>
  <si>
    <t>46 - Outlet of Valve [81] -&gt; Inlet 3 of Mixer [25]: Enthalpy H*</t>
  </si>
  <si>
    <t>~2~46~5~~-5001~</t>
  </si>
  <si>
    <t>46 - Outlet of Valve [81] -&gt; Inlet 3 of Mixer [25]: Steam quality</t>
  </si>
  <si>
    <t>~2~46~10~~-5001~</t>
  </si>
  <si>
    <t>46 - Outlet of Valve [81] -&gt; Inlet 3 of Mixer [25]: Density</t>
  </si>
  <si>
    <t>~2~46~11~~-5001~</t>
  </si>
  <si>
    <t>46 - Outlet of Valve [81] -&gt; Inlet 3 of Mixer [25]: Specific heat</t>
  </si>
  <si>
    <t>~2~46~12~~-5001~</t>
  </si>
  <si>
    <t>46 - Outlet of Valve [81] -&gt; Inlet 3 of Mixer [25]: Thermal conductivity</t>
  </si>
  <si>
    <t>~2~46~13~~-5001~</t>
  </si>
  <si>
    <t>46 - Outlet of Valve [81] -&gt; Inlet 3 of Mixer [25]: Dynamic viscosity</t>
  </si>
  <si>
    <t>~2~47~0~~-5001~</t>
  </si>
  <si>
    <t>47 - Outlet of Pipe (PCE) [35] -&gt; Heating steam inlet of Feedwater Heater [16] - HPH-1: Pressure</t>
  </si>
  <si>
    <t>~2~47~1~~-5001~</t>
  </si>
  <si>
    <t>47 - Outlet of Pipe (PCE) [35] -&gt; Heating steam inlet of Feedwater Heater [16] - HPH-1: Temperature</t>
  </si>
  <si>
    <t>~2~47~2~~-5001~</t>
  </si>
  <si>
    <t>47 - Outlet of Pipe (PCE) [35] -&gt; Heating steam inlet of Feedwater Heater [16] - HPH-1: Mass flow</t>
  </si>
  <si>
    <t>~2~47~20~~-5001~</t>
  </si>
  <si>
    <t>47 - Outlet of Pipe (PCE) [35] -&gt; Heating steam inlet of Feedwater Heater [16] - HPH-1: Entropy</t>
  </si>
  <si>
    <t>~2~47~4~~-5001~</t>
  </si>
  <si>
    <t>47 - Outlet of Pipe (PCE) [35] -&gt; Heating steam inlet of Feedwater Heater [16] - HPH-1: Enthalpy</t>
  </si>
  <si>
    <t>~2~47~3~~-5001~</t>
  </si>
  <si>
    <t>47 - Outlet of Pipe (PCE) [35] -&gt; Heating steam inlet of Feedwater Heater [16] - HPH-1: Enthalpy H*</t>
  </si>
  <si>
    <t>~2~47~5~~-5001~</t>
  </si>
  <si>
    <t>47 - Outlet of Pipe (PCE) [35] -&gt; Heating steam inlet of Feedwater Heater [16] - HPH-1: Steam quality</t>
  </si>
  <si>
    <t>~2~47~10~~-5001~</t>
  </si>
  <si>
    <t>47 - Outlet of Pipe (PCE) [35] -&gt; Heating steam inlet of Feedwater Heater [16] - HPH-1: Density</t>
  </si>
  <si>
    <t>~2~47~11~~-5001~</t>
  </si>
  <si>
    <t>47 - Outlet of Pipe (PCE) [35] -&gt; Heating steam inlet of Feedwater Heater [16] - HPH-1: Specific heat</t>
  </si>
  <si>
    <t>~2~47~12~~-5001~</t>
  </si>
  <si>
    <t>47 - Outlet of Pipe (PCE) [35] -&gt; Heating steam inlet of Feedwater Heater [16] - HPH-1: Thermal conductivity</t>
  </si>
  <si>
    <t>~2~47~13~~-5001~</t>
  </si>
  <si>
    <t>47 - Outlet of Pipe (PCE) [35] -&gt; Heating steam inlet of Feedwater Heater [16] - HPH-1: Dynamic viscosity</t>
  </si>
  <si>
    <t>~2~48~0~~-5001~</t>
  </si>
  <si>
    <t>48 - Outlet 2 of Splitter [18] -&gt; Inlet of Valve [80]: Pressure</t>
  </si>
  <si>
    <t>~2~48~1~~-5001~</t>
  </si>
  <si>
    <t>48 - Outlet 2 of Splitter [18] -&gt; Inlet of Valve [80]: Temperature</t>
  </si>
  <si>
    <t>~2~48~2~~-5001~</t>
  </si>
  <si>
    <t>48 - Outlet 2 of Splitter [18] -&gt; Inlet of Valve [80]: Mass flow</t>
  </si>
  <si>
    <t>~2~48~20~~-5001~</t>
  </si>
  <si>
    <t>48 - Outlet 2 of Splitter [18] -&gt; Inlet of Valve [80]: Entropy</t>
  </si>
  <si>
    <t>~2~48~4~~-5001~</t>
  </si>
  <si>
    <t>48 - Outlet 2 of Splitter [18] -&gt; Inlet of Valve [80]: Enthalpy</t>
  </si>
  <si>
    <t>~2~48~3~~-5001~</t>
  </si>
  <si>
    <t>48 - Outlet 2 of Splitter [18] -&gt; Inlet of Valve [80]: Enthalpy H*</t>
  </si>
  <si>
    <t>~2~48~5~~-5001~</t>
  </si>
  <si>
    <t>48 - Outlet 2 of Splitter [18] -&gt; Inlet of Valve [80]: Steam quality</t>
  </si>
  <si>
    <t>~2~48~10~~-5001~</t>
  </si>
  <si>
    <t>48 - Outlet 2 of Splitter [18] -&gt; Inlet of Valve [80]: Density</t>
  </si>
  <si>
    <t>~2~48~11~~-5001~</t>
  </si>
  <si>
    <t>48 - Outlet 2 of Splitter [18] -&gt; Inlet of Valve [80]: Specific heat</t>
  </si>
  <si>
    <t>~2~48~12~~-5001~</t>
  </si>
  <si>
    <t>48 - Outlet 2 of Splitter [18] -&gt; Inlet of Valve [80]: Thermal conductivity</t>
  </si>
  <si>
    <t>~2~48~13~~-5001~</t>
  </si>
  <si>
    <t>48 - Outlet 2 of Splitter [18] -&gt; Inlet of Valve [80]: Dynamic viscosity</t>
  </si>
  <si>
    <t>~2~49~0~~-5001~</t>
  </si>
  <si>
    <t>49 - Outlet of Pipe (PCE) [37] -&gt; Heating steam inlet of Feedwater Heater [24] - HPH-3: Pressure</t>
  </si>
  <si>
    <t>~2~49~1~~-5001~</t>
  </si>
  <si>
    <t>49 - Outlet of Pipe (PCE) [37] -&gt; Heating steam inlet of Feedwater Heater [24] - HPH-3: Temperature</t>
  </si>
  <si>
    <t>~2~49~2~~-5001~</t>
  </si>
  <si>
    <t>49 - Outlet of Pipe (PCE) [37] -&gt; Heating steam inlet of Feedwater Heater [24] - HPH-3: Mass flow</t>
  </si>
  <si>
    <t>~2~49~20~~-5001~</t>
  </si>
  <si>
    <t>49 - Outlet of Pipe (PCE) [37] -&gt; Heating steam inlet of Feedwater Heater [24] - HPH-3: Entropy</t>
  </si>
  <si>
    <t>~2~49~4~~-5001~</t>
  </si>
  <si>
    <t>49 - Outlet of Pipe (PCE) [37] -&gt; Heating steam inlet of Feedwater Heater [24] - HPH-3: Enthalpy</t>
  </si>
  <si>
    <t>~2~49~3~~-5001~</t>
  </si>
  <si>
    <t>49 - Outlet of Pipe (PCE) [37] -&gt; Heating steam inlet of Feedwater Heater [24] - HPH-3: Enthalpy H*</t>
  </si>
  <si>
    <t>~2~49~5~~-5001~</t>
  </si>
  <si>
    <t>49 - Outlet of Pipe (PCE) [37] -&gt; Heating steam inlet of Feedwater Heater [24] - HPH-3: Steam quality</t>
  </si>
  <si>
    <t>~2~49~10~~-5001~</t>
  </si>
  <si>
    <t>49 - Outlet of Pipe (PCE) [37] -&gt; Heating steam inlet of Feedwater Heater [24] - HPH-3: Density</t>
  </si>
  <si>
    <t>~2~49~11~~-5001~</t>
  </si>
  <si>
    <t>49 - Outlet of Pipe (PCE) [37] -&gt; Heating steam inlet of Feedwater Heater [24] - HPH-3: Specific heat</t>
  </si>
  <si>
    <t>~2~49~12~~-5001~</t>
  </si>
  <si>
    <t>49 - Outlet of Pipe (PCE) [37] -&gt; Heating steam inlet of Feedwater Heater [24] - HPH-3: Thermal conductivity</t>
  </si>
  <si>
    <t>~2~49~13~~-5001~</t>
  </si>
  <si>
    <t>49 - Outlet of Pipe (PCE) [37] -&gt; Heating steam inlet of Feedwater Heater [24] - HPH-3: Dynamic viscosity</t>
  </si>
  <si>
    <t>~2~50~0~~-5001~</t>
  </si>
  <si>
    <t>50 - Outlet of Mixer [87] -&gt; Inlet 3 of Mixer [62]: Pressure</t>
  </si>
  <si>
    <t>~2~50~1~~-5001~</t>
  </si>
  <si>
    <t>50 - Outlet of Mixer [87] -&gt; Inlet 3 of Mixer [62]: Temperature</t>
  </si>
  <si>
    <t>~2~50~2~~-5001~</t>
  </si>
  <si>
    <t>50 - Outlet of Mixer [87] -&gt; Inlet 3 of Mixer [62]: Mass flow</t>
  </si>
  <si>
    <t>~2~50~20~~-5001~</t>
  </si>
  <si>
    <t>50 - Outlet of Mixer [87] -&gt; Inlet 3 of Mixer [62]: Entropy</t>
  </si>
  <si>
    <t>~2~50~4~~-5001~</t>
  </si>
  <si>
    <t>50 - Outlet of Mixer [87] -&gt; Inlet 3 of Mixer [62]: Enthalpy</t>
  </si>
  <si>
    <t>~2~50~3~~-5001~</t>
  </si>
  <si>
    <t>50 - Outlet of Mixer [87] -&gt; Inlet 3 of Mixer [62]: Enthalpy H*</t>
  </si>
  <si>
    <t>~2~50~5~~-5001~</t>
  </si>
  <si>
    <t>50 - Outlet of Mixer [87] -&gt; Inlet 3 of Mixer [62]: Steam quality</t>
  </si>
  <si>
    <t>~2~50~10~~-5001~</t>
  </si>
  <si>
    <t>50 - Outlet of Mixer [87] -&gt; Inlet 3 of Mixer [62]: Density</t>
  </si>
  <si>
    <t>~2~50~11~~-5001~</t>
  </si>
  <si>
    <t>50 - Outlet of Mixer [87] -&gt; Inlet 3 of Mixer [62]: Specific heat</t>
  </si>
  <si>
    <t>~2~50~12~~-5001~</t>
  </si>
  <si>
    <t>50 - Outlet of Mixer [87] -&gt; Inlet 3 of Mixer [62]: Thermal conductivity</t>
  </si>
  <si>
    <t>~2~50~13~~-5001~</t>
  </si>
  <si>
    <t>50 - Outlet of Mixer [87] -&gt; Inlet 3 of Mixer [62]: Dynamic viscosity</t>
  </si>
  <si>
    <t>~2~51~0~~-5001~</t>
  </si>
  <si>
    <t>51 - Outlet of ST Assembly [1]: ST Group [44] -&gt; Inlet of Splitter [49]: Pressure</t>
  </si>
  <si>
    <t>~2~51~1~~-5001~</t>
  </si>
  <si>
    <t>51 - Outlet of ST Assembly [1]: ST Group [44] -&gt; Inlet of Splitter [49]: Temperature</t>
  </si>
  <si>
    <t>~2~51~2~~-5001~</t>
  </si>
  <si>
    <t>51 - Outlet of ST Assembly [1]: ST Group [44] -&gt; Inlet of Splitter [49]: Mass flow</t>
  </si>
  <si>
    <t>~2~51~20~~-5001~</t>
  </si>
  <si>
    <t>51 - Outlet of ST Assembly [1]: ST Group [44] -&gt; Inlet of Splitter [49]: Entropy</t>
  </si>
  <si>
    <t>~2~51~4~~-5001~</t>
  </si>
  <si>
    <t>51 - Outlet of ST Assembly [1]: ST Group [44] -&gt; Inlet of Splitter [49]: Enthalpy</t>
  </si>
  <si>
    <t>~2~51~3~~-5001~</t>
  </si>
  <si>
    <t>51 - Outlet of ST Assembly [1]: ST Group [44] -&gt; Inlet of Splitter [49]: Enthalpy H*</t>
  </si>
  <si>
    <t>~2~51~5~~-5001~</t>
  </si>
  <si>
    <t>51 - Outlet of ST Assembly [1]: ST Group [44] -&gt; Inlet of Splitter [49]: Steam quality</t>
  </si>
  <si>
    <t>~2~51~10~~-5001~</t>
  </si>
  <si>
    <t>51 - Outlet of ST Assembly [1]: ST Group [44] -&gt; Inlet of Splitter [49]: Density</t>
  </si>
  <si>
    <t>~2~51~11~~-5001~</t>
  </si>
  <si>
    <t>51 - Outlet of ST Assembly [1]: ST Group [44] -&gt; Inlet of Splitter [49]: Specific heat</t>
  </si>
  <si>
    <t>~2~51~12~~-5001~</t>
  </si>
  <si>
    <t>51 - Outlet of ST Assembly [1]: ST Group [44] -&gt; Inlet of Splitter [49]: Thermal conductivity</t>
  </si>
  <si>
    <t>~2~51~13~~-5001~</t>
  </si>
  <si>
    <t>51 - Outlet of ST Assembly [1]: ST Group [44] -&gt; Inlet of Splitter [49]: Dynamic viscosity</t>
  </si>
  <si>
    <t>~2~52~0~~-5001~</t>
  </si>
  <si>
    <t>52 - Outlet of Pipe (PCE) [75] -&gt; Inlet of Splitter [27]: Pressure</t>
  </si>
  <si>
    <t>~2~52~1~~-5001~</t>
  </si>
  <si>
    <t>52 - Outlet of Pipe (PCE) [75] -&gt; Inlet of Splitter [27]: Temperature</t>
  </si>
  <si>
    <t>~2~52~2~~-5001~</t>
  </si>
  <si>
    <t>52 - Outlet of Pipe (PCE) [75] -&gt; Inlet of Splitter [27]: Mass flow</t>
  </si>
  <si>
    <t>~2~52~20~~-5001~</t>
  </si>
  <si>
    <t>52 - Outlet of Pipe (PCE) [75] -&gt; Inlet of Splitter [27]: Entropy</t>
  </si>
  <si>
    <t>~2~52~4~~-5001~</t>
  </si>
  <si>
    <t>52 - Outlet of Pipe (PCE) [75] -&gt; Inlet of Splitter [27]: Enthalpy</t>
  </si>
  <si>
    <t>~2~52~3~~-5001~</t>
  </si>
  <si>
    <t>52 - Outlet of Pipe (PCE) [75] -&gt; Inlet of Splitter [27]: Enthalpy H*</t>
  </si>
  <si>
    <t>~2~52~5~~-5001~</t>
  </si>
  <si>
    <t>52 - Outlet of Pipe (PCE) [75] -&gt; Inlet of Splitter [27]: Steam quality</t>
  </si>
  <si>
    <t>~2~52~10~~-5001~</t>
  </si>
  <si>
    <t>52 - Outlet of Pipe (PCE) [75] -&gt; Inlet of Splitter [27]: Density</t>
  </si>
  <si>
    <t>~2~52~11~~-5001~</t>
  </si>
  <si>
    <t>52 - Outlet of Pipe (PCE) [75] -&gt; Inlet of Splitter [27]: Specific heat</t>
  </si>
  <si>
    <t>~2~52~12~~-5001~</t>
  </si>
  <si>
    <t>52 - Outlet of Pipe (PCE) [75] -&gt; Inlet of Splitter [27]: Thermal conductivity</t>
  </si>
  <si>
    <t>~2~52~13~~-5001~</t>
  </si>
  <si>
    <t>52 - Outlet of Pipe (PCE) [75] -&gt; Inlet of Splitter [27]: Dynamic viscosity</t>
  </si>
  <si>
    <t>~2~53~0~~-5001~</t>
  </si>
  <si>
    <t>53 - Water outlet of Boiler Assembly [1]: Economiser (PCE) [42] - ECO -&gt; Feedwater of Boiler Assembly [1]: Furnace w/ Pulverizer [7]: Pressure</t>
  </si>
  <si>
    <t>~2~53~1~~-5001~</t>
  </si>
  <si>
    <t>53 - Water outlet of Boiler Assembly [1]: Economiser (PCE) [42] - ECO -&gt; Feedwater of Boiler Assembly [1]: Furnace w/ Pulverizer [7]: Temperature</t>
  </si>
  <si>
    <t>~2~53~2~~-5001~</t>
  </si>
  <si>
    <t>53 - Water outlet of Boiler Assembly [1]: Economiser (PCE) [42] - ECO -&gt; Feedwater of Boiler Assembly [1]: Furnace w/ Pulverizer [7]: Mass flow</t>
  </si>
  <si>
    <t>~2~53~20~~-5001~</t>
  </si>
  <si>
    <t>53 - Water outlet of Boiler Assembly [1]: Economiser (PCE) [42] - ECO -&gt; Feedwater of Boiler Assembly [1]: Furnace w/ Pulverizer [7]: Entropy</t>
  </si>
  <si>
    <t>~2~53~4~~-5001~</t>
  </si>
  <si>
    <t>53 - Water outlet of Boiler Assembly [1]: Economiser (PCE) [42] - ECO -&gt; Feedwater of Boiler Assembly [1]: Furnace w/ Pulverizer [7]: Enthalpy</t>
  </si>
  <si>
    <t>~2~53~3~~-5001~</t>
  </si>
  <si>
    <t>53 - Water outlet of Boiler Assembly [1]: Economiser (PCE) [42] - ECO -&gt; Feedwater of Boiler Assembly [1]: Furnace w/ Pulverizer [7]: Enthalpy H*</t>
  </si>
  <si>
    <t>~2~53~5~~-5001~</t>
  </si>
  <si>
    <t>53 - Water outlet of Boiler Assembly [1]: Economiser (PCE) [42] - ECO -&gt; Feedwater of Boiler Assembly [1]: Furnace w/ Pulverizer [7]: Steam quality</t>
  </si>
  <si>
    <t>~2~53~10~~-5001~</t>
  </si>
  <si>
    <t>53 - Water outlet of Boiler Assembly [1]: Economiser (PCE) [42] - ECO -&gt; Feedwater of Boiler Assembly [1]: Furnace w/ Pulverizer [7]: Density</t>
  </si>
  <si>
    <t>~2~53~11~~-5001~</t>
  </si>
  <si>
    <t>53 - Water outlet of Boiler Assembly [1]: Economiser (PCE) [42] - ECO -&gt; Feedwater of Boiler Assembly [1]: Furnace w/ Pulverizer [7]: Specific heat</t>
  </si>
  <si>
    <t>~2~53~12~~-5001~</t>
  </si>
  <si>
    <t>53 - Water outlet of Boiler Assembly [1]: Economiser (PCE) [42] - ECO -&gt; Feedwater of Boiler Assembly [1]: Furnace w/ Pulverizer [7]: Thermal conductivity</t>
  </si>
  <si>
    <t>~2~53~13~~-5001~</t>
  </si>
  <si>
    <t>53 - Water outlet of Boiler Assembly [1]: Economiser (PCE) [42] - ECO -&gt; Feedwater of Boiler Assembly [1]: Furnace w/ Pulverizer [7]: Dynamic viscosity</t>
  </si>
  <si>
    <t>~2~54~0~~-5001~</t>
  </si>
  <si>
    <t>54 - Saturated steam outlet of Boiler Assembly [1]: Furnace w/ Pulverizer [7] -&gt; Steam inlet of Boiler Assembly [1]: Superheater (PCE) [41] - LTSH: Pressure</t>
  </si>
  <si>
    <t>~2~54~1~~-5001~</t>
  </si>
  <si>
    <t>54 - Saturated steam outlet of Boiler Assembly [1]: Furnace w/ Pulverizer [7] -&gt; Steam inlet of Boiler Assembly [1]: Superheater (PCE) [41] - LTSH: Temperature</t>
  </si>
  <si>
    <t>~2~54~2~~-5001~</t>
  </si>
  <si>
    <t>54 - Saturated steam outlet of Boiler Assembly [1]: Furnace w/ Pulverizer [7] -&gt; Steam inlet of Boiler Assembly [1]: Superheater (PCE) [41] - LTSH: Mass flow</t>
  </si>
  <si>
    <t>~2~54~20~~-5001~</t>
  </si>
  <si>
    <t>54 - Saturated steam outlet of Boiler Assembly [1]: Furnace w/ Pulverizer [7] -&gt; Steam inlet of Boiler Assembly [1]: Superheater (PCE) [41] - LTSH: Entropy</t>
  </si>
  <si>
    <t>~2~54~4~~-5001~</t>
  </si>
  <si>
    <t>54 - Saturated steam outlet of Boiler Assembly [1]: Furnace w/ Pulverizer [7] -&gt; Steam inlet of Boiler Assembly [1]: Superheater (PCE) [41] - LTSH: Enthalpy</t>
  </si>
  <si>
    <t>~2~54~3~~-5001~</t>
  </si>
  <si>
    <t>54 - Saturated steam outlet of Boiler Assembly [1]: Furnace w/ Pulverizer [7] -&gt; Steam inlet of Boiler Assembly [1]: Superheater (PCE) [41] - LTSH: Enthalpy H*</t>
  </si>
  <si>
    <t>~2~54~5~~-5001~</t>
  </si>
  <si>
    <t>54 - Saturated steam outlet of Boiler Assembly [1]: Furnace w/ Pulverizer [7] -&gt; Steam inlet of Boiler Assembly [1]: Superheater (PCE) [41] - LTSH: Steam quality</t>
  </si>
  <si>
    <t>~2~54~10~~-5001~</t>
  </si>
  <si>
    <t>54 - Saturated steam outlet of Boiler Assembly [1]: Furnace w/ Pulverizer [7] -&gt; Steam inlet of Boiler Assembly [1]: Superheater (PCE) [41] - LTSH: Density</t>
  </si>
  <si>
    <t>~2~54~11~~-5001~</t>
  </si>
  <si>
    <t>54 - Saturated steam outlet of Boiler Assembly [1]: Furnace w/ Pulverizer [7] -&gt; Steam inlet of Boiler Assembly [1]: Superheater (PCE) [41] - LTSH: Specific heat</t>
  </si>
  <si>
    <t>~2~54~12~~-5001~</t>
  </si>
  <si>
    <t>54 - Saturated steam outlet of Boiler Assembly [1]: Furnace w/ Pulverizer [7] -&gt; Steam inlet of Boiler Assembly [1]: Superheater (PCE) [41] - LTSH: Thermal conductivity</t>
  </si>
  <si>
    <t>~2~54~13~~-5001~</t>
  </si>
  <si>
    <t>54 - Saturated steam outlet of Boiler Assembly [1]: Furnace w/ Pulverizer [7] -&gt; Steam inlet of Boiler Assembly [1]: Superheater (PCE) [41] - LTSH: Dynamic viscosity</t>
  </si>
  <si>
    <t>~2~55~0~~-5001~</t>
  </si>
  <si>
    <t>55 - Steam outlet of Boiler Assembly [1]: Superheater (PCE) [41] - LTSH -&gt; Steam inlet of Boiler Assembly [1]: Desuperheater [68] - First Stage HP Desup: Pressure</t>
  </si>
  <si>
    <t>~2~55~1~~-5001~</t>
  </si>
  <si>
    <t>55 - Steam outlet of Boiler Assembly [1]: Superheater (PCE) [41] - LTSH -&gt; Steam inlet of Boiler Assembly [1]: Desuperheater [68] - First Stage HP Desup: Temperature</t>
  </si>
  <si>
    <t>~2~55~2~~-5001~</t>
  </si>
  <si>
    <t>55 - Steam outlet of Boiler Assembly [1]: Superheater (PCE) [41] - LTSH -&gt; Steam inlet of Boiler Assembly [1]: Desuperheater [68] - First Stage HP Desup: Mass flow</t>
  </si>
  <si>
    <t>~2~55~20~~-5001~</t>
  </si>
  <si>
    <t>55 - Steam outlet of Boiler Assembly [1]: Superheater (PCE) [41] - LTSH -&gt; Steam inlet of Boiler Assembly [1]: Desuperheater [68] - First Stage HP Desup: Entropy</t>
  </si>
  <si>
    <t>~2~55~4~~-5001~</t>
  </si>
  <si>
    <t>55 - Steam outlet of Boiler Assembly [1]: Superheater (PCE) [41] - LTSH -&gt; Steam inlet of Boiler Assembly [1]: Desuperheater [68] - First Stage HP Desup: Enthalpy</t>
  </si>
  <si>
    <t>~2~55~3~~-5001~</t>
  </si>
  <si>
    <t>55 - Steam outlet of Boiler Assembly [1]: Superheater (PCE) [41] - LTSH -&gt; Steam inlet of Boiler Assembly [1]: Desuperheater [68] - First Stage HP Desup: Enthalpy H*</t>
  </si>
  <si>
    <t>~2~55~5~~-5001~</t>
  </si>
  <si>
    <t>55 - Steam outlet of Boiler Assembly [1]: Superheater (PCE) [41] - LTSH -&gt; Steam inlet of Boiler Assembly [1]: Desuperheater [68] - First Stage HP Desup: Steam quality</t>
  </si>
  <si>
    <t>~2~55~10~~-5001~</t>
  </si>
  <si>
    <t>55 - Steam outlet of Boiler Assembly [1]: Superheater (PCE) [41] - LTSH -&gt; Steam inlet of Boiler Assembly [1]: Desuperheater [68] - First Stage HP Desup: Density</t>
  </si>
  <si>
    <t>~2~55~11~~-5001~</t>
  </si>
  <si>
    <t>55 - Steam outlet of Boiler Assembly [1]: Superheater (PCE) [41] - LTSH -&gt; Steam inlet of Boiler Assembly [1]: Desuperheater [68] - First Stage HP Desup: Specific heat</t>
  </si>
  <si>
    <t>~2~55~12~~-5001~</t>
  </si>
  <si>
    <t>55 - Steam outlet of Boiler Assembly [1]: Superheater (PCE) [41] - LTSH -&gt; Steam inlet of Boiler Assembly [1]: Desuperheater [68] - First Stage HP Desup: Thermal conductivity</t>
  </si>
  <si>
    <t>~2~55~13~~-5001~</t>
  </si>
  <si>
    <t>55 - Steam outlet of Boiler Assembly [1]: Superheater (PCE) [41] - LTSH -&gt; Steam inlet of Boiler Assembly [1]: Desuperheater [68] - First Stage HP Desup: Dynamic viscosity</t>
  </si>
  <si>
    <t>~2~56~0~~-5001~</t>
  </si>
  <si>
    <t>56 - Steam outlet of Boiler Assembly [1]: Desuperheater [69] - Second Stage HP Desup -&gt; Steam inlet of Boiler Assembly [1]: Superheater (PCE) [38] - FSH: Pressure</t>
  </si>
  <si>
    <t>~2~56~1~~-5001~</t>
  </si>
  <si>
    <t>56 - Steam outlet of Boiler Assembly [1]: Desuperheater [69] - Second Stage HP Desup -&gt; Steam inlet of Boiler Assembly [1]: Superheater (PCE) [38] - FSH: Temperature</t>
  </si>
  <si>
    <t>~2~56~2~~-5001~</t>
  </si>
  <si>
    <t>56 - Steam outlet of Boiler Assembly [1]: Desuperheater [69] - Second Stage HP Desup -&gt; Steam inlet of Boiler Assembly [1]: Superheater (PCE) [38] - FSH: Mass flow</t>
  </si>
  <si>
    <t>~2~56~20~~-5001~</t>
  </si>
  <si>
    <t>56 - Steam outlet of Boiler Assembly [1]: Desuperheater [69] - Second Stage HP Desup -&gt; Steam inlet of Boiler Assembly [1]: Superheater (PCE) [38] - FSH: Entropy</t>
  </si>
  <si>
    <t>~2~56~4~~-5001~</t>
  </si>
  <si>
    <t>56 - Steam outlet of Boiler Assembly [1]: Desuperheater [69] - Second Stage HP Desup -&gt; Steam inlet of Boiler Assembly [1]: Superheater (PCE) [38] - FSH: Enthalpy</t>
  </si>
  <si>
    <t>~2~56~3~~-5001~</t>
  </si>
  <si>
    <t>56 - Steam outlet of Boiler Assembly [1]: Desuperheater [69] - Second Stage HP Desup -&gt; Steam inlet of Boiler Assembly [1]: Superheater (PCE) [38] - FSH: Enthalpy H*</t>
  </si>
  <si>
    <t>~2~56~5~~-5001~</t>
  </si>
  <si>
    <t>56 - Steam outlet of Boiler Assembly [1]: Desuperheater [69] - Second Stage HP Desup -&gt; Steam inlet of Boiler Assembly [1]: Superheater (PCE) [38] - FSH: Steam quality</t>
  </si>
  <si>
    <t>~2~56~10~~-5001~</t>
  </si>
  <si>
    <t>56 - Steam outlet of Boiler Assembly [1]: Desuperheater [69] - Second Stage HP Desup -&gt; Steam inlet of Boiler Assembly [1]: Superheater (PCE) [38] - FSH: Density</t>
  </si>
  <si>
    <t>~2~56~11~~-5001~</t>
  </si>
  <si>
    <t>56 - Steam outlet of Boiler Assembly [1]: Desuperheater [69] - Second Stage HP Desup -&gt; Steam inlet of Boiler Assembly [1]: Superheater (PCE) [38] - FSH: Specific heat</t>
  </si>
  <si>
    <t>~2~56~12~~-5001~</t>
  </si>
  <si>
    <t>56 - Steam outlet of Boiler Assembly [1]: Desuperheater [69] - Second Stage HP Desup -&gt; Steam inlet of Boiler Assembly [1]: Superheater (PCE) [38] - FSH: Thermal conductivity</t>
  </si>
  <si>
    <t>~2~56~13~~-5001~</t>
  </si>
  <si>
    <t>56 - Steam outlet of Boiler Assembly [1]: Desuperheater [69] - Second Stage HP Desup -&gt; Steam inlet of Boiler Assembly [1]: Superheater (PCE) [38] - FSH: Dynamic viscosity</t>
  </si>
  <si>
    <t>~2~57~0~~-5001~</t>
  </si>
  <si>
    <t>57 - Outlet of ST Assembly [1]: ST Group [45] -&gt; Inlet of Splitter [50]: Pressure</t>
  </si>
  <si>
    <t>~2~57~1~~-5001~</t>
  </si>
  <si>
    <t>57 - Outlet of ST Assembly [1]: ST Group [45] -&gt; Inlet of Splitter [50]: Temperature</t>
  </si>
  <si>
    <t>~2~57~2~~-5001~</t>
  </si>
  <si>
    <t>57 - Outlet of ST Assembly [1]: ST Group [45] -&gt; Inlet of Splitter [50]: Mass flow</t>
  </si>
  <si>
    <t>~2~57~20~~-5001~</t>
  </si>
  <si>
    <t>57 - Outlet of ST Assembly [1]: ST Group [45] -&gt; Inlet of Splitter [50]: Entropy</t>
  </si>
  <si>
    <t>~2~57~4~~-5001~</t>
  </si>
  <si>
    <t>57 - Outlet of ST Assembly [1]: ST Group [45] -&gt; Inlet of Splitter [50]: Enthalpy</t>
  </si>
  <si>
    <t>~2~57~3~~-5001~</t>
  </si>
  <si>
    <t>57 - Outlet of ST Assembly [1]: ST Group [45] -&gt; Inlet of Splitter [50]: Enthalpy H*</t>
  </si>
  <si>
    <t>~2~57~5~~-5001~</t>
  </si>
  <si>
    <t>57 - Outlet of ST Assembly [1]: ST Group [45] -&gt; Inlet of Splitter [50]: Steam quality</t>
  </si>
  <si>
    <t>~2~57~10~~-5001~</t>
  </si>
  <si>
    <t>57 - Outlet of ST Assembly [1]: ST Group [45] -&gt; Inlet of Splitter [50]: Density</t>
  </si>
  <si>
    <t>~2~57~11~~-5001~</t>
  </si>
  <si>
    <t>57 - Outlet of ST Assembly [1]: ST Group [45] -&gt; Inlet of Splitter [50]: Specific heat</t>
  </si>
  <si>
    <t>~2~57~12~~-5001~</t>
  </si>
  <si>
    <t>57 - Outlet of ST Assembly [1]: ST Group [45] -&gt; Inlet of Splitter [50]: Thermal conductivity</t>
  </si>
  <si>
    <t>~2~57~13~~-5001~</t>
  </si>
  <si>
    <t>57 - Outlet of ST Assembly [1]: ST Group [45] -&gt; Inlet of Splitter [50]: Dynamic viscosity</t>
  </si>
  <si>
    <t>~2~58~0~~-5001~</t>
  </si>
  <si>
    <t>58 - Outlet of ST Assembly [1]: ST Group [46] -&gt; Inlet of Splitter [51]: Pressure</t>
  </si>
  <si>
    <t>~2~58~1~~-5001~</t>
  </si>
  <si>
    <t>58 - Outlet of ST Assembly [1]: ST Group [46] -&gt; Inlet of Splitter [51]: Temperature</t>
  </si>
  <si>
    <t>~2~58~2~~-5001~</t>
  </si>
  <si>
    <t>58 - Outlet of ST Assembly [1]: ST Group [46] -&gt; Inlet of Splitter [51]: Mass flow</t>
  </si>
  <si>
    <t>~2~58~20~~-5001~</t>
  </si>
  <si>
    <t>58 - Outlet of ST Assembly [1]: ST Group [46] -&gt; Inlet of Splitter [51]: Entropy</t>
  </si>
  <si>
    <t>~2~58~4~~-5001~</t>
  </si>
  <si>
    <t>58 - Outlet of ST Assembly [1]: ST Group [46] -&gt; Inlet of Splitter [51]: Enthalpy</t>
  </si>
  <si>
    <t>~2~58~3~~-5001~</t>
  </si>
  <si>
    <t>58 - Outlet of ST Assembly [1]: ST Group [46] -&gt; Inlet of Splitter [51]: Enthalpy H*</t>
  </si>
  <si>
    <t>~2~58~5~~-5001~</t>
  </si>
  <si>
    <t>58 - Outlet of ST Assembly [1]: ST Group [46] -&gt; Inlet of Splitter [51]: Steam quality</t>
  </si>
  <si>
    <t>~2~58~10~~-5001~</t>
  </si>
  <si>
    <t>58 - Outlet of ST Assembly [1]: ST Group [46] -&gt; Inlet of Splitter [51]: Density</t>
  </si>
  <si>
    <t>~2~58~11~~-5001~</t>
  </si>
  <si>
    <t>58 - Outlet of ST Assembly [1]: ST Group [46] -&gt; Inlet of Splitter [51]: Specific heat</t>
  </si>
  <si>
    <t>~2~58~12~~-5001~</t>
  </si>
  <si>
    <t>58 - Outlet of ST Assembly [1]: ST Group [46] -&gt; Inlet of Splitter [51]: Thermal conductivity</t>
  </si>
  <si>
    <t>~2~58~13~~-5001~</t>
  </si>
  <si>
    <t>58 - Outlet of ST Assembly [1]: ST Group [46] -&gt; Inlet of Splitter [51]: Dynamic viscosity</t>
  </si>
  <si>
    <t>~2~59~0~~-5001~</t>
  </si>
  <si>
    <t>59 - Outlet 3 of Splitter [49] -&gt; Inlet of Pipe (PCE) [60]: Pressure</t>
  </si>
  <si>
    <t>~2~59~1~~-5001~</t>
  </si>
  <si>
    <t>59 - Outlet 3 of Splitter [49] -&gt; Inlet of Pipe (PCE) [60]: Temperature</t>
  </si>
  <si>
    <t>~2~59~2~~-5001~</t>
  </si>
  <si>
    <t>59 - Outlet 3 of Splitter [49] -&gt; Inlet of Pipe (PCE) [60]: Mass flow</t>
  </si>
  <si>
    <t>~2~59~20~~-5001~</t>
  </si>
  <si>
    <t>59 - Outlet 3 of Splitter [49] -&gt; Inlet of Pipe (PCE) [60]: Entropy</t>
  </si>
  <si>
    <t>~2~59~4~~-5001~</t>
  </si>
  <si>
    <t>59 - Outlet 3 of Splitter [49] -&gt; Inlet of Pipe (PCE) [60]: Enthalpy</t>
  </si>
  <si>
    <t>~2~59~3~~-5001~</t>
  </si>
  <si>
    <t>59 - Outlet 3 of Splitter [49] -&gt; Inlet of Pipe (PCE) [60]: Enthalpy H*</t>
  </si>
  <si>
    <t>~2~59~5~~-5001~</t>
  </si>
  <si>
    <t>59 - Outlet 3 of Splitter [49] -&gt; Inlet of Pipe (PCE) [60]: Steam quality</t>
  </si>
  <si>
    <t>~2~59~10~~-5001~</t>
  </si>
  <si>
    <t>59 - Outlet 3 of Splitter [49] -&gt; Inlet of Pipe (PCE) [60]: Density</t>
  </si>
  <si>
    <t>~2~59~11~~-5001~</t>
  </si>
  <si>
    <t>59 - Outlet 3 of Splitter [49] -&gt; Inlet of Pipe (PCE) [60]: Specific heat</t>
  </si>
  <si>
    <t>~2~59~12~~-5001~</t>
  </si>
  <si>
    <t>59 - Outlet 3 of Splitter [49] -&gt; Inlet of Pipe (PCE) [60]: Thermal conductivity</t>
  </si>
  <si>
    <t>~2~59~13~~-5001~</t>
  </si>
  <si>
    <t>59 - Outlet 3 of Splitter [49] -&gt; Inlet of Pipe (PCE) [60]: Dynamic viscosity</t>
  </si>
  <si>
    <t>~2~60~0~~-5001~</t>
  </si>
  <si>
    <t>60 - Outlet 1 of Splitter [49] -&gt; Inlet of ST Assembly [1]: ST Group [45]: Pressure</t>
  </si>
  <si>
    <t>~2~60~1~~-5001~</t>
  </si>
  <si>
    <t>60 - Outlet 1 of Splitter [49] -&gt; Inlet of ST Assembly [1]: ST Group [45]: Temperature</t>
  </si>
  <si>
    <t>~2~60~2~~-5001~</t>
  </si>
  <si>
    <t>60 - Outlet 1 of Splitter [49] -&gt; Inlet of ST Assembly [1]: ST Group [45]: Mass flow</t>
  </si>
  <si>
    <t>~2~60~20~~-5001~</t>
  </si>
  <si>
    <t>60 - Outlet 1 of Splitter [49] -&gt; Inlet of ST Assembly [1]: ST Group [45]: Entropy</t>
  </si>
  <si>
    <t>~2~60~4~~-5001~</t>
  </si>
  <si>
    <t>60 - Outlet 1 of Splitter [49] -&gt; Inlet of ST Assembly [1]: ST Group [45]: Enthalpy</t>
  </si>
  <si>
    <t>~2~60~3~~-5001~</t>
  </si>
  <si>
    <t>60 - Outlet 1 of Splitter [49] -&gt; Inlet of ST Assembly [1]: ST Group [45]: Enthalpy H*</t>
  </si>
  <si>
    <t>~2~60~5~~-5001~</t>
  </si>
  <si>
    <t>60 - Outlet 1 of Splitter [49] -&gt; Inlet of ST Assembly [1]: ST Group [45]: Steam quality</t>
  </si>
  <si>
    <t>~2~60~10~~-5001~</t>
  </si>
  <si>
    <t>60 - Outlet 1 of Splitter [49] -&gt; Inlet of ST Assembly [1]: ST Group [45]: Density</t>
  </si>
  <si>
    <t>~2~60~11~~-5001~</t>
  </si>
  <si>
    <t>60 - Outlet 1 of Splitter [49] -&gt; Inlet of ST Assembly [1]: ST Group [45]: Specific heat</t>
  </si>
  <si>
    <t>~2~60~12~~-5001~</t>
  </si>
  <si>
    <t>60 - Outlet 1 of Splitter [49] -&gt; Inlet of ST Assembly [1]: ST Group [45]: Thermal conductivity</t>
  </si>
  <si>
    <t>~2~60~13~~-5001~</t>
  </si>
  <si>
    <t>60 - Outlet 1 of Splitter [49] -&gt; Inlet of ST Assembly [1]: ST Group [45]: Dynamic viscosity</t>
  </si>
  <si>
    <t>~2~61~0~~-5001~</t>
  </si>
  <si>
    <t>61 - Outlet 3 of Splitter [50] -&gt; Inlet of Pipe (PCE) [61]: Pressure</t>
  </si>
  <si>
    <t>~2~61~1~~-5001~</t>
  </si>
  <si>
    <t>61 - Outlet 3 of Splitter [50] -&gt; Inlet of Pipe (PCE) [61]: Temperature</t>
  </si>
  <si>
    <t>~2~61~2~~-5001~</t>
  </si>
  <si>
    <t>61 - Outlet 3 of Splitter [50] -&gt; Inlet of Pipe (PCE) [61]: Mass flow</t>
  </si>
  <si>
    <t>~2~61~20~~-5001~</t>
  </si>
  <si>
    <t>61 - Outlet 3 of Splitter [50] -&gt; Inlet of Pipe (PCE) [61]: Entropy</t>
  </si>
  <si>
    <t>~2~61~4~~-5001~</t>
  </si>
  <si>
    <t>61 - Outlet 3 of Splitter [50] -&gt; Inlet of Pipe (PCE) [61]: Enthalpy</t>
  </si>
  <si>
    <t>~2~61~3~~-5001~</t>
  </si>
  <si>
    <t>61 - Outlet 3 of Splitter [50] -&gt; Inlet of Pipe (PCE) [61]: Enthalpy H*</t>
  </si>
  <si>
    <t>~2~61~5~~-5001~</t>
  </si>
  <si>
    <t>61 - Outlet 3 of Splitter [50] -&gt; Inlet of Pipe (PCE) [61]: Steam quality</t>
  </si>
  <si>
    <t>~2~61~10~~-5001~</t>
  </si>
  <si>
    <t>61 - Outlet 3 of Splitter [50] -&gt; Inlet of Pipe (PCE) [61]: Density</t>
  </si>
  <si>
    <t>~2~61~11~~-5001~</t>
  </si>
  <si>
    <t>61 - Outlet 3 of Splitter [50] -&gt; Inlet of Pipe (PCE) [61]: Specific heat</t>
  </si>
  <si>
    <t>~2~61~12~~-5001~</t>
  </si>
  <si>
    <t>61 - Outlet 3 of Splitter [50] -&gt; Inlet of Pipe (PCE) [61]: Thermal conductivity</t>
  </si>
  <si>
    <t>~2~61~13~~-5001~</t>
  </si>
  <si>
    <t>61 - Outlet 3 of Splitter [50] -&gt; Inlet of Pipe (PCE) [61]: Dynamic viscosity</t>
  </si>
  <si>
    <t>~2~62~0~~-5001~</t>
  </si>
  <si>
    <t>62 - Outlet 1 of Splitter [50] -&gt; Inlet of ST Assembly [1]: ST Group [46]: Pressure</t>
  </si>
  <si>
    <t>~2~62~1~~-5001~</t>
  </si>
  <si>
    <t>62 - Outlet 1 of Splitter [50] -&gt; Inlet of ST Assembly [1]: ST Group [46]: Temperature</t>
  </si>
  <si>
    <t>~2~62~2~~-5001~</t>
  </si>
  <si>
    <t>62 - Outlet 1 of Splitter [50] -&gt; Inlet of ST Assembly [1]: ST Group [46]: Mass flow</t>
  </si>
  <si>
    <t>~2~62~20~~-5001~</t>
  </si>
  <si>
    <t>62 - Outlet 1 of Splitter [50] -&gt; Inlet of ST Assembly [1]: ST Group [46]: Entropy</t>
  </si>
  <si>
    <t>~2~62~4~~-5001~</t>
  </si>
  <si>
    <t>62 - Outlet 1 of Splitter [50] -&gt; Inlet of ST Assembly [1]: ST Group [46]: Enthalpy</t>
  </si>
  <si>
    <t>~2~62~3~~-5001~</t>
  </si>
  <si>
    <t>62 - Outlet 1 of Splitter [50] -&gt; Inlet of ST Assembly [1]: ST Group [46]: Enthalpy H*</t>
  </si>
  <si>
    <t>~2~62~5~~-5001~</t>
  </si>
  <si>
    <t>62 - Outlet 1 of Splitter [50] -&gt; Inlet of ST Assembly [1]: ST Group [46]: Steam quality</t>
  </si>
  <si>
    <t>~2~62~10~~-5001~</t>
  </si>
  <si>
    <t>62 - Outlet 1 of Splitter [50] -&gt; Inlet of ST Assembly [1]: ST Group [46]: Density</t>
  </si>
  <si>
    <t>~2~62~11~~-5001~</t>
  </si>
  <si>
    <t>62 - Outlet 1 of Splitter [50] -&gt; Inlet of ST Assembly [1]: ST Group [46]: Specific heat</t>
  </si>
  <si>
    <t>~2~62~12~~-5001~</t>
  </si>
  <si>
    <t>62 - Outlet 1 of Splitter [50] -&gt; Inlet of ST Assembly [1]: ST Group [46]: Thermal conductivity</t>
  </si>
  <si>
    <t>~2~62~13~~-5001~</t>
  </si>
  <si>
    <t>62 - Outlet 1 of Splitter [50] -&gt; Inlet of ST Assembly [1]: ST Group [46]: Dynamic viscosity</t>
  </si>
  <si>
    <t>~2~63~0~~-5001~</t>
  </si>
  <si>
    <t>63 - Outlet of ST Assembly [1]: ST Group [47] -&gt; Inlet of Splitter [4]: Pressure</t>
  </si>
  <si>
    <t>~2~63~1~~-5001~</t>
  </si>
  <si>
    <t>63 - Outlet of ST Assembly [1]: ST Group [47] -&gt; Inlet of Splitter [4]: Temperature</t>
  </si>
  <si>
    <t>~2~63~2~~-5001~</t>
  </si>
  <si>
    <t>63 - Outlet of ST Assembly [1]: ST Group [47] -&gt; Inlet of Splitter [4]: Mass flow</t>
  </si>
  <si>
    <t>~2~63~20~~-5001~</t>
  </si>
  <si>
    <t>63 - Outlet of ST Assembly [1]: ST Group [47] -&gt; Inlet of Splitter [4]: Entropy</t>
  </si>
  <si>
    <t>~2~63~4~~-5001~</t>
  </si>
  <si>
    <t>63 - Outlet of ST Assembly [1]: ST Group [47] -&gt; Inlet of Splitter [4]: Enthalpy</t>
  </si>
  <si>
    <t>~2~63~3~~-5001~</t>
  </si>
  <si>
    <t>63 - Outlet of ST Assembly [1]: ST Group [47] -&gt; Inlet of Splitter [4]: Enthalpy H*</t>
  </si>
  <si>
    <t>~2~63~5~~-5001~</t>
  </si>
  <si>
    <t>63 - Outlet of ST Assembly [1]: ST Group [47] -&gt; Inlet of Splitter [4]: Steam quality</t>
  </si>
  <si>
    <t>~2~63~10~~-5001~</t>
  </si>
  <si>
    <t>63 - Outlet of ST Assembly [1]: ST Group [47] -&gt; Inlet of Splitter [4]: Density</t>
  </si>
  <si>
    <t>~2~63~11~~-5001~</t>
  </si>
  <si>
    <t>63 - Outlet of ST Assembly [1]: ST Group [47] -&gt; Inlet of Splitter [4]: Specific heat</t>
  </si>
  <si>
    <t>~2~63~12~~-5001~</t>
  </si>
  <si>
    <t>63 - Outlet of ST Assembly [1]: ST Group [47] -&gt; Inlet of Splitter [4]: Thermal conductivity</t>
  </si>
  <si>
    <t>~2~63~13~~-5001~</t>
  </si>
  <si>
    <t>63 - Outlet of ST Assembly [1]: ST Group [47] -&gt; Inlet of Splitter [4]: Dynamic viscosity</t>
  </si>
  <si>
    <t>~2~64~0~~-5001~</t>
  </si>
  <si>
    <t>64 - Outlet 3 of Splitter [51] -&gt; Inlet of Pipe (PCE) [63]: Pressure</t>
  </si>
  <si>
    <t>~2~64~1~~-5001~</t>
  </si>
  <si>
    <t>64 - Outlet 3 of Splitter [51] -&gt; Inlet of Pipe (PCE) [63]: Temperature</t>
  </si>
  <si>
    <t>~2~64~2~~-5001~</t>
  </si>
  <si>
    <t>64 - Outlet 3 of Splitter [51] -&gt; Inlet of Pipe (PCE) [63]: Mass flow</t>
  </si>
  <si>
    <t>~2~64~20~~-5001~</t>
  </si>
  <si>
    <t>64 - Outlet 3 of Splitter [51] -&gt; Inlet of Pipe (PCE) [63]: Entropy</t>
  </si>
  <si>
    <t>~2~64~4~~-5001~</t>
  </si>
  <si>
    <t>64 - Outlet 3 of Splitter [51] -&gt; Inlet of Pipe (PCE) [63]: Enthalpy</t>
  </si>
  <si>
    <t>~2~64~3~~-5001~</t>
  </si>
  <si>
    <t>64 - Outlet 3 of Splitter [51] -&gt; Inlet of Pipe (PCE) [63]: Enthalpy H*</t>
  </si>
  <si>
    <t>~2~64~5~~-5001~</t>
  </si>
  <si>
    <t>64 - Outlet 3 of Splitter [51] -&gt; Inlet of Pipe (PCE) [63]: Steam quality</t>
  </si>
  <si>
    <t>~2~64~10~~-5001~</t>
  </si>
  <si>
    <t>64 - Outlet 3 of Splitter [51] -&gt; Inlet of Pipe (PCE) [63]: Density</t>
  </si>
  <si>
    <t>~2~64~11~~-5001~</t>
  </si>
  <si>
    <t>64 - Outlet 3 of Splitter [51] -&gt; Inlet of Pipe (PCE) [63]: Specific heat</t>
  </si>
  <si>
    <t>~2~64~12~~-5001~</t>
  </si>
  <si>
    <t>64 - Outlet 3 of Splitter [51] -&gt; Inlet of Pipe (PCE) [63]: Thermal conductivity</t>
  </si>
  <si>
    <t>~2~64~13~~-5001~</t>
  </si>
  <si>
    <t>64 - Outlet 3 of Splitter [51] -&gt; Inlet of Pipe (PCE) [63]: Dynamic viscosity</t>
  </si>
  <si>
    <t>~2~65~0~~-5001~</t>
  </si>
  <si>
    <t>65 - Outlet 3 of Splitter [4] -&gt; Inlet of Pipe (PCE) [64]: Pressure</t>
  </si>
  <si>
    <t>~2~65~1~~-5001~</t>
  </si>
  <si>
    <t>65 - Outlet 3 of Splitter [4] -&gt; Inlet of Pipe (PCE) [64]: Temperature</t>
  </si>
  <si>
    <t>~2~65~2~~-5001~</t>
  </si>
  <si>
    <t>65 - Outlet 3 of Splitter [4] -&gt; Inlet of Pipe (PCE) [64]: Mass flow</t>
  </si>
  <si>
    <t>~2~65~20~~-5001~</t>
  </si>
  <si>
    <t>65 - Outlet 3 of Splitter [4] -&gt; Inlet of Pipe (PCE) [64]: Entropy</t>
  </si>
  <si>
    <t>~2~65~4~~-5001~</t>
  </si>
  <si>
    <t>65 - Outlet 3 of Splitter [4] -&gt; Inlet of Pipe (PCE) [64]: Enthalpy</t>
  </si>
  <si>
    <t>~2~65~3~~-5001~</t>
  </si>
  <si>
    <t>65 - Outlet 3 of Splitter [4] -&gt; Inlet of Pipe (PCE) [64]: Enthalpy H*</t>
  </si>
  <si>
    <t>~2~65~5~~-5001~</t>
  </si>
  <si>
    <t>65 - Outlet 3 of Splitter [4] -&gt; Inlet of Pipe (PCE) [64]: Steam quality</t>
  </si>
  <si>
    <t>~2~65~10~~-5001~</t>
  </si>
  <si>
    <t>65 - Outlet 3 of Splitter [4] -&gt; Inlet of Pipe (PCE) [64]: Density</t>
  </si>
  <si>
    <t>~2~65~11~~-5001~</t>
  </si>
  <si>
    <t>65 - Outlet 3 of Splitter [4] -&gt; Inlet of Pipe (PCE) [64]: Specific heat</t>
  </si>
  <si>
    <t>~2~65~12~~-5001~</t>
  </si>
  <si>
    <t>65 - Outlet 3 of Splitter [4] -&gt; Inlet of Pipe (PCE) [64]: Thermal conductivity</t>
  </si>
  <si>
    <t>~2~65~13~~-5001~</t>
  </si>
  <si>
    <t>65 - Outlet 3 of Splitter [4] -&gt; Inlet of Pipe (PCE) [64]: Dynamic viscosity</t>
  </si>
  <si>
    <t>~2~66~0~~-5001~</t>
  </si>
  <si>
    <t>66 - Outlet 1 of Splitter [51] -&gt; Inlet of ST Assembly [1]: ST Group [47]: Pressure</t>
  </si>
  <si>
    <t>~2~66~1~~-5001~</t>
  </si>
  <si>
    <t>66 - Outlet 1 of Splitter [51] -&gt; Inlet of ST Assembly [1]: ST Group [47]: Temperature</t>
  </si>
  <si>
    <t>~2~66~2~~-5001~</t>
  </si>
  <si>
    <t>66 - Outlet 1 of Splitter [51] -&gt; Inlet of ST Assembly [1]: ST Group [47]: Mass flow</t>
  </si>
  <si>
    <t>~2~66~20~~-5001~</t>
  </si>
  <si>
    <t>66 - Outlet 1 of Splitter [51] -&gt; Inlet of ST Assembly [1]: ST Group [47]: Entropy</t>
  </si>
  <si>
    <t>~2~66~4~~-5001~</t>
  </si>
  <si>
    <t>66 - Outlet 1 of Splitter [51] -&gt; Inlet of ST Assembly [1]: ST Group [47]: Enthalpy</t>
  </si>
  <si>
    <t>~2~66~3~~-5001~</t>
  </si>
  <si>
    <t>66 - Outlet 1 of Splitter [51] -&gt; Inlet of ST Assembly [1]: ST Group [47]: Enthalpy H*</t>
  </si>
  <si>
    <t>~2~66~5~~-5001~</t>
  </si>
  <si>
    <t>66 - Outlet 1 of Splitter [51] -&gt; Inlet of ST Assembly [1]: ST Group [47]: Steam quality</t>
  </si>
  <si>
    <t>~2~66~10~~-5001~</t>
  </si>
  <si>
    <t>66 - Outlet 1 of Splitter [51] -&gt; Inlet of ST Assembly [1]: ST Group [47]: Density</t>
  </si>
  <si>
    <t>~2~66~11~~-5001~</t>
  </si>
  <si>
    <t>66 - Outlet 1 of Splitter [51] -&gt; Inlet of ST Assembly [1]: ST Group [47]: Specific heat</t>
  </si>
  <si>
    <t>~2~66~12~~-5001~</t>
  </si>
  <si>
    <t>66 - Outlet 1 of Splitter [51] -&gt; Inlet of ST Assembly [1]: ST Group [47]: Thermal conductivity</t>
  </si>
  <si>
    <t>~2~66~13~~-5001~</t>
  </si>
  <si>
    <t>66 - Outlet 1 of Splitter [51] -&gt; Inlet of ST Assembly [1]: ST Group [47]: Dynamic viscosity</t>
  </si>
  <si>
    <t>~2~67~0~~-5001~</t>
  </si>
  <si>
    <t>67 - Outlet of ST Assembly [1]: ST Group [5] -&gt; Inlet 1 of Mixer [62]: Pressure</t>
  </si>
  <si>
    <t>~2~67~1~~-5001~</t>
  </si>
  <si>
    <t>67 - Outlet of ST Assembly [1]: ST Group [5] -&gt; Inlet 1 of Mixer [62]: Temperature</t>
  </si>
  <si>
    <t>~2~67~2~~-5001~</t>
  </si>
  <si>
    <t>67 - Outlet of ST Assembly [1]: ST Group [5] -&gt; Inlet 1 of Mixer [62]: Mass flow</t>
  </si>
  <si>
    <t>~2~67~20~~-5001~</t>
  </si>
  <si>
    <t>67 - Outlet of ST Assembly [1]: ST Group [5] -&gt; Inlet 1 of Mixer [62]: Entropy</t>
  </si>
  <si>
    <t>~2~67~4~~-5001~</t>
  </si>
  <si>
    <t>67 - Outlet of ST Assembly [1]: ST Group [5] -&gt; Inlet 1 of Mixer [62]: Enthalpy</t>
  </si>
  <si>
    <t>~2~67~3~~-5001~</t>
  </si>
  <si>
    <t>67 - Outlet of ST Assembly [1]: ST Group [5] -&gt; Inlet 1 of Mixer [62]: Enthalpy H*</t>
  </si>
  <si>
    <t>~2~67~5~~-5001~</t>
  </si>
  <si>
    <t>67 - Outlet of ST Assembly [1]: ST Group [5] -&gt; Inlet 1 of Mixer [62]: Steam quality</t>
  </si>
  <si>
    <t>~2~67~10~~-5001~</t>
  </si>
  <si>
    <t>67 - Outlet of ST Assembly [1]: ST Group [5] -&gt; Inlet 1 of Mixer [62]: Density</t>
  </si>
  <si>
    <t>~2~67~11~~-5001~</t>
  </si>
  <si>
    <t>67 - Outlet of ST Assembly [1]: ST Group [5] -&gt; Inlet 1 of Mixer [62]: Specific heat</t>
  </si>
  <si>
    <t>~2~67~12~~-5001~</t>
  </si>
  <si>
    <t>67 - Outlet of ST Assembly [1]: ST Group [5] -&gt; Inlet 1 of Mixer [62]: Thermal conductivity</t>
  </si>
  <si>
    <t>~2~67~13~~-5001~</t>
  </si>
  <si>
    <t>67 - Outlet of ST Assembly [1]: ST Group [5] -&gt; Inlet 1 of Mixer [62]: Dynamic viscosity</t>
  </si>
  <si>
    <t>~2~68~0~~-5001~</t>
  </si>
  <si>
    <t>68 - Outlet 3 of Splitter [84] -&gt; Suction of Pump (PCE) [83] - CWP-2: Pressure</t>
  </si>
  <si>
    <t>~2~68~1~~-5001~</t>
  </si>
  <si>
    <t>68 - Outlet 3 of Splitter [84] -&gt; Suction of Pump (PCE) [83] - CWP-2: Temperature</t>
  </si>
  <si>
    <t>~2~68~2~~-5001~</t>
  </si>
  <si>
    <t>68 - Outlet 3 of Splitter [84] -&gt; Suction of Pump (PCE) [83] - CWP-2: Mass flow</t>
  </si>
  <si>
    <t>~2~68~20~~-5001~</t>
  </si>
  <si>
    <t>68 - Outlet 3 of Splitter [84] -&gt; Suction of Pump (PCE) [83] - CWP-2: Entropy</t>
  </si>
  <si>
    <t>~2~68~4~~-5001~</t>
  </si>
  <si>
    <t>68 - Outlet 3 of Splitter [84] -&gt; Suction of Pump (PCE) [83] - CWP-2: Enthalpy</t>
  </si>
  <si>
    <t>~2~68~3~~-5001~</t>
  </si>
  <si>
    <t>68 - Outlet 3 of Splitter [84] -&gt; Suction of Pump (PCE) [83] - CWP-2: Enthalpy H*</t>
  </si>
  <si>
    <t>~2~68~5~~-5001~</t>
  </si>
  <si>
    <t>68 - Outlet 3 of Splitter [84] -&gt; Suction of Pump (PCE) [83] - CWP-2: Steam quality</t>
  </si>
  <si>
    <t>~2~68~10~~-5001~</t>
  </si>
  <si>
    <t>68 - Outlet 3 of Splitter [84] -&gt; Suction of Pump (PCE) [83] - CWP-2: Density</t>
  </si>
  <si>
    <t>~2~68~11~~-5001~</t>
  </si>
  <si>
    <t>68 - Outlet 3 of Splitter [84] -&gt; Suction of Pump (PCE) [83] - CWP-2: Specific heat</t>
  </si>
  <si>
    <t>~2~68~12~~-5001~</t>
  </si>
  <si>
    <t>68 - Outlet 3 of Splitter [84] -&gt; Suction of Pump (PCE) [83] - CWP-2: Thermal conductivity</t>
  </si>
  <si>
    <t>~2~68~13~~-5001~</t>
  </si>
  <si>
    <t>68 - Outlet 3 of Splitter [84] -&gt; Suction of Pump (PCE) [83] - CWP-2: Dynamic viscosity</t>
  </si>
  <si>
    <t>~2~69~0~~-5001~</t>
  </si>
  <si>
    <t>69 - CW outlet of Water-cooled Condenser (PCE) [59] -&gt; Inlet of Water Sink [58]: Pressure</t>
  </si>
  <si>
    <t>~2~69~1~~-5001~</t>
  </si>
  <si>
    <t>69 - CW outlet of Water-cooled Condenser (PCE) [59] -&gt; Inlet of Water Sink [58]: Temperature</t>
  </si>
  <si>
    <t>~2~69~2~~-5001~</t>
  </si>
  <si>
    <t>69 - CW outlet of Water-cooled Condenser (PCE) [59] -&gt; Inlet of Water Sink [58]: Mass flow</t>
  </si>
  <si>
    <t>~2~69~20~~-5001~</t>
  </si>
  <si>
    <t>69 - CW outlet of Water-cooled Condenser (PCE) [59] -&gt; Inlet of Water Sink [58]: Entropy</t>
  </si>
  <si>
    <t>~2~69~4~~-5001~</t>
  </si>
  <si>
    <t>69 - CW outlet of Water-cooled Condenser (PCE) [59] -&gt; Inlet of Water Sink [58]: Enthalpy</t>
  </si>
  <si>
    <t>~2~69~3~~-5001~</t>
  </si>
  <si>
    <t>69 - CW outlet of Water-cooled Condenser (PCE) [59] -&gt; Inlet of Water Sink [58]: Enthalpy H*</t>
  </si>
  <si>
    <t>~2~69~5~~-5001~</t>
  </si>
  <si>
    <t>69 - CW outlet of Water-cooled Condenser (PCE) [59] -&gt; Inlet of Water Sink [58]: Steam quality</t>
  </si>
  <si>
    <t>~2~69~10~~-5001~</t>
  </si>
  <si>
    <t>69 - CW outlet of Water-cooled Condenser (PCE) [59] -&gt; Inlet of Water Sink [58]: Density</t>
  </si>
  <si>
    <t>~2~69~11~~-5001~</t>
  </si>
  <si>
    <t>69 - CW outlet of Water-cooled Condenser (PCE) [59] -&gt; Inlet of Water Sink [58]: Specific heat</t>
  </si>
  <si>
    <t>~2~69~12~~-5001~</t>
  </si>
  <si>
    <t>69 - CW outlet of Water-cooled Condenser (PCE) [59] -&gt; Inlet of Water Sink [58]: Thermal conductivity</t>
  </si>
  <si>
    <t>~2~69~13~~-5001~</t>
  </si>
  <si>
    <t>69 - CW outlet of Water-cooled Condenser (PCE) [59] -&gt; Inlet of Water Sink [58]: Dynamic viscosity</t>
  </si>
  <si>
    <t>~2~70~0~~-5001~</t>
  </si>
  <si>
    <t>70 - Outlet 1 of Splitter [4] -&gt; Inlet of ST Assembly [1]: ST Group [5]: Pressure</t>
  </si>
  <si>
    <t>~2~70~1~~-5001~</t>
  </si>
  <si>
    <t>70 - Outlet 1 of Splitter [4] -&gt; Inlet of ST Assembly [1]: ST Group [5]: Temperature</t>
  </si>
  <si>
    <t>~2~70~2~~-5001~</t>
  </si>
  <si>
    <t>70 - Outlet 1 of Splitter [4] -&gt; Inlet of ST Assembly [1]: ST Group [5]: Mass flow</t>
  </si>
  <si>
    <t>~2~70~20~~-5001~</t>
  </si>
  <si>
    <t>70 - Outlet 1 of Splitter [4] -&gt; Inlet of ST Assembly [1]: ST Group [5]: Entropy</t>
  </si>
  <si>
    <t>~2~70~4~~-5001~</t>
  </si>
  <si>
    <t>70 - Outlet 1 of Splitter [4] -&gt; Inlet of ST Assembly [1]: ST Group [5]: Enthalpy</t>
  </si>
  <si>
    <t>~2~70~3~~-5001~</t>
  </si>
  <si>
    <t>70 - Outlet 1 of Splitter [4] -&gt; Inlet of ST Assembly [1]: ST Group [5]: Enthalpy H*</t>
  </si>
  <si>
    <t>~2~70~5~~-5001~</t>
  </si>
  <si>
    <t>70 - Outlet 1 of Splitter [4] -&gt; Inlet of ST Assembly [1]: ST Group [5]: Steam quality</t>
  </si>
  <si>
    <t>~2~70~10~~-5001~</t>
  </si>
  <si>
    <t>70 - Outlet 1 of Splitter [4] -&gt; Inlet of ST Assembly [1]: ST Group [5]: Density</t>
  </si>
  <si>
    <t>~2~70~11~~-5001~</t>
  </si>
  <si>
    <t>70 - Outlet 1 of Splitter [4] -&gt; Inlet of ST Assembly [1]: ST Group [5]: Specific heat</t>
  </si>
  <si>
    <t>~2~70~12~~-5001~</t>
  </si>
  <si>
    <t>70 - Outlet 1 of Splitter [4] -&gt; Inlet of ST Assembly [1]: ST Group [5]: Thermal conductivity</t>
  </si>
  <si>
    <t>~2~70~13~~-5001~</t>
  </si>
  <si>
    <t>70 - Outlet 1 of Splitter [4] -&gt; Inlet of ST Assembly [1]: ST Group [5]: Dynamic viscosity</t>
  </si>
  <si>
    <t>~2~71~0~~-5001~</t>
  </si>
  <si>
    <t>71 - Drain outlet of Feedwater Heater [53] - LPH-8 -&gt; Inlet 2 of Mixer [39]: Pressure</t>
  </si>
  <si>
    <t>~2~71~1~~-5001~</t>
  </si>
  <si>
    <t>71 - Drain outlet of Feedwater Heater [53] - LPH-8 -&gt; Inlet 2 of Mixer [39]: Temperature</t>
  </si>
  <si>
    <t>~2~71~2~~-5001~</t>
  </si>
  <si>
    <t>71 - Drain outlet of Feedwater Heater [53] - LPH-8 -&gt; Inlet 2 of Mixer [39]: Mass flow</t>
  </si>
  <si>
    <t>~2~71~20~~-5001~</t>
  </si>
  <si>
    <t>71 - Drain outlet of Feedwater Heater [53] - LPH-8 -&gt; Inlet 2 of Mixer [39]: Entropy</t>
  </si>
  <si>
    <t>~2~71~4~~-5001~</t>
  </si>
  <si>
    <t>71 - Drain outlet of Feedwater Heater [53] - LPH-8 -&gt; Inlet 2 of Mixer [39]: Enthalpy</t>
  </si>
  <si>
    <t>~2~71~3~~-5001~</t>
  </si>
  <si>
    <t>71 - Drain outlet of Feedwater Heater [53] - LPH-8 -&gt; Inlet 2 of Mixer [39]: Enthalpy H*</t>
  </si>
  <si>
    <t>~2~71~5~~-5001~</t>
  </si>
  <si>
    <t>71 - Drain outlet of Feedwater Heater [53] - LPH-8 -&gt; Inlet 2 of Mixer [39]: Steam quality</t>
  </si>
  <si>
    <t>~2~71~10~~-5001~</t>
  </si>
  <si>
    <t>71 - Drain outlet of Feedwater Heater [53] - LPH-8 -&gt; Inlet 2 of Mixer [39]: Density</t>
  </si>
  <si>
    <t>~2~71~11~~-5001~</t>
  </si>
  <si>
    <t>71 - Drain outlet of Feedwater Heater [53] - LPH-8 -&gt; Inlet 2 of Mixer [39]: Specific heat</t>
  </si>
  <si>
    <t>~2~71~12~~-5001~</t>
  </si>
  <si>
    <t>71 - Drain outlet of Feedwater Heater [53] - LPH-8 -&gt; Inlet 2 of Mixer [39]: Thermal conductivity</t>
  </si>
  <si>
    <t>~2~71~13~~-5001~</t>
  </si>
  <si>
    <t>71 - Drain outlet of Feedwater Heater [53] - LPH-8 -&gt; Inlet 2 of Mixer [39]: Dynamic viscosity</t>
  </si>
  <si>
    <t>~2~72~0~~-5001~</t>
  </si>
  <si>
    <t>72 - Feedwater outlet of Shell-Tube Water Heater (PCE) [34] - GC -&gt; Feedwater inlet of Feedwater Heater [53] - LPH-8: Pressure</t>
  </si>
  <si>
    <t>~2~72~1~~-5001~</t>
  </si>
  <si>
    <t>72 - Feedwater outlet of Shell-Tube Water Heater (PCE) [34] - GC -&gt; Feedwater inlet of Feedwater Heater [53] - LPH-8: Temperature</t>
  </si>
  <si>
    <t>~2~72~2~~-5001~</t>
  </si>
  <si>
    <t>72 - Feedwater outlet of Shell-Tube Water Heater (PCE) [34] - GC -&gt; Feedwater inlet of Feedwater Heater [53] - LPH-8: Mass flow</t>
  </si>
  <si>
    <t>~2~72~20~~-5001~</t>
  </si>
  <si>
    <t>72 - Feedwater outlet of Shell-Tube Water Heater (PCE) [34] - GC -&gt; Feedwater inlet of Feedwater Heater [53] - LPH-8: Entropy</t>
  </si>
  <si>
    <t>~2~72~4~~-5001~</t>
  </si>
  <si>
    <t>72 - Feedwater outlet of Shell-Tube Water Heater (PCE) [34] - GC -&gt; Feedwater inlet of Feedwater Heater [53] - LPH-8: Enthalpy</t>
  </si>
  <si>
    <t>~2~72~3~~-5001~</t>
  </si>
  <si>
    <t>72 - Feedwater outlet of Shell-Tube Water Heater (PCE) [34] - GC -&gt; Feedwater inlet of Feedwater Heater [53] - LPH-8: Enthalpy H*</t>
  </si>
  <si>
    <t>~2~72~5~~-5001~</t>
  </si>
  <si>
    <t>72 - Feedwater outlet of Shell-Tube Water Heater (PCE) [34] - GC -&gt; Feedwater inlet of Feedwater Heater [53] - LPH-8: Steam quality</t>
  </si>
  <si>
    <t>~2~72~10~~-5001~</t>
  </si>
  <si>
    <t>72 - Feedwater outlet of Shell-Tube Water Heater (PCE) [34] - GC -&gt; Feedwater inlet of Feedwater Heater [53] - LPH-8: Density</t>
  </si>
  <si>
    <t>~2~72~11~~-5001~</t>
  </si>
  <si>
    <t>72 - Feedwater outlet of Shell-Tube Water Heater (PCE) [34] - GC -&gt; Feedwater inlet of Feedwater Heater [53] - LPH-8: Specific heat</t>
  </si>
  <si>
    <t>~2~72~12~~-5001~</t>
  </si>
  <si>
    <t>72 - Feedwater outlet of Shell-Tube Water Heater (PCE) [34] - GC -&gt; Feedwater inlet of Feedwater Heater [53] - LPH-8: Thermal conductivity</t>
  </si>
  <si>
    <t>~2~72~13~~-5001~</t>
  </si>
  <si>
    <t>72 - Feedwater outlet of Shell-Tube Water Heater (PCE) [34] - GC -&gt; Feedwater inlet of Feedwater Heater [53] - LPH-8: Dynamic viscosity</t>
  </si>
  <si>
    <t>~2~73~0~~-5001~</t>
  </si>
  <si>
    <t>73 - Outlet of Makeup / Blowdown [6] -&gt; Suction of General Pump [40] - CP: Pressure</t>
  </si>
  <si>
    <t>~2~73~1~~-5001~</t>
  </si>
  <si>
    <t>73 - Outlet of Makeup / Blowdown [6] -&gt; Suction of General Pump [40] - CP: Temperature</t>
  </si>
  <si>
    <t>~2~73~2~~-5001~</t>
  </si>
  <si>
    <t>73 - Outlet of Makeup / Blowdown [6] -&gt; Suction of General Pump [40] - CP: Mass flow</t>
  </si>
  <si>
    <t>~2~73~20~~-5001~</t>
  </si>
  <si>
    <t>73 - Outlet of Makeup / Blowdown [6] -&gt; Suction of General Pump [40] - CP: Entropy</t>
  </si>
  <si>
    <t>~2~73~4~~-5001~</t>
  </si>
  <si>
    <t>73 - Outlet of Makeup / Blowdown [6] -&gt; Suction of General Pump [40] - CP: Enthalpy</t>
  </si>
  <si>
    <t>~2~73~3~~-5001~</t>
  </si>
  <si>
    <t>73 - Outlet of Makeup / Blowdown [6] -&gt; Suction of General Pump [40] - CP: Enthalpy H*</t>
  </si>
  <si>
    <t>~2~73~5~~-5001~</t>
  </si>
  <si>
    <t>73 - Outlet of Makeup / Blowdown [6] -&gt; Suction of General Pump [40] - CP: Steam quality</t>
  </si>
  <si>
    <t>~2~73~10~~-5001~</t>
  </si>
  <si>
    <t>73 - Outlet of Makeup / Blowdown [6] -&gt; Suction of General Pump [40] - CP: Density</t>
  </si>
  <si>
    <t>~2~73~11~~-5001~</t>
  </si>
  <si>
    <t>73 - Outlet of Makeup / Blowdown [6] -&gt; Suction of General Pump [40] - CP: Specific heat</t>
  </si>
  <si>
    <t>~2~73~12~~-5001~</t>
  </si>
  <si>
    <t>73 - Outlet of Makeup / Blowdown [6] -&gt; Suction of General Pump [40] - CP: Thermal conductivity</t>
  </si>
  <si>
    <t>~2~73~13~~-5001~</t>
  </si>
  <si>
    <t>73 - Outlet of Makeup / Blowdown [6] -&gt; Suction of General Pump [40] - CP: Dynamic viscosity</t>
  </si>
  <si>
    <t>~2~74~0~~-5001~</t>
  </si>
  <si>
    <t>74 - Outlet of Mixer [39] -&gt; Secondary steam inlet of Water-cooled Condenser (PCE) [59]: Pressure</t>
  </si>
  <si>
    <t>~2~74~1~~-5001~</t>
  </si>
  <si>
    <t>74 - Outlet of Mixer [39] -&gt; Secondary steam inlet of Water-cooled Condenser (PCE) [59]: Temperature</t>
  </si>
  <si>
    <t>~2~74~2~~-5001~</t>
  </si>
  <si>
    <t>74 - Outlet of Mixer [39] -&gt; Secondary steam inlet of Water-cooled Condenser (PCE) [59]: Mass flow</t>
  </si>
  <si>
    <t>~2~74~20~~-5001~</t>
  </si>
  <si>
    <t>74 - Outlet of Mixer [39] -&gt; Secondary steam inlet of Water-cooled Condenser (PCE) [59]: Entropy</t>
  </si>
  <si>
    <t>~2~74~4~~-5001~</t>
  </si>
  <si>
    <t>74 - Outlet of Mixer [39] -&gt; Secondary steam inlet of Water-cooled Condenser (PCE) [59]: Enthalpy</t>
  </si>
  <si>
    <t>~2~74~3~~-5001~</t>
  </si>
  <si>
    <t>74 - Outlet of Mixer [39] -&gt; Secondary steam inlet of Water-cooled Condenser (PCE) [59]: Enthalpy H*</t>
  </si>
  <si>
    <t>~2~74~5~~-5001~</t>
  </si>
  <si>
    <t>74 - Outlet of Mixer [39] -&gt; Secondary steam inlet of Water-cooled Condenser (PCE) [59]: Steam quality</t>
  </si>
  <si>
    <t>~2~74~10~~-5001~</t>
  </si>
  <si>
    <t>74 - Outlet of Mixer [39] -&gt; Secondary steam inlet of Water-cooled Condenser (PCE) [59]: Density</t>
  </si>
  <si>
    <t>~2~74~11~~-5001~</t>
  </si>
  <si>
    <t>74 - Outlet of Mixer [39] -&gt; Secondary steam inlet of Water-cooled Condenser (PCE) [59]: Specific heat</t>
  </si>
  <si>
    <t>~2~74~12~~-5001~</t>
  </si>
  <si>
    <t>74 - Outlet of Mixer [39] -&gt; Secondary steam inlet of Water-cooled Condenser (PCE) [59]: Thermal conductivity</t>
  </si>
  <si>
    <t>~2~74~13~~-5001~</t>
  </si>
  <si>
    <t>74 - Outlet of Mixer [39] -&gt; Secondary steam inlet of Water-cooled Condenser (PCE) [59]: Dynamic viscosity</t>
  </si>
  <si>
    <t>~2~75~0~~-5001~</t>
  </si>
  <si>
    <t>75 - Drain outlet of Shell-Tube Water Heater (PCE) [34] - GC -&gt; Inlet 3 of Mixer [39]: Pressure</t>
  </si>
  <si>
    <t>~2~75~1~~-5001~</t>
  </si>
  <si>
    <t>75 - Drain outlet of Shell-Tube Water Heater (PCE) [34] - GC -&gt; Inlet 3 of Mixer [39]: Temperature</t>
  </si>
  <si>
    <t>~2~75~2~~-5001~</t>
  </si>
  <si>
    <t>75 - Drain outlet of Shell-Tube Water Heater (PCE) [34] - GC -&gt; Inlet 3 of Mixer [39]: Mass flow</t>
  </si>
  <si>
    <t>~2~75~20~~-5001~</t>
  </si>
  <si>
    <t>75 - Drain outlet of Shell-Tube Water Heater (PCE) [34] - GC -&gt; Inlet 3 of Mixer [39]: Entropy</t>
  </si>
  <si>
    <t>~2~75~4~~-5001~</t>
  </si>
  <si>
    <t>75 - Drain outlet of Shell-Tube Water Heater (PCE) [34] - GC -&gt; Inlet 3 of Mixer [39]: Enthalpy</t>
  </si>
  <si>
    <t>~2~75~3~~-5001~</t>
  </si>
  <si>
    <t>75 - Drain outlet of Shell-Tube Water Heater (PCE) [34] - GC -&gt; Inlet 3 of Mixer [39]: Enthalpy H*</t>
  </si>
  <si>
    <t>~2~75~5~~-5001~</t>
  </si>
  <si>
    <t>75 - Drain outlet of Shell-Tube Water Heater (PCE) [34] - GC -&gt; Inlet 3 of Mixer [39]: Steam quality</t>
  </si>
  <si>
    <t>~2~75~10~~-5001~</t>
  </si>
  <si>
    <t>75 - Drain outlet of Shell-Tube Water Heater (PCE) [34] - GC -&gt; Inlet 3 of Mixer [39]: Density</t>
  </si>
  <si>
    <t>~2~75~11~~-5001~</t>
  </si>
  <si>
    <t>75 - Drain outlet of Shell-Tube Water Heater (PCE) [34] - GC -&gt; Inlet 3 of Mixer [39]: Specific heat</t>
  </si>
  <si>
    <t>~2~75~12~~-5001~</t>
  </si>
  <si>
    <t>75 - Drain outlet of Shell-Tube Water Heater (PCE) [34] - GC -&gt; Inlet 3 of Mixer [39]: Thermal conductivity</t>
  </si>
  <si>
    <t>~2~75~13~~-5001~</t>
  </si>
  <si>
    <t>75 - Drain outlet of Shell-Tube Water Heater (PCE) [34] - GC -&gt; Inlet 3 of Mixer [39]: Dynamic viscosity</t>
  </si>
  <si>
    <t>~2~76~0~~-5001~</t>
  </si>
  <si>
    <t>76 - Outlet of Mixer [62] -&gt; Steam inlet of Water-cooled Condenser (PCE) [59]: Pressure</t>
  </si>
  <si>
    <t>~2~76~1~~-5001~</t>
  </si>
  <si>
    <t>76 - Outlet of Mixer [62] -&gt; Steam inlet of Water-cooled Condenser (PCE) [59]: Temperature</t>
  </si>
  <si>
    <t>~2~76~2~~-5001~</t>
  </si>
  <si>
    <t>76 - Outlet of Mixer [62] -&gt; Steam inlet of Water-cooled Condenser (PCE) [59]: Mass flow</t>
  </si>
  <si>
    <t>~2~76~20~~-5001~</t>
  </si>
  <si>
    <t>76 - Outlet of Mixer [62] -&gt; Steam inlet of Water-cooled Condenser (PCE) [59]: Entropy</t>
  </si>
  <si>
    <t>~2~76~4~~-5001~</t>
  </si>
  <si>
    <t>76 - Outlet of Mixer [62] -&gt; Steam inlet of Water-cooled Condenser (PCE) [59]: Enthalpy</t>
  </si>
  <si>
    <t>~2~76~3~~-5001~</t>
  </si>
  <si>
    <t>76 - Outlet of Mixer [62] -&gt; Steam inlet of Water-cooled Condenser (PCE) [59]: Enthalpy H*</t>
  </si>
  <si>
    <t>~2~76~5~~-5001~</t>
  </si>
  <si>
    <t>76 - Outlet of Mixer [62] -&gt; Steam inlet of Water-cooled Condenser (PCE) [59]: Steam quality</t>
  </si>
  <si>
    <t>~2~76~10~~-5001~</t>
  </si>
  <si>
    <t>76 - Outlet of Mixer [62] -&gt; Steam inlet of Water-cooled Condenser (PCE) [59]: Density</t>
  </si>
  <si>
    <t>~2~76~11~~-5001~</t>
  </si>
  <si>
    <t>76 - Outlet of Mixer [62] -&gt; Steam inlet of Water-cooled Condenser (PCE) [59]: Specific heat</t>
  </si>
  <si>
    <t>~2~76~12~~-5001~</t>
  </si>
  <si>
    <t>76 - Outlet of Mixer [62] -&gt; Steam inlet of Water-cooled Condenser (PCE) [59]: Thermal conductivity</t>
  </si>
  <si>
    <t>~2~76~13~~-5001~</t>
  </si>
  <si>
    <t>76 - Outlet of Mixer [62] -&gt; Steam inlet of Water-cooled Condenser (PCE) [59]: Dynamic viscosity</t>
  </si>
  <si>
    <t>~2~78~0~~-5001~</t>
  </si>
  <si>
    <t>78 - Feedwater outlet of Feedwater Heater [53] - LPH-8 -&gt; Feedwater inlet of Feedwater Heater [54] - LPH-7: Pressure</t>
  </si>
  <si>
    <t>~2~78~1~~-5001~</t>
  </si>
  <si>
    <t>78 - Feedwater outlet of Feedwater Heater [53] - LPH-8 -&gt; Feedwater inlet of Feedwater Heater [54] - LPH-7: Temperature</t>
  </si>
  <si>
    <t>~2~78~2~~-5001~</t>
  </si>
  <si>
    <t>78 - Feedwater outlet of Feedwater Heater [53] - LPH-8 -&gt; Feedwater inlet of Feedwater Heater [54] - LPH-7: Mass flow</t>
  </si>
  <si>
    <t>~2~78~20~~-5001~</t>
  </si>
  <si>
    <t>78 - Feedwater outlet of Feedwater Heater [53] - LPH-8 -&gt; Feedwater inlet of Feedwater Heater [54] - LPH-7: Entropy</t>
  </si>
  <si>
    <t>~2~78~4~~-5001~</t>
  </si>
  <si>
    <t>78 - Feedwater outlet of Feedwater Heater [53] - LPH-8 -&gt; Feedwater inlet of Feedwater Heater [54] - LPH-7: Enthalpy</t>
  </si>
  <si>
    <t>~2~78~3~~-5001~</t>
  </si>
  <si>
    <t>78 - Feedwater outlet of Feedwater Heater [53] - LPH-8 -&gt; Feedwater inlet of Feedwater Heater [54] - LPH-7: Enthalpy H*</t>
  </si>
  <si>
    <t>~2~78~5~~-5001~</t>
  </si>
  <si>
    <t>78 - Feedwater outlet of Feedwater Heater [53] - LPH-8 -&gt; Feedwater inlet of Feedwater Heater [54] - LPH-7: Steam quality</t>
  </si>
  <si>
    <t>~2~78~10~~-5001~</t>
  </si>
  <si>
    <t>78 - Feedwater outlet of Feedwater Heater [53] - LPH-8 -&gt; Feedwater inlet of Feedwater Heater [54] - LPH-7: Density</t>
  </si>
  <si>
    <t>~2~78~11~~-5001~</t>
  </si>
  <si>
    <t>78 - Feedwater outlet of Feedwater Heater [53] - LPH-8 -&gt; Feedwater inlet of Feedwater Heater [54] - LPH-7: Specific heat</t>
  </si>
  <si>
    <t>~2~78~12~~-5001~</t>
  </si>
  <si>
    <t>78 - Feedwater outlet of Feedwater Heater [53] - LPH-8 -&gt; Feedwater inlet of Feedwater Heater [54] - LPH-7: Thermal conductivity</t>
  </si>
  <si>
    <t>~2~78~13~~-5001~</t>
  </si>
  <si>
    <t>78 - Feedwater outlet of Feedwater Heater [53] - LPH-8 -&gt; Feedwater inlet of Feedwater Heater [54] - LPH-7: Dynamic viscosity</t>
  </si>
  <si>
    <t>~2~79~0~~-5001~</t>
  </si>
  <si>
    <t>79 - Drain outlet of Feedwater Heater [54] - LPH-7 -&gt; Water/steam addition to shell of Feedwater Heater [53] - LPH-8: Pressure</t>
  </si>
  <si>
    <t>~2~79~1~~-5001~</t>
  </si>
  <si>
    <t>79 - Drain outlet of Feedwater Heater [54] - LPH-7 -&gt; Water/steam addition to shell of Feedwater Heater [53] - LPH-8: Temperature</t>
  </si>
  <si>
    <t>~2~79~2~~-5001~</t>
  </si>
  <si>
    <t>79 - Drain outlet of Feedwater Heater [54] - LPH-7 -&gt; Water/steam addition to shell of Feedwater Heater [53] - LPH-8: Mass flow</t>
  </si>
  <si>
    <t>~2~79~20~~-5001~</t>
  </si>
  <si>
    <t>79 - Drain outlet of Feedwater Heater [54] - LPH-7 -&gt; Water/steam addition to shell of Feedwater Heater [53] - LPH-8: Entropy</t>
  </si>
  <si>
    <t>~2~79~4~~-5001~</t>
  </si>
  <si>
    <t>79 - Drain outlet of Feedwater Heater [54] - LPH-7 -&gt; Water/steam addition to shell of Feedwater Heater [53] - LPH-8: Enthalpy</t>
  </si>
  <si>
    <t>~2~79~3~~-5001~</t>
  </si>
  <si>
    <t>79 - Drain outlet of Feedwater Heater [54] - LPH-7 -&gt; Water/steam addition to shell of Feedwater Heater [53] - LPH-8: Enthalpy H*</t>
  </si>
  <si>
    <t>~2~79~5~~-5001~</t>
  </si>
  <si>
    <t>79 - Drain outlet of Feedwater Heater [54] - LPH-7 -&gt; Water/steam addition to shell of Feedwater Heater [53] - LPH-8: Steam quality</t>
  </si>
  <si>
    <t>~2~79~10~~-5001~</t>
  </si>
  <si>
    <t>79 - Drain outlet of Feedwater Heater [54] - LPH-7 -&gt; Water/steam addition to shell of Feedwater Heater [53] - LPH-8: Density</t>
  </si>
  <si>
    <t>~2~79~11~~-5001~</t>
  </si>
  <si>
    <t>79 - Drain outlet of Feedwater Heater [54] - LPH-7 -&gt; Water/steam addition to shell of Feedwater Heater [53] - LPH-8: Specific heat</t>
  </si>
  <si>
    <t>~2~79~12~~-5001~</t>
  </si>
  <si>
    <t>79 - Drain outlet of Feedwater Heater [54] - LPH-7 -&gt; Water/steam addition to shell of Feedwater Heater [53] - LPH-8: Thermal conductivity</t>
  </si>
  <si>
    <t>~2~79~13~~-5001~</t>
  </si>
  <si>
    <t>79 - Drain outlet of Feedwater Heater [54] - LPH-7 -&gt; Water/steam addition to shell of Feedwater Heater [53] - LPH-8: Dynamic viscosity</t>
  </si>
  <si>
    <t>~2~80~0~~-5001~</t>
  </si>
  <si>
    <t>80 - Feedwater outlet of Feedwater Heater [54] - LPH-7 -&gt; Feedwater inlet of Feedwater Heater [55] - LPH-6: Pressure</t>
  </si>
  <si>
    <t>~2~80~1~~-5001~</t>
  </si>
  <si>
    <t>80 - Feedwater outlet of Feedwater Heater [54] - LPH-7 -&gt; Feedwater inlet of Feedwater Heater [55] - LPH-6: Temperature</t>
  </si>
  <si>
    <t>~2~80~2~~-5001~</t>
  </si>
  <si>
    <t>80 - Feedwater outlet of Feedwater Heater [54] - LPH-7 -&gt; Feedwater inlet of Feedwater Heater [55] - LPH-6: Mass flow</t>
  </si>
  <si>
    <t>~2~80~20~~-5001~</t>
  </si>
  <si>
    <t>80 - Feedwater outlet of Feedwater Heater [54] - LPH-7 -&gt; Feedwater inlet of Feedwater Heater [55] - LPH-6: Entropy</t>
  </si>
  <si>
    <t>~2~80~4~~-5001~</t>
  </si>
  <si>
    <t>80 - Feedwater outlet of Feedwater Heater [54] - LPH-7 -&gt; Feedwater inlet of Feedwater Heater [55] - LPH-6: Enthalpy</t>
  </si>
  <si>
    <t>~2~80~3~~-5001~</t>
  </si>
  <si>
    <t>80 - Feedwater outlet of Feedwater Heater [54] - LPH-7 -&gt; Feedwater inlet of Feedwater Heater [55] - LPH-6: Enthalpy H*</t>
  </si>
  <si>
    <t>~2~80~5~~-5001~</t>
  </si>
  <si>
    <t>80 - Feedwater outlet of Feedwater Heater [54] - LPH-7 -&gt; Feedwater inlet of Feedwater Heater [55] - LPH-6: Steam quality</t>
  </si>
  <si>
    <t>~2~80~10~~-5001~</t>
  </si>
  <si>
    <t>80 - Feedwater outlet of Feedwater Heater [54] - LPH-7 -&gt; Feedwater inlet of Feedwater Heater [55] - LPH-6: Density</t>
  </si>
  <si>
    <t>~2~80~11~~-5001~</t>
  </si>
  <si>
    <t>80 - Feedwater outlet of Feedwater Heater [54] - LPH-7 -&gt; Feedwater inlet of Feedwater Heater [55] - LPH-6: Specific heat</t>
  </si>
  <si>
    <t>~2~80~12~~-5001~</t>
  </si>
  <si>
    <t>80 - Feedwater outlet of Feedwater Heater [54] - LPH-7 -&gt; Feedwater inlet of Feedwater Heater [55] - LPH-6: Thermal conductivity</t>
  </si>
  <si>
    <t>~2~80~13~~-5001~</t>
  </si>
  <si>
    <t>80 - Feedwater outlet of Feedwater Heater [54] - LPH-7 -&gt; Feedwater inlet of Feedwater Heater [55] - LPH-6: Dynamic viscosity</t>
  </si>
  <si>
    <t>~2~81~0~~-5001~</t>
  </si>
  <si>
    <t>81 - Drain outlet of Feedwater Heater [55] - LPH-6 -&gt; Water/steam addition to shell of Feedwater Heater [54] - LPH-7: Pressure</t>
  </si>
  <si>
    <t>~2~81~1~~-5001~</t>
  </si>
  <si>
    <t>81 - Drain outlet of Feedwater Heater [55] - LPH-6 -&gt; Water/steam addition to shell of Feedwater Heater [54] - LPH-7: Temperature</t>
  </si>
  <si>
    <t>~2~81~2~~-5001~</t>
  </si>
  <si>
    <t>81 - Drain outlet of Feedwater Heater [55] - LPH-6 -&gt; Water/steam addition to shell of Feedwater Heater [54] - LPH-7: Mass flow</t>
  </si>
  <si>
    <t>~2~81~20~~-5001~</t>
  </si>
  <si>
    <t>81 - Drain outlet of Feedwater Heater [55] - LPH-6 -&gt; Water/steam addition to shell of Feedwater Heater [54] - LPH-7: Entropy</t>
  </si>
  <si>
    <t>~2~81~4~~-5001~</t>
  </si>
  <si>
    <t>81 - Drain outlet of Feedwater Heater [55] - LPH-6 -&gt; Water/steam addition to shell of Feedwater Heater [54] - LPH-7: Enthalpy</t>
  </si>
  <si>
    <t>~2~81~3~~-5001~</t>
  </si>
  <si>
    <t>81 - Drain outlet of Feedwater Heater [55] - LPH-6 -&gt; Water/steam addition to shell of Feedwater Heater [54] - LPH-7: Enthalpy H*</t>
  </si>
  <si>
    <t>~2~81~5~~-5001~</t>
  </si>
  <si>
    <t>81 - Drain outlet of Feedwater Heater [55] - LPH-6 -&gt; Water/steam addition to shell of Feedwater Heater [54] - LPH-7: Steam quality</t>
  </si>
  <si>
    <t>~2~81~10~~-5001~</t>
  </si>
  <si>
    <t>81 - Drain outlet of Feedwater Heater [55] - LPH-6 -&gt; Water/steam addition to shell of Feedwater Heater [54] - LPH-7: Density</t>
  </si>
  <si>
    <t>~2~81~11~~-5001~</t>
  </si>
  <si>
    <t>81 - Drain outlet of Feedwater Heater [55] - LPH-6 -&gt; Water/steam addition to shell of Feedwater Heater [54] - LPH-7: Specific heat</t>
  </si>
  <si>
    <t>~2~81~12~~-5001~</t>
  </si>
  <si>
    <t>81 - Drain outlet of Feedwater Heater [55] - LPH-6 -&gt; Water/steam addition to shell of Feedwater Heater [54] - LPH-7: Thermal conductivity</t>
  </si>
  <si>
    <t>~2~81~13~~-5001~</t>
  </si>
  <si>
    <t>81 - Drain outlet of Feedwater Heater [55] - LPH-6 -&gt; Water/steam addition to shell of Feedwater Heater [54] - LPH-7: Dynamic viscosity</t>
  </si>
  <si>
    <t>~2~82~0~~-5001~</t>
  </si>
  <si>
    <t>82 - Feedwater outlet of Feedwater Heater [55] - LPH-6 -&gt; Feedwater inlet of Feedwater Heater [56] - LPH-5: Pressure</t>
  </si>
  <si>
    <t>~2~82~1~~-5001~</t>
  </si>
  <si>
    <t>82 - Feedwater outlet of Feedwater Heater [55] - LPH-6 -&gt; Feedwater inlet of Feedwater Heater [56] - LPH-5: Temperature</t>
  </si>
  <si>
    <t>~2~82~2~~-5001~</t>
  </si>
  <si>
    <t>82 - Feedwater outlet of Feedwater Heater [55] - LPH-6 -&gt; Feedwater inlet of Feedwater Heater [56] - LPH-5: Mass flow</t>
  </si>
  <si>
    <t>~2~82~20~~-5001~</t>
  </si>
  <si>
    <t>82 - Feedwater outlet of Feedwater Heater [55] - LPH-6 -&gt; Feedwater inlet of Feedwater Heater [56] - LPH-5: Entropy</t>
  </si>
  <si>
    <t>~2~82~4~~-5001~</t>
  </si>
  <si>
    <t>82 - Feedwater outlet of Feedwater Heater [55] - LPH-6 -&gt; Feedwater inlet of Feedwater Heater [56] - LPH-5: Enthalpy</t>
  </si>
  <si>
    <t>~2~82~3~~-5001~</t>
  </si>
  <si>
    <t>82 - Feedwater outlet of Feedwater Heater [55] - LPH-6 -&gt; Feedwater inlet of Feedwater Heater [56] - LPH-5: Enthalpy H*</t>
  </si>
  <si>
    <t>~2~82~5~~-5001~</t>
  </si>
  <si>
    <t>82 - Feedwater outlet of Feedwater Heater [55] - LPH-6 -&gt; Feedwater inlet of Feedwater Heater [56] - LPH-5: Steam quality</t>
  </si>
  <si>
    <t>~2~82~10~~-5001~</t>
  </si>
  <si>
    <t>82 - Feedwater outlet of Feedwater Heater [55] - LPH-6 -&gt; Feedwater inlet of Feedwater Heater [56] - LPH-5: Density</t>
  </si>
  <si>
    <t>~2~82~11~~-5001~</t>
  </si>
  <si>
    <t>82 - Feedwater outlet of Feedwater Heater [55] - LPH-6 -&gt; Feedwater inlet of Feedwater Heater [56] - LPH-5: Specific heat</t>
  </si>
  <si>
    <t>~2~82~12~~-5001~</t>
  </si>
  <si>
    <t>82 - Feedwater outlet of Feedwater Heater [55] - LPH-6 -&gt; Feedwater inlet of Feedwater Heater [56] - LPH-5: Thermal conductivity</t>
  </si>
  <si>
    <t>~2~82~13~~-5001~</t>
  </si>
  <si>
    <t>82 - Feedwater outlet of Feedwater Heater [55] - LPH-6 -&gt; Feedwater inlet of Feedwater Heater [56] - LPH-5: Dynamic viscosity</t>
  </si>
  <si>
    <t>~2~84~0~~-5001~</t>
  </si>
  <si>
    <t>84 - Drain outlet of Feedwater Heater [56] - LPH-5 -&gt; Water/steam addition to shell of Feedwater Heater [55] - LPH-6: Pressure</t>
  </si>
  <si>
    <t>~2~84~1~~-5001~</t>
  </si>
  <si>
    <t>84 - Drain outlet of Feedwater Heater [56] - LPH-5 -&gt; Water/steam addition to shell of Feedwater Heater [55] - LPH-6: Temperature</t>
  </si>
  <si>
    <t>~2~84~2~~-5001~</t>
  </si>
  <si>
    <t>84 - Drain outlet of Feedwater Heater [56] - LPH-5 -&gt; Water/steam addition to shell of Feedwater Heater [55] - LPH-6: Mass flow</t>
  </si>
  <si>
    <t>~2~84~20~~-5001~</t>
  </si>
  <si>
    <t>84 - Drain outlet of Feedwater Heater [56] - LPH-5 -&gt; Water/steam addition to shell of Feedwater Heater [55] - LPH-6: Entropy</t>
  </si>
  <si>
    <t>~2~84~4~~-5001~</t>
  </si>
  <si>
    <t>84 - Drain outlet of Feedwater Heater [56] - LPH-5 -&gt; Water/steam addition to shell of Feedwater Heater [55] - LPH-6: Enthalpy</t>
  </si>
  <si>
    <t>~2~84~3~~-5001~</t>
  </si>
  <si>
    <t>84 - Drain outlet of Feedwater Heater [56] - LPH-5 -&gt; Water/steam addition to shell of Feedwater Heater [55] - LPH-6: Enthalpy H*</t>
  </si>
  <si>
    <t>~2~84~5~~-5001~</t>
  </si>
  <si>
    <t>84 - Drain outlet of Feedwater Heater [56] - LPH-5 -&gt; Water/steam addition to shell of Feedwater Heater [55] - LPH-6: Steam quality</t>
  </si>
  <si>
    <t>~2~84~10~~-5001~</t>
  </si>
  <si>
    <t>84 - Drain outlet of Feedwater Heater [56] - LPH-5 -&gt; Water/steam addition to shell of Feedwater Heater [55] - LPH-6: Density</t>
  </si>
  <si>
    <t>~2~84~11~~-5001~</t>
  </si>
  <si>
    <t>84 - Drain outlet of Feedwater Heater [56] - LPH-5 -&gt; Water/steam addition to shell of Feedwater Heater [55] - LPH-6: Specific heat</t>
  </si>
  <si>
    <t>~2~84~12~~-5001~</t>
  </si>
  <si>
    <t>84 - Drain outlet of Feedwater Heater [56] - LPH-5 -&gt; Water/steam addition to shell of Feedwater Heater [55] - LPH-6: Thermal conductivity</t>
  </si>
  <si>
    <t>~2~84~13~~-5001~</t>
  </si>
  <si>
    <t>84 - Drain outlet of Feedwater Heater [56] - LPH-5 -&gt; Water/steam addition to shell of Feedwater Heater [55] - LPH-6: Dynamic viscosity</t>
  </si>
  <si>
    <t>~2~85~0~~-5001~</t>
  </si>
  <si>
    <t>85 - Outlet of Pipe (PCE) [60] -&gt; Heating steam inlet of Feedwater Heater [56] - LPH-5: Pressure</t>
  </si>
  <si>
    <t>~2~85~1~~-5001~</t>
  </si>
  <si>
    <t>85 - Outlet of Pipe (PCE) [60] -&gt; Heating steam inlet of Feedwater Heater [56] - LPH-5: Temperature</t>
  </si>
  <si>
    <t>~2~85~2~~-5001~</t>
  </si>
  <si>
    <t>85 - Outlet of Pipe (PCE) [60] -&gt; Heating steam inlet of Feedwater Heater [56] - LPH-5: Mass flow</t>
  </si>
  <si>
    <t>~2~85~20~~-5001~</t>
  </si>
  <si>
    <t>85 - Outlet of Pipe (PCE) [60] -&gt; Heating steam inlet of Feedwater Heater [56] - LPH-5: Entropy</t>
  </si>
  <si>
    <t>~2~85~4~~-5001~</t>
  </si>
  <si>
    <t>85 - Outlet of Pipe (PCE) [60] -&gt; Heating steam inlet of Feedwater Heater [56] - LPH-5: Enthalpy</t>
  </si>
  <si>
    <t>~2~85~3~~-5001~</t>
  </si>
  <si>
    <t>85 - Outlet of Pipe (PCE) [60] -&gt; Heating steam inlet of Feedwater Heater [56] - LPH-5: Enthalpy H*</t>
  </si>
  <si>
    <t>~2~85~5~~-5001~</t>
  </si>
  <si>
    <t>85 - Outlet of Pipe (PCE) [60] -&gt; Heating steam inlet of Feedwater Heater [56] - LPH-5: Steam quality</t>
  </si>
  <si>
    <t>~2~85~10~~-5001~</t>
  </si>
  <si>
    <t>85 - Outlet of Pipe (PCE) [60] -&gt; Heating steam inlet of Feedwater Heater [56] - LPH-5: Density</t>
  </si>
  <si>
    <t>~2~85~11~~-5001~</t>
  </si>
  <si>
    <t>85 - Outlet of Pipe (PCE) [60] -&gt; Heating steam inlet of Feedwater Heater [56] - LPH-5: Specific heat</t>
  </si>
  <si>
    <t>~2~85~12~~-5001~</t>
  </si>
  <si>
    <t>85 - Outlet of Pipe (PCE) [60] -&gt; Heating steam inlet of Feedwater Heater [56] - LPH-5: Thermal conductivity</t>
  </si>
  <si>
    <t>~2~85~13~~-5001~</t>
  </si>
  <si>
    <t>85 - Outlet of Pipe (PCE) [60] -&gt; Heating steam inlet of Feedwater Heater [56] - LPH-5: Dynamic viscosity</t>
  </si>
  <si>
    <t>~2~86~0~~-5001~</t>
  </si>
  <si>
    <t>86 - Outlet of Pipe (PCE) [61] -&gt; Heating steam inlet of Feedwater Heater [55] - LPH-6: Pressure</t>
  </si>
  <si>
    <t>~2~86~1~~-5001~</t>
  </si>
  <si>
    <t>86 - Outlet of Pipe (PCE) [61] -&gt; Heating steam inlet of Feedwater Heater [55] - LPH-6: Temperature</t>
  </si>
  <si>
    <t>~2~86~2~~-5001~</t>
  </si>
  <si>
    <t>86 - Outlet of Pipe (PCE) [61] -&gt; Heating steam inlet of Feedwater Heater [55] - LPH-6: Mass flow</t>
  </si>
  <si>
    <t>~2~86~20~~-5001~</t>
  </si>
  <si>
    <t>86 - Outlet of Pipe (PCE) [61] -&gt; Heating steam inlet of Feedwater Heater [55] - LPH-6: Entropy</t>
  </si>
  <si>
    <t>~2~86~4~~-5001~</t>
  </si>
  <si>
    <t>86 - Outlet of Pipe (PCE) [61] -&gt; Heating steam inlet of Feedwater Heater [55] - LPH-6: Enthalpy</t>
  </si>
  <si>
    <t>~2~86~3~~-5001~</t>
  </si>
  <si>
    <t>86 - Outlet of Pipe (PCE) [61] -&gt; Heating steam inlet of Feedwater Heater [55] - LPH-6: Enthalpy H*</t>
  </si>
  <si>
    <t>~2~86~5~~-5001~</t>
  </si>
  <si>
    <t>86 - Outlet of Pipe (PCE) [61] -&gt; Heating steam inlet of Feedwater Heater [55] - LPH-6: Steam quality</t>
  </si>
  <si>
    <t>~2~86~10~~-5001~</t>
  </si>
  <si>
    <t>86 - Outlet of Pipe (PCE) [61] -&gt; Heating steam inlet of Feedwater Heater [55] - LPH-6: Density</t>
  </si>
  <si>
    <t>~2~86~11~~-5001~</t>
  </si>
  <si>
    <t>86 - Outlet of Pipe (PCE) [61] -&gt; Heating steam inlet of Feedwater Heater [55] - LPH-6: Specific heat</t>
  </si>
  <si>
    <t>~2~86~12~~-5001~</t>
  </si>
  <si>
    <t>86 - Outlet of Pipe (PCE) [61] -&gt; Heating steam inlet of Feedwater Heater [55] - LPH-6: Thermal conductivity</t>
  </si>
  <si>
    <t>~2~86~13~~-5001~</t>
  </si>
  <si>
    <t>86 - Outlet of Pipe (PCE) [61] -&gt; Heating steam inlet of Feedwater Heater [55] - LPH-6: Dynamic viscosity</t>
  </si>
  <si>
    <t>~2~87~0~~-5001~</t>
  </si>
  <si>
    <t>87 - Outlet of Pipe (PCE) [63] -&gt; Heating steam inlet of Feedwater Heater [54] - LPH-7: Pressure</t>
  </si>
  <si>
    <t>~2~87~1~~-5001~</t>
  </si>
  <si>
    <t>87 - Outlet of Pipe (PCE) [63] -&gt; Heating steam inlet of Feedwater Heater [54] - LPH-7: Temperature</t>
  </si>
  <si>
    <t>~2~87~2~~-5001~</t>
  </si>
  <si>
    <t>87 - Outlet of Pipe (PCE) [63] -&gt; Heating steam inlet of Feedwater Heater [54] - LPH-7: Mass flow</t>
  </si>
  <si>
    <t>~2~87~20~~-5001~</t>
  </si>
  <si>
    <t>87 - Outlet of Pipe (PCE) [63] -&gt; Heating steam inlet of Feedwater Heater [54] - LPH-7: Entropy</t>
  </si>
  <si>
    <t>~2~87~4~~-5001~</t>
  </si>
  <si>
    <t>87 - Outlet of Pipe (PCE) [63] -&gt; Heating steam inlet of Feedwater Heater [54] - LPH-7: Enthalpy</t>
  </si>
  <si>
    <t>~2~87~3~~-5001~</t>
  </si>
  <si>
    <t>87 - Outlet of Pipe (PCE) [63] -&gt; Heating steam inlet of Feedwater Heater [54] - LPH-7: Enthalpy H*</t>
  </si>
  <si>
    <t>~2~87~5~~-5001~</t>
  </si>
  <si>
    <t>87 - Outlet of Pipe (PCE) [63] -&gt; Heating steam inlet of Feedwater Heater [54] - LPH-7: Steam quality</t>
  </si>
  <si>
    <t>~2~87~10~~-5001~</t>
  </si>
  <si>
    <t>87 - Outlet of Pipe (PCE) [63] -&gt; Heating steam inlet of Feedwater Heater [54] - LPH-7: Density</t>
  </si>
  <si>
    <t>~2~87~11~~-5001~</t>
  </si>
  <si>
    <t>87 - Outlet of Pipe (PCE) [63] -&gt; Heating steam inlet of Feedwater Heater [54] - LPH-7: Specific heat</t>
  </si>
  <si>
    <t>~2~87~12~~-5001~</t>
  </si>
  <si>
    <t>87 - Outlet of Pipe (PCE) [63] -&gt; Heating steam inlet of Feedwater Heater [54] - LPH-7: Thermal conductivity</t>
  </si>
  <si>
    <t>~2~87~13~~-5001~</t>
  </si>
  <si>
    <t>87 - Outlet of Pipe (PCE) [63] -&gt; Heating steam inlet of Feedwater Heater [54] - LPH-7: Dynamic viscosity</t>
  </si>
  <si>
    <t>~2~88~0~~-5001~</t>
  </si>
  <si>
    <t>88 - Outlet of Pipe (PCE) [64] -&gt; Heating steam inlet of Feedwater Heater [53] - LPH-8: Pressure</t>
  </si>
  <si>
    <t>~2~88~1~~-5001~</t>
  </si>
  <si>
    <t>88 - Outlet of Pipe (PCE) [64] -&gt; Heating steam inlet of Feedwater Heater [53] - LPH-8: Temperature</t>
  </si>
  <si>
    <t>~2~88~2~~-5001~</t>
  </si>
  <si>
    <t>88 - Outlet of Pipe (PCE) [64] -&gt; Heating steam inlet of Feedwater Heater [53] - LPH-8: Mass flow</t>
  </si>
  <si>
    <t>~2~88~20~~-5001~</t>
  </si>
  <si>
    <t>88 - Outlet of Pipe (PCE) [64] -&gt; Heating steam inlet of Feedwater Heater [53] - LPH-8: Entropy</t>
  </si>
  <si>
    <t>~2~88~4~~-5001~</t>
  </si>
  <si>
    <t>88 - Outlet of Pipe (PCE) [64] -&gt; Heating steam inlet of Feedwater Heater [53] - LPH-8: Enthalpy</t>
  </si>
  <si>
    <t>~2~88~3~~-5001~</t>
  </si>
  <si>
    <t>88 - Outlet of Pipe (PCE) [64] -&gt; Heating steam inlet of Feedwater Heater [53] - LPH-8: Enthalpy H*</t>
  </si>
  <si>
    <t>~2~88~5~~-5001~</t>
  </si>
  <si>
    <t>88 - Outlet of Pipe (PCE) [64] -&gt; Heating steam inlet of Feedwater Heater [53] - LPH-8: Steam quality</t>
  </si>
  <si>
    <t>~2~88~10~~-5001~</t>
  </si>
  <si>
    <t>88 - Outlet of Pipe (PCE) [64] -&gt; Heating steam inlet of Feedwater Heater [53] - LPH-8: Density</t>
  </si>
  <si>
    <t>~2~88~11~~-5001~</t>
  </si>
  <si>
    <t>88 - Outlet of Pipe (PCE) [64] -&gt; Heating steam inlet of Feedwater Heater [53] - LPH-8: Specific heat</t>
  </si>
  <si>
    <t>~2~88~12~~-5001~</t>
  </si>
  <si>
    <t>88 - Outlet of Pipe (PCE) [64] -&gt; Heating steam inlet of Feedwater Heater [53] - LPH-8: Thermal conductivity</t>
  </si>
  <si>
    <t>~2~88~13~~-5001~</t>
  </si>
  <si>
    <t>88 - Outlet of Pipe (PCE) [64] -&gt; Heating steam inlet of Feedwater Heater [53] - LPH-8: Dynamic viscosity</t>
  </si>
  <si>
    <t>~2~99~0~~-5001~</t>
  </si>
  <si>
    <t>99 - Steam outlet of Boiler Assembly [1]: Desuperheater [67] - RH Desup -&gt; Steam inlet of Boiler Assembly [1]: Superheater (PCE) - Parallel Flow [77] - RH-2: Pressure</t>
  </si>
  <si>
    <t>~2~99~1~~-5001~</t>
  </si>
  <si>
    <t>99 - Steam outlet of Boiler Assembly [1]: Desuperheater [67] - RH Desup -&gt; Steam inlet of Boiler Assembly [1]: Superheater (PCE) - Parallel Flow [77] - RH-2: Temperature</t>
  </si>
  <si>
    <t>~2~99~2~~-5001~</t>
  </si>
  <si>
    <t>99 - Steam outlet of Boiler Assembly [1]: Desuperheater [67] - RH Desup -&gt; Steam inlet of Boiler Assembly [1]: Superheater (PCE) - Parallel Flow [77] - RH-2: Mass flow</t>
  </si>
  <si>
    <t>~2~99~20~~-5001~</t>
  </si>
  <si>
    <t>99 - Steam outlet of Boiler Assembly [1]: Desuperheater [67] - RH Desup -&gt; Steam inlet of Boiler Assembly [1]: Superheater (PCE) - Parallel Flow [77] - RH-2: Entropy</t>
  </si>
  <si>
    <t>~2~99~4~~-5001~</t>
  </si>
  <si>
    <t>99 - Steam outlet of Boiler Assembly [1]: Desuperheater [67] - RH Desup -&gt; Steam inlet of Boiler Assembly [1]: Superheater (PCE) - Parallel Flow [77] - RH-2: Enthalpy</t>
  </si>
  <si>
    <t>~2~99~3~~-5001~</t>
  </si>
  <si>
    <t>99 - Steam outlet of Boiler Assembly [1]: Desuperheater [67] - RH Desup -&gt; Steam inlet of Boiler Assembly [1]: Superheater (PCE) - Parallel Flow [77] - RH-2: Enthalpy H*</t>
  </si>
  <si>
    <t>~2~99~5~~-5001~</t>
  </si>
  <si>
    <t>99 - Steam outlet of Boiler Assembly [1]: Desuperheater [67] - RH Desup -&gt; Steam inlet of Boiler Assembly [1]: Superheater (PCE) - Parallel Flow [77] - RH-2: Steam quality</t>
  </si>
  <si>
    <t>~2~99~10~~-5001~</t>
  </si>
  <si>
    <t>99 - Steam outlet of Boiler Assembly [1]: Desuperheater [67] - RH Desup -&gt; Steam inlet of Boiler Assembly [1]: Superheater (PCE) - Parallel Flow [77] - RH-2: Density</t>
  </si>
  <si>
    <t>~2~99~11~~-5001~</t>
  </si>
  <si>
    <t>99 - Steam outlet of Boiler Assembly [1]: Desuperheater [67] - RH Desup -&gt; Steam inlet of Boiler Assembly [1]: Superheater (PCE) - Parallel Flow [77] - RH-2: Specific heat</t>
  </si>
  <si>
    <t>~2~99~12~~-5001~</t>
  </si>
  <si>
    <t>99 - Steam outlet of Boiler Assembly [1]: Desuperheater [67] - RH Desup -&gt; Steam inlet of Boiler Assembly [1]: Superheater (PCE) - Parallel Flow [77] - RH-2: Thermal conductivity</t>
  </si>
  <si>
    <t>~2~99~13~~-5001~</t>
  </si>
  <si>
    <t>99 - Steam outlet of Boiler Assembly [1]: Desuperheater [67] - RH Desup -&gt; Steam inlet of Boiler Assembly [1]: Superheater (PCE) - Parallel Flow [77] - RH-2: Dynamic viscosity</t>
  </si>
  <si>
    <t>~2~100~0~~-5001~</t>
  </si>
  <si>
    <t>100 - Steam outlet of Boiler Assembly [1]: Superheater (PCE) - Parallel Flow [77] - RH-2 -&gt; Steam inlet of Boiler Assembly [1]: Superheater (PCE) - Parallel Flow [78] - RH-1: Pressure</t>
  </si>
  <si>
    <t>~2~100~1~~-5001~</t>
  </si>
  <si>
    <t>100 - Steam outlet of Boiler Assembly [1]: Superheater (PCE) - Parallel Flow [77] - RH-2 -&gt; Steam inlet of Boiler Assembly [1]: Superheater (PCE) - Parallel Flow [78] - RH-1: Temperature</t>
  </si>
  <si>
    <t>~2~100~2~~-5001~</t>
  </si>
  <si>
    <t>100 - Steam outlet of Boiler Assembly [1]: Superheater (PCE) - Parallel Flow [77] - RH-2 -&gt; Steam inlet of Boiler Assembly [1]: Superheater (PCE) - Parallel Flow [78] - RH-1: Mass flow</t>
  </si>
  <si>
    <t>~2~100~20~~-5001~</t>
  </si>
  <si>
    <t>100 - Steam outlet of Boiler Assembly [1]: Superheater (PCE) - Parallel Flow [77] - RH-2 -&gt; Steam inlet of Boiler Assembly [1]: Superheater (PCE) - Parallel Flow [78] - RH-1: Entropy</t>
  </si>
  <si>
    <t>~2~100~4~~-5001~</t>
  </si>
  <si>
    <t>100 - Steam outlet of Boiler Assembly [1]: Superheater (PCE) - Parallel Flow [77] - RH-2 -&gt; Steam inlet of Boiler Assembly [1]: Superheater (PCE) - Parallel Flow [78] - RH-1: Enthalpy</t>
  </si>
  <si>
    <t>~2~100~3~~-5001~</t>
  </si>
  <si>
    <t>100 - Steam outlet of Boiler Assembly [1]: Superheater (PCE) - Parallel Flow [77] - RH-2 -&gt; Steam inlet of Boiler Assembly [1]: Superheater (PCE) - Parallel Flow [78] - RH-1: Enthalpy H*</t>
  </si>
  <si>
    <t>~2~100~5~~-5001~</t>
  </si>
  <si>
    <t>100 - Steam outlet of Boiler Assembly [1]: Superheater (PCE) - Parallel Flow [77] - RH-2 -&gt; Steam inlet of Boiler Assembly [1]: Superheater (PCE) - Parallel Flow [78] - RH-1: Steam quality</t>
  </si>
  <si>
    <t>~2~100~10~~-5001~</t>
  </si>
  <si>
    <t>100 - Steam outlet of Boiler Assembly [1]: Superheater (PCE) - Parallel Flow [77] - RH-2 -&gt; Steam inlet of Boiler Assembly [1]: Superheater (PCE) - Parallel Flow [78] - RH-1: Density</t>
  </si>
  <si>
    <t>~2~100~11~~-5001~</t>
  </si>
  <si>
    <t>100 - Steam outlet of Boiler Assembly [1]: Superheater (PCE) - Parallel Flow [77] - RH-2 -&gt; Steam inlet of Boiler Assembly [1]: Superheater (PCE) - Parallel Flow [78] - RH-1: Specific heat</t>
  </si>
  <si>
    <t>~2~100~12~~-5001~</t>
  </si>
  <si>
    <t>100 - Steam outlet of Boiler Assembly [1]: Superheater (PCE) - Parallel Flow [77] - RH-2 -&gt; Steam inlet of Boiler Assembly [1]: Superheater (PCE) - Parallel Flow [78] - RH-1: Thermal conductivity</t>
  </si>
  <si>
    <t>~2~100~13~~-5001~</t>
  </si>
  <si>
    <t>100 - Steam outlet of Boiler Assembly [1]: Superheater (PCE) - Parallel Flow [77] - RH-2 -&gt; Steam inlet of Boiler Assembly [1]: Superheater (PCE) - Parallel Flow [78] - RH-1: Dynamic viscosity</t>
  </si>
  <si>
    <t>~2~101~0~~-5001~</t>
  </si>
  <si>
    <t>101 - Steam outlet of Boiler Assembly [1]: Desuperheater [68] - First Stage HP Desup -&gt; Steam inlet of Boiler Assembly [1]: Superheater (PCE) - Parallel Flow [23] - Pa-SH: Pressure</t>
  </si>
  <si>
    <t>~2~101~1~~-5001~</t>
  </si>
  <si>
    <t>101 - Steam outlet of Boiler Assembly [1]: Desuperheater [68] - First Stage HP Desup -&gt; Steam inlet of Boiler Assembly [1]: Superheater (PCE) - Parallel Flow [23] - Pa-SH: Temperature</t>
  </si>
  <si>
    <t>~2~101~2~~-5001~</t>
  </si>
  <si>
    <t>101 - Steam outlet of Boiler Assembly [1]: Desuperheater [68] - First Stage HP Desup -&gt; Steam inlet of Boiler Assembly [1]: Superheater (PCE) - Parallel Flow [23] - Pa-SH: Mass flow</t>
  </si>
  <si>
    <t>~2~101~20~~-5001~</t>
  </si>
  <si>
    <t>101 - Steam outlet of Boiler Assembly [1]: Desuperheater [68] - First Stage HP Desup -&gt; Steam inlet of Boiler Assembly [1]: Superheater (PCE) - Parallel Flow [23] - Pa-SH: Entropy</t>
  </si>
  <si>
    <t>~2~101~4~~-5001~</t>
  </si>
  <si>
    <t>101 - Steam outlet of Boiler Assembly [1]: Desuperheater [68] - First Stage HP Desup -&gt; Steam inlet of Boiler Assembly [1]: Superheater (PCE) - Parallel Flow [23] - Pa-SH: Enthalpy</t>
  </si>
  <si>
    <t>~2~101~3~~-5001~</t>
  </si>
  <si>
    <t>101 - Steam outlet of Boiler Assembly [1]: Desuperheater [68] - First Stage HP Desup -&gt; Steam inlet of Boiler Assembly [1]: Superheater (PCE) - Parallel Flow [23] - Pa-SH: Enthalpy H*</t>
  </si>
  <si>
    <t>~2~101~5~~-5001~</t>
  </si>
  <si>
    <t>101 - Steam outlet of Boiler Assembly [1]: Desuperheater [68] - First Stage HP Desup -&gt; Steam inlet of Boiler Assembly [1]: Superheater (PCE) - Parallel Flow [23] - Pa-SH: Steam quality</t>
  </si>
  <si>
    <t>~2~101~10~~-5001~</t>
  </si>
  <si>
    <t>101 - Steam outlet of Boiler Assembly [1]: Desuperheater [68] - First Stage HP Desup -&gt; Steam inlet of Boiler Assembly [1]: Superheater (PCE) - Parallel Flow [23] - Pa-SH: Density</t>
  </si>
  <si>
    <t>~2~101~11~~-5001~</t>
  </si>
  <si>
    <t>101 - Steam outlet of Boiler Assembly [1]: Desuperheater [68] - First Stage HP Desup -&gt; Steam inlet of Boiler Assembly [1]: Superheater (PCE) - Parallel Flow [23] - Pa-SH: Specific heat</t>
  </si>
  <si>
    <t>~2~101~12~~-5001~</t>
  </si>
  <si>
    <t>101 - Steam outlet of Boiler Assembly [1]: Desuperheater [68] - First Stage HP Desup -&gt; Steam inlet of Boiler Assembly [1]: Superheater (PCE) - Parallel Flow [23] - Pa-SH: Thermal conductivity</t>
  </si>
  <si>
    <t>~2~101~13~~-5001~</t>
  </si>
  <si>
    <t>101 - Steam outlet of Boiler Assembly [1]: Desuperheater [68] - First Stage HP Desup -&gt; Steam inlet of Boiler Assembly [1]: Superheater (PCE) - Parallel Flow [23] - Pa-SH: Dynamic viscosity</t>
  </si>
  <si>
    <t>~2~102~0~~-5001~</t>
  </si>
  <si>
    <t>102 - Steam outlet of Boiler Assembly [1]: Superheater (PCE) - Parallel Flow [23] - Pa-SH -&gt; Steam inlet of Boiler Assembly [1]: Superheater (PCE) - Parallel Flow [79] - Pl-SH: Pressure</t>
  </si>
  <si>
    <t>~2~102~1~~-5001~</t>
  </si>
  <si>
    <t>102 - Steam outlet of Boiler Assembly [1]: Superheater (PCE) - Parallel Flow [23] - Pa-SH -&gt; Steam inlet of Boiler Assembly [1]: Superheater (PCE) - Parallel Flow [79] - Pl-SH: Temperature</t>
  </si>
  <si>
    <t>~2~102~2~~-5001~</t>
  </si>
  <si>
    <t>102 - Steam outlet of Boiler Assembly [1]: Superheater (PCE) - Parallel Flow [23] - Pa-SH -&gt; Steam inlet of Boiler Assembly [1]: Superheater (PCE) - Parallel Flow [79] - Pl-SH: Mass flow</t>
  </si>
  <si>
    <t>~2~102~20~~-5001~</t>
  </si>
  <si>
    <t>102 - Steam outlet of Boiler Assembly [1]: Superheater (PCE) - Parallel Flow [23] - Pa-SH -&gt; Steam inlet of Boiler Assembly [1]: Superheater (PCE) - Parallel Flow [79] - Pl-SH: Entropy</t>
  </si>
  <si>
    <t>~2~102~4~~-5001~</t>
  </si>
  <si>
    <t>102 - Steam outlet of Boiler Assembly [1]: Superheater (PCE) - Parallel Flow [23] - Pa-SH -&gt; Steam inlet of Boiler Assembly [1]: Superheater (PCE) - Parallel Flow [79] - Pl-SH: Enthalpy</t>
  </si>
  <si>
    <t>~2~102~3~~-5001~</t>
  </si>
  <si>
    <t>102 - Steam outlet of Boiler Assembly [1]: Superheater (PCE) - Parallel Flow [23] - Pa-SH -&gt; Steam inlet of Boiler Assembly [1]: Superheater (PCE) - Parallel Flow [79] - Pl-SH: Enthalpy H*</t>
  </si>
  <si>
    <t>~2~102~5~~-5001~</t>
  </si>
  <si>
    <t>102 - Steam outlet of Boiler Assembly [1]: Superheater (PCE) - Parallel Flow [23] - Pa-SH -&gt; Steam inlet of Boiler Assembly [1]: Superheater (PCE) - Parallel Flow [79] - Pl-SH: Steam quality</t>
  </si>
  <si>
    <t>~2~102~10~~-5001~</t>
  </si>
  <si>
    <t>102 - Steam outlet of Boiler Assembly [1]: Superheater (PCE) - Parallel Flow [23] - Pa-SH -&gt; Steam inlet of Boiler Assembly [1]: Superheater (PCE) - Parallel Flow [79] - Pl-SH: Density</t>
  </si>
  <si>
    <t>~2~102~11~~-5001~</t>
  </si>
  <si>
    <t>102 - Steam outlet of Boiler Assembly [1]: Superheater (PCE) - Parallel Flow [23] - Pa-SH -&gt; Steam inlet of Boiler Assembly [1]: Superheater (PCE) - Parallel Flow [79] - Pl-SH: Specific heat</t>
  </si>
  <si>
    <t>~2~102~12~~-5001~</t>
  </si>
  <si>
    <t>102 - Steam outlet of Boiler Assembly [1]: Superheater (PCE) - Parallel Flow [23] - Pa-SH -&gt; Steam inlet of Boiler Assembly [1]: Superheater (PCE) - Parallel Flow [79] - Pl-SH: Thermal conductivity</t>
  </si>
  <si>
    <t>~2~102~13~~-5001~</t>
  </si>
  <si>
    <t>102 - Steam outlet of Boiler Assembly [1]: Superheater (PCE) - Parallel Flow [23] - Pa-SH -&gt; Steam inlet of Boiler Assembly [1]: Superheater (PCE) - Parallel Flow [79] - Pl-SH: Dynamic viscosity</t>
  </si>
  <si>
    <t>~2~103~0~~-5001~</t>
  </si>
  <si>
    <t>103 - Outlet of Pipe (PCE) [73] -&gt; Heating stream inlet of Deaerator [31] - DAER: Pressure</t>
  </si>
  <si>
    <t>~2~103~1~~-5001~</t>
  </si>
  <si>
    <t>103 - Outlet of Pipe (PCE) [73] -&gt; Heating stream inlet of Deaerator [31] - DAER: Temperature</t>
  </si>
  <si>
    <t>~2~103~2~~-5001~</t>
  </si>
  <si>
    <t>103 - Outlet of Pipe (PCE) [73] -&gt; Heating stream inlet of Deaerator [31] - DAER: Mass flow</t>
  </si>
  <si>
    <t>~2~103~20~~-5001~</t>
  </si>
  <si>
    <t>103 - Outlet of Pipe (PCE) [73] -&gt; Heating stream inlet of Deaerator [31] - DAER: Entropy</t>
  </si>
  <si>
    <t>~2~103~4~~-5001~</t>
  </si>
  <si>
    <t>103 - Outlet of Pipe (PCE) [73] -&gt; Heating stream inlet of Deaerator [31] - DAER: Enthalpy</t>
  </si>
  <si>
    <t>~2~103~3~~-5001~</t>
  </si>
  <si>
    <t>103 - Outlet of Pipe (PCE) [73] -&gt; Heating stream inlet of Deaerator [31] - DAER: Enthalpy H*</t>
  </si>
  <si>
    <t>~2~103~5~~-5001~</t>
  </si>
  <si>
    <t>103 - Outlet of Pipe (PCE) [73] -&gt; Heating stream inlet of Deaerator [31] - DAER: Steam quality</t>
  </si>
  <si>
    <t>~2~103~10~~-5001~</t>
  </si>
  <si>
    <t>103 - Outlet of Pipe (PCE) [73] -&gt; Heating stream inlet of Deaerator [31] - DAER: Density</t>
  </si>
  <si>
    <t>~2~103~11~~-5001~</t>
  </si>
  <si>
    <t>103 - Outlet of Pipe (PCE) [73] -&gt; Heating stream inlet of Deaerator [31] - DAER: Specific heat</t>
  </si>
  <si>
    <t>~2~103~12~~-5001~</t>
  </si>
  <si>
    <t>103 - Outlet of Pipe (PCE) [73] -&gt; Heating stream inlet of Deaerator [31] - DAER: Thermal conductivity</t>
  </si>
  <si>
    <t>~2~103~13~~-5001~</t>
  </si>
  <si>
    <t>103 - Outlet of Pipe (PCE) [73] -&gt; Heating stream inlet of Deaerator [31] - DAER: Dynamic viscosity</t>
  </si>
  <si>
    <t>~2~104~0~~-5001~</t>
  </si>
  <si>
    <t>104 - Outlet 3 of Splitter [70] -&gt; Desuperheating water inlet of Boiler Assembly [1]: Desuperheater [68] - First Stage HP Desup: Pressure</t>
  </si>
  <si>
    <t>~2~104~1~~-5001~</t>
  </si>
  <si>
    <t>104 - Outlet 3 of Splitter [70] -&gt; Desuperheating water inlet of Boiler Assembly [1]: Desuperheater [68] - First Stage HP Desup: Temperature</t>
  </si>
  <si>
    <t>~2~104~2~~-5001~</t>
  </si>
  <si>
    <t>104 - Outlet 3 of Splitter [70] -&gt; Desuperheating water inlet of Boiler Assembly [1]: Desuperheater [68] - First Stage HP Desup: Mass flow</t>
  </si>
  <si>
    <t>~2~104~20~~-5001~</t>
  </si>
  <si>
    <t>104 - Outlet 3 of Splitter [70] -&gt; Desuperheating water inlet of Boiler Assembly [1]: Desuperheater [68] - First Stage HP Desup: Entropy</t>
  </si>
  <si>
    <t>~2~104~4~~-5001~</t>
  </si>
  <si>
    <t>104 - Outlet 3 of Splitter [70] -&gt; Desuperheating water inlet of Boiler Assembly [1]: Desuperheater [68] - First Stage HP Desup: Enthalpy</t>
  </si>
  <si>
    <t>~2~104~3~~-5001~</t>
  </si>
  <si>
    <t>104 - Outlet 3 of Splitter [70] -&gt; Desuperheating water inlet of Boiler Assembly [1]: Desuperheater [68] - First Stage HP Desup: Enthalpy H*</t>
  </si>
  <si>
    <t>~2~104~5~~-5001~</t>
  </si>
  <si>
    <t>104 - Outlet 3 of Splitter [70] -&gt; Desuperheating water inlet of Boiler Assembly [1]: Desuperheater [68] - First Stage HP Desup: Steam quality</t>
  </si>
  <si>
    <t>~2~104~10~~-5001~</t>
  </si>
  <si>
    <t>104 - Outlet 3 of Splitter [70] -&gt; Desuperheating water inlet of Boiler Assembly [1]: Desuperheater [68] - First Stage HP Desup: Density</t>
  </si>
  <si>
    <t>~2~104~11~~-5001~</t>
  </si>
  <si>
    <t>104 - Outlet 3 of Splitter [70] -&gt; Desuperheating water inlet of Boiler Assembly [1]: Desuperheater [68] - First Stage HP Desup: Specific heat</t>
  </si>
  <si>
    <t>~2~104~12~~-5001~</t>
  </si>
  <si>
    <t>104 - Outlet 3 of Splitter [70] -&gt; Desuperheating water inlet of Boiler Assembly [1]: Desuperheater [68] - First Stage HP Desup: Thermal conductivity</t>
  </si>
  <si>
    <t>~2~104~13~~-5001~</t>
  </si>
  <si>
    <t>104 - Outlet 3 of Splitter [70] -&gt; Desuperheating water inlet of Boiler Assembly [1]: Desuperheater [68] - First Stage HP Desup: Dynamic viscosity</t>
  </si>
  <si>
    <t>~2~105~0~~-5001~</t>
  </si>
  <si>
    <t>105 - Outlet 1 of Splitter [70] -&gt; Desuperheating water inlet of Boiler Assembly [1]: Desuperheater [69] - Second Stage HP Desup: Pressure</t>
  </si>
  <si>
    <t>~2~105~1~~-5001~</t>
  </si>
  <si>
    <t>105 - Outlet 1 of Splitter [70] -&gt; Desuperheating water inlet of Boiler Assembly [1]: Desuperheater [69] - Second Stage HP Desup: Temperature</t>
  </si>
  <si>
    <t>~2~105~2~~-5001~</t>
  </si>
  <si>
    <t>105 - Outlet 1 of Splitter [70] -&gt; Desuperheating water inlet of Boiler Assembly [1]: Desuperheater [69] - Second Stage HP Desup: Mass flow</t>
  </si>
  <si>
    <t>~2~105~20~~-5001~</t>
  </si>
  <si>
    <t>105 - Outlet 1 of Splitter [70] -&gt; Desuperheating water inlet of Boiler Assembly [1]: Desuperheater [69] - Second Stage HP Desup: Entropy</t>
  </si>
  <si>
    <t>~2~105~4~~-5001~</t>
  </si>
  <si>
    <t>105 - Outlet 1 of Splitter [70] -&gt; Desuperheating water inlet of Boiler Assembly [1]: Desuperheater [69] - Second Stage HP Desup: Enthalpy</t>
  </si>
  <si>
    <t>~2~105~3~~-5001~</t>
  </si>
  <si>
    <t>105 - Outlet 1 of Splitter [70] -&gt; Desuperheating water inlet of Boiler Assembly [1]: Desuperheater [69] - Second Stage HP Desup: Enthalpy H*</t>
  </si>
  <si>
    <t>~2~105~5~~-5001~</t>
  </si>
  <si>
    <t>105 - Outlet 1 of Splitter [70] -&gt; Desuperheating water inlet of Boiler Assembly [1]: Desuperheater [69] - Second Stage HP Desup: Steam quality</t>
  </si>
  <si>
    <t>~2~105~10~~-5001~</t>
  </si>
  <si>
    <t>105 - Outlet 1 of Splitter [70] -&gt; Desuperheating water inlet of Boiler Assembly [1]: Desuperheater [69] - Second Stage HP Desup: Density</t>
  </si>
  <si>
    <t>~2~105~11~~-5001~</t>
  </si>
  <si>
    <t>105 - Outlet 1 of Splitter [70] -&gt; Desuperheating water inlet of Boiler Assembly [1]: Desuperheater [69] - Second Stage HP Desup: Specific heat</t>
  </si>
  <si>
    <t>~2~105~12~~-5001~</t>
  </si>
  <si>
    <t>105 - Outlet 1 of Splitter [70] -&gt; Desuperheating water inlet of Boiler Assembly [1]: Desuperheater [69] - Second Stage HP Desup: Thermal conductivity</t>
  </si>
  <si>
    <t>~2~105~13~~-5001~</t>
  </si>
  <si>
    <t>105 - Outlet 1 of Splitter [70] -&gt; Desuperheating water inlet of Boiler Assembly [1]: Desuperheater [69] - Second Stage HP Desup: Dynamic viscosity</t>
  </si>
  <si>
    <t>~2~106~0~~-5001~</t>
  </si>
  <si>
    <t>106 - Outlet 3 of Splitter [71] -&gt; Feedwater inlet of Feedwater Heater [24] - HPH-3: Pressure</t>
  </si>
  <si>
    <t>~2~106~1~~-5001~</t>
  </si>
  <si>
    <t>106 - Outlet 3 of Splitter [71] -&gt; Feedwater inlet of Feedwater Heater [24] - HPH-3: Temperature</t>
  </si>
  <si>
    <t>~2~106~2~~-5001~</t>
  </si>
  <si>
    <t>106 - Outlet 3 of Splitter [71] -&gt; Feedwater inlet of Feedwater Heater [24] - HPH-3: Mass flow</t>
  </si>
  <si>
    <t>~2~106~20~~-5001~</t>
  </si>
  <si>
    <t>106 - Outlet 3 of Splitter [71] -&gt; Feedwater inlet of Feedwater Heater [24] - HPH-3: Entropy</t>
  </si>
  <si>
    <t>~2~106~4~~-5001~</t>
  </si>
  <si>
    <t>106 - Outlet 3 of Splitter [71] -&gt; Feedwater inlet of Feedwater Heater [24] - HPH-3: Enthalpy</t>
  </si>
  <si>
    <t>~2~106~3~~-5001~</t>
  </si>
  <si>
    <t>106 - Outlet 3 of Splitter [71] -&gt; Feedwater inlet of Feedwater Heater [24] - HPH-3: Enthalpy H*</t>
  </si>
  <si>
    <t>~2~106~5~~-5001~</t>
  </si>
  <si>
    <t>106 - Outlet 3 of Splitter [71] -&gt; Feedwater inlet of Feedwater Heater [24] - HPH-3: Steam quality</t>
  </si>
  <si>
    <t>~2~106~10~~-5001~</t>
  </si>
  <si>
    <t>106 - Outlet 3 of Splitter [71] -&gt; Feedwater inlet of Feedwater Heater [24] - HPH-3: Density</t>
  </si>
  <si>
    <t>~2~106~11~~-5001~</t>
  </si>
  <si>
    <t>106 - Outlet 3 of Splitter [71] -&gt; Feedwater inlet of Feedwater Heater [24] - HPH-3: Specific heat</t>
  </si>
  <si>
    <t>~2~106~12~~-5001~</t>
  </si>
  <si>
    <t>106 - Outlet 3 of Splitter [71] -&gt; Feedwater inlet of Feedwater Heater [24] - HPH-3: Thermal conductivity</t>
  </si>
  <si>
    <t>~2~106~13~~-5001~</t>
  </si>
  <si>
    <t>106 - Outlet 3 of Splitter [71] -&gt; Feedwater inlet of Feedwater Heater [24] - HPH-3: Dynamic viscosity</t>
  </si>
  <si>
    <t>~2~107~0~~-5001~</t>
  </si>
  <si>
    <t>107 - Outlet 2 of Splitter [71] -&gt; Inlet of Splitter [70]: Pressure</t>
  </si>
  <si>
    <t>~2~107~1~~-5001~</t>
  </si>
  <si>
    <t>107 - Outlet 2 of Splitter [71] -&gt; Inlet of Splitter [70]: Temperature</t>
  </si>
  <si>
    <t>~2~107~2~~-5001~</t>
  </si>
  <si>
    <t>107 - Outlet 2 of Splitter [71] -&gt; Inlet of Splitter [70]: Mass flow</t>
  </si>
  <si>
    <t>~2~107~20~~-5001~</t>
  </si>
  <si>
    <t>107 - Outlet 2 of Splitter [71] -&gt; Inlet of Splitter [70]: Entropy</t>
  </si>
  <si>
    <t>~2~107~4~~-5001~</t>
  </si>
  <si>
    <t>107 - Outlet 2 of Splitter [71] -&gt; Inlet of Splitter [70]: Enthalpy</t>
  </si>
  <si>
    <t>~2~107~3~~-5001~</t>
  </si>
  <si>
    <t>107 - Outlet 2 of Splitter [71] -&gt; Inlet of Splitter [70]: Enthalpy H*</t>
  </si>
  <si>
    <t>~2~107~5~~-5001~</t>
  </si>
  <si>
    <t>107 - Outlet 2 of Splitter [71] -&gt; Inlet of Splitter [70]: Steam quality</t>
  </si>
  <si>
    <t>~2~107~10~~-5001~</t>
  </si>
  <si>
    <t>107 - Outlet 2 of Splitter [71] -&gt; Inlet of Splitter [70]: Density</t>
  </si>
  <si>
    <t>~2~107~11~~-5001~</t>
  </si>
  <si>
    <t>107 - Outlet 2 of Splitter [71] -&gt; Inlet of Splitter [70]: Specific heat</t>
  </si>
  <si>
    <t>~2~107~12~~-5001~</t>
  </si>
  <si>
    <t>107 - Outlet 2 of Splitter [71] -&gt; Inlet of Splitter [70]: Thermal conductivity</t>
  </si>
  <si>
    <t>~2~107~13~~-5001~</t>
  </si>
  <si>
    <t>107 - Outlet 2 of Splitter [71] -&gt; Inlet of Splitter [70]: Dynamic viscosity</t>
  </si>
  <si>
    <t>~2~108~0~~-5001~</t>
  </si>
  <si>
    <t>108 - Outlet 1 of Splitter [71] -&gt; Desuperheating water inlet of Boiler Assembly [1]: Desuperheater [67] - RH Desup: Pressure</t>
  </si>
  <si>
    <t>~2~108~1~~-5001~</t>
  </si>
  <si>
    <t>108 - Outlet 1 of Splitter [71] -&gt; Desuperheating water inlet of Boiler Assembly [1]: Desuperheater [67] - RH Desup: Temperature</t>
  </si>
  <si>
    <t>~2~108~2~~-5001~</t>
  </si>
  <si>
    <t>108 - Outlet 1 of Splitter [71] -&gt; Desuperheating water inlet of Boiler Assembly [1]: Desuperheater [67] - RH Desup: Mass flow</t>
  </si>
  <si>
    <t>~2~108~20~~-5001~</t>
  </si>
  <si>
    <t>108 - Outlet 1 of Splitter [71] -&gt; Desuperheating water inlet of Boiler Assembly [1]: Desuperheater [67] - RH Desup: Entropy</t>
  </si>
  <si>
    <t>~2~108~4~~-5001~</t>
  </si>
  <si>
    <t>108 - Outlet 1 of Splitter [71] -&gt; Desuperheating water inlet of Boiler Assembly [1]: Desuperheater [67] - RH Desup: Enthalpy</t>
  </si>
  <si>
    <t>~2~108~3~~-5001~</t>
  </si>
  <si>
    <t>108 - Outlet 1 of Splitter [71] -&gt; Desuperheating water inlet of Boiler Assembly [1]: Desuperheater [67] - RH Desup: Enthalpy H*</t>
  </si>
  <si>
    <t>~2~108~5~~-5001~</t>
  </si>
  <si>
    <t>108 - Outlet 1 of Splitter [71] -&gt; Desuperheating water inlet of Boiler Assembly [1]: Desuperheater [67] - RH Desup: Steam quality</t>
  </si>
  <si>
    <t>~2~108~10~~-5001~</t>
  </si>
  <si>
    <t>108 - Outlet 1 of Splitter [71] -&gt; Desuperheating water inlet of Boiler Assembly [1]: Desuperheater [67] - RH Desup: Density</t>
  </si>
  <si>
    <t>~2~108~11~~-5001~</t>
  </si>
  <si>
    <t>108 - Outlet 1 of Splitter [71] -&gt; Desuperheating water inlet of Boiler Assembly [1]: Desuperheater [67] - RH Desup: Specific heat</t>
  </si>
  <si>
    <t>~2~108~12~~-5001~</t>
  </si>
  <si>
    <t>108 - Outlet 1 of Splitter [71] -&gt; Desuperheating water inlet of Boiler Assembly [1]: Desuperheater [67] - RH Desup: Thermal conductivity</t>
  </si>
  <si>
    <t>~2~108~13~~-5001~</t>
  </si>
  <si>
    <t>108 - Outlet 1 of Splitter [71] -&gt; Desuperheating water inlet of Boiler Assembly [1]: Desuperheater [67] - RH Desup: Dynamic viscosity</t>
  </si>
  <si>
    <t>~2~110~0~~-5001~</t>
  </si>
  <si>
    <t>110 - Steam outlet of Boiler Assembly [1]: Superheater (PCE) [38] - FSH -&gt; Inlet of Pipe (PCE) [74]: Pressure</t>
  </si>
  <si>
    <t>~2~110~1~~-5001~</t>
  </si>
  <si>
    <t>110 - Steam outlet of Boiler Assembly [1]: Superheater (PCE) [38] - FSH -&gt; Inlet of Pipe (PCE) [74]: Temperature</t>
  </si>
  <si>
    <t>~2~110~2~~-5001~</t>
  </si>
  <si>
    <t>110 - Steam outlet of Boiler Assembly [1]: Superheater (PCE) [38] - FSH -&gt; Inlet of Pipe (PCE) [74]: Mass flow</t>
  </si>
  <si>
    <t>~2~110~20~~-5001~</t>
  </si>
  <si>
    <t>110 - Steam outlet of Boiler Assembly [1]: Superheater (PCE) [38] - FSH -&gt; Inlet of Pipe (PCE) [74]: Entropy</t>
  </si>
  <si>
    <t>~2~110~4~~-5001~</t>
  </si>
  <si>
    <t>110 - Steam outlet of Boiler Assembly [1]: Superheater (PCE) [38] - FSH -&gt; Inlet of Pipe (PCE) [74]: Enthalpy</t>
  </si>
  <si>
    <t>~2~110~3~~-5001~</t>
  </si>
  <si>
    <t>110 - Steam outlet of Boiler Assembly [1]: Superheater (PCE) [38] - FSH -&gt; Inlet of Pipe (PCE) [74]: Enthalpy H*</t>
  </si>
  <si>
    <t>~2~110~5~~-5001~</t>
  </si>
  <si>
    <t>110 - Steam outlet of Boiler Assembly [1]: Superheater (PCE) [38] - FSH -&gt; Inlet of Pipe (PCE) [74]: Steam quality</t>
  </si>
  <si>
    <t>~2~110~10~~-5001~</t>
  </si>
  <si>
    <t>110 - Steam outlet of Boiler Assembly [1]: Superheater (PCE) [38] - FSH -&gt; Inlet of Pipe (PCE) [74]: Density</t>
  </si>
  <si>
    <t>~2~110~11~~-5001~</t>
  </si>
  <si>
    <t>110 - Steam outlet of Boiler Assembly [1]: Superheater (PCE) [38] - FSH -&gt; Inlet of Pipe (PCE) [74]: Specific heat</t>
  </si>
  <si>
    <t>~2~110~12~~-5001~</t>
  </si>
  <si>
    <t>110 - Steam outlet of Boiler Assembly [1]: Superheater (PCE) [38] - FSH -&gt; Inlet of Pipe (PCE) [74]: Thermal conductivity</t>
  </si>
  <si>
    <t>~2~110~13~~-5001~</t>
  </si>
  <si>
    <t>110 - Steam outlet of Boiler Assembly [1]: Superheater (PCE) [38] - FSH -&gt; Inlet of Pipe (PCE) [74]: Dynamic viscosity</t>
  </si>
  <si>
    <t>~2~111~0~~-5001~</t>
  </si>
  <si>
    <t>111 - Outlet of Boiler Assembly [1]: Valve [14] -&gt; Inlet of Pipe (PCE) [75]: Pressure</t>
  </si>
  <si>
    <t>~2~111~1~~-5001~</t>
  </si>
  <si>
    <t>111 - Outlet of Boiler Assembly [1]: Valve [14] -&gt; Inlet of Pipe (PCE) [75]: Temperature</t>
  </si>
  <si>
    <t>~2~111~2~~-5001~</t>
  </si>
  <si>
    <t>111 - Outlet of Boiler Assembly [1]: Valve [14] -&gt; Inlet of Pipe (PCE) [75]: Mass flow</t>
  </si>
  <si>
    <t>~2~111~20~~-5001~</t>
  </si>
  <si>
    <t>111 - Outlet of Boiler Assembly [1]: Valve [14] -&gt; Inlet of Pipe (PCE) [75]: Entropy</t>
  </si>
  <si>
    <t>~2~111~4~~-5001~</t>
  </si>
  <si>
    <t>111 - Outlet of Boiler Assembly [1]: Valve [14] -&gt; Inlet of Pipe (PCE) [75]: Enthalpy</t>
  </si>
  <si>
    <t>~2~111~3~~-5001~</t>
  </si>
  <si>
    <t>111 - Outlet of Boiler Assembly [1]: Valve [14] -&gt; Inlet of Pipe (PCE) [75]: Enthalpy H*</t>
  </si>
  <si>
    <t>~2~111~5~~-5001~</t>
  </si>
  <si>
    <t>111 - Outlet of Boiler Assembly [1]: Valve [14] -&gt; Inlet of Pipe (PCE) [75]: Steam quality</t>
  </si>
  <si>
    <t>~2~111~10~~-5001~</t>
  </si>
  <si>
    <t>111 - Outlet of Boiler Assembly [1]: Valve [14] -&gt; Inlet of Pipe (PCE) [75]: Density</t>
  </si>
  <si>
    <t>~2~111~11~~-5001~</t>
  </si>
  <si>
    <t>111 - Outlet of Boiler Assembly [1]: Valve [14] -&gt; Inlet of Pipe (PCE) [75]: Specific heat</t>
  </si>
  <si>
    <t>~2~111~12~~-5001~</t>
  </si>
  <si>
    <t>111 - Outlet of Boiler Assembly [1]: Valve [14] -&gt; Inlet of Pipe (PCE) [75]: Thermal conductivity</t>
  </si>
  <si>
    <t>~2~111~13~~-5001~</t>
  </si>
  <si>
    <t>111 - Outlet of Boiler Assembly [1]: Valve [14] -&gt; Inlet of Pipe (PCE) [75]: Dynamic viscosity</t>
  </si>
  <si>
    <t>~2~112~0~~-5001~</t>
  </si>
  <si>
    <t>112 - Outlet of Pipe (PCE) [76] -&gt; Water inlet of Boiler Assembly [1]: Economiser (PCE) [42] - ECO: Pressure</t>
  </si>
  <si>
    <t>~2~112~1~~-5001~</t>
  </si>
  <si>
    <t>112 - Outlet of Pipe (PCE) [76] -&gt; Water inlet of Boiler Assembly [1]: Economiser (PCE) [42] - ECO: Temperature</t>
  </si>
  <si>
    <t>~2~112~2~~-5001~</t>
  </si>
  <si>
    <t>112 - Outlet of Pipe (PCE) [76] -&gt; Water inlet of Boiler Assembly [1]: Economiser (PCE) [42] - ECO: Mass flow</t>
  </si>
  <si>
    <t>~2~112~20~~-5001~</t>
  </si>
  <si>
    <t>112 - Outlet of Pipe (PCE) [76] -&gt; Water inlet of Boiler Assembly [1]: Economiser (PCE) [42] - ECO: Entropy</t>
  </si>
  <si>
    <t>~2~112~4~~-5001~</t>
  </si>
  <si>
    <t>112 - Outlet of Pipe (PCE) [76] -&gt; Water inlet of Boiler Assembly [1]: Economiser (PCE) [42] - ECO: Enthalpy</t>
  </si>
  <si>
    <t>~2~112~3~~-5001~</t>
  </si>
  <si>
    <t>112 - Outlet of Pipe (PCE) [76] -&gt; Water inlet of Boiler Assembly [1]: Economiser (PCE) [42] - ECO: Enthalpy H*</t>
  </si>
  <si>
    <t>~2~112~5~~-5001~</t>
  </si>
  <si>
    <t>112 - Outlet of Pipe (PCE) [76] -&gt; Water inlet of Boiler Assembly [1]: Economiser (PCE) [42] - ECO: Steam quality</t>
  </si>
  <si>
    <t>~2~112~10~~-5001~</t>
  </si>
  <si>
    <t>112 - Outlet of Pipe (PCE) [76] -&gt; Water inlet of Boiler Assembly [1]: Economiser (PCE) [42] - ECO: Density</t>
  </si>
  <si>
    <t>~2~112~11~~-5001~</t>
  </si>
  <si>
    <t>112 - Outlet of Pipe (PCE) [76] -&gt; Water inlet of Boiler Assembly [1]: Economiser (PCE) [42] - ECO: Specific heat</t>
  </si>
  <si>
    <t>~2~112~12~~-5001~</t>
  </si>
  <si>
    <t>112 - Outlet of Pipe (PCE) [76] -&gt; Water inlet of Boiler Assembly [1]: Economiser (PCE) [42] - ECO: Thermal conductivity</t>
  </si>
  <si>
    <t>~2~112~13~~-5001~</t>
  </si>
  <si>
    <t>112 - Outlet of Pipe (PCE) [76] -&gt; Water inlet of Boiler Assembly [1]: Economiser (PCE) [42] - ECO: Dynamic viscosity</t>
  </si>
  <si>
    <t>~2~115~0~~-5001~</t>
  </si>
  <si>
    <t>115 - Steam outlet of Boiler Assembly [1]: Superheater (PCE) - Parallel Flow [79] - Pl-SH -&gt; Steam inlet of Boiler Assembly [1]: Desuperheater [69] - Second Stage HP Desup: Pressure</t>
  </si>
  <si>
    <t>~2~115~1~~-5001~</t>
  </si>
  <si>
    <t>115 - Steam outlet of Boiler Assembly [1]: Superheater (PCE) - Parallel Flow [79] - Pl-SH -&gt; Steam inlet of Boiler Assembly [1]: Desuperheater [69] - Second Stage HP Desup: Temperature</t>
  </si>
  <si>
    <t>~2~115~2~~-5001~</t>
  </si>
  <si>
    <t>115 - Steam outlet of Boiler Assembly [1]: Superheater (PCE) - Parallel Flow [79] - Pl-SH -&gt; Steam inlet of Boiler Assembly [1]: Desuperheater [69] - Second Stage HP Desup: Mass flow</t>
  </si>
  <si>
    <t>~2~115~20~~-5001~</t>
  </si>
  <si>
    <t>115 - Steam outlet of Boiler Assembly [1]: Superheater (PCE) - Parallel Flow [79] - Pl-SH -&gt; Steam inlet of Boiler Assembly [1]: Desuperheater [69] - Second Stage HP Desup: Entropy</t>
  </si>
  <si>
    <t>~2~115~4~~-5001~</t>
  </si>
  <si>
    <t>115 - Steam outlet of Boiler Assembly [1]: Superheater (PCE) - Parallel Flow [79] - Pl-SH -&gt; Steam inlet of Boiler Assembly [1]: Desuperheater [69] - Second Stage HP Desup: Enthalpy</t>
  </si>
  <si>
    <t>~2~115~3~~-5001~</t>
  </si>
  <si>
    <t>115 - Steam outlet of Boiler Assembly [1]: Superheater (PCE) - Parallel Flow [79] - Pl-SH -&gt; Steam inlet of Boiler Assembly [1]: Desuperheater [69] - Second Stage HP Desup: Enthalpy H*</t>
  </si>
  <si>
    <t>~2~115~5~~-5001~</t>
  </si>
  <si>
    <t>115 - Steam outlet of Boiler Assembly [1]: Superheater (PCE) - Parallel Flow [79] - Pl-SH -&gt; Steam inlet of Boiler Assembly [1]: Desuperheater [69] - Second Stage HP Desup: Steam quality</t>
  </si>
  <si>
    <t>~2~115~10~~-5001~</t>
  </si>
  <si>
    <t>115 - Steam outlet of Boiler Assembly [1]: Superheater (PCE) - Parallel Flow [79] - Pl-SH -&gt; Steam inlet of Boiler Assembly [1]: Desuperheater [69] - Second Stage HP Desup: Density</t>
  </si>
  <si>
    <t>~2~115~11~~-5001~</t>
  </si>
  <si>
    <t>115 - Steam outlet of Boiler Assembly [1]: Superheater (PCE) - Parallel Flow [79] - Pl-SH -&gt; Steam inlet of Boiler Assembly [1]: Desuperheater [69] - Second Stage HP Desup: Specific heat</t>
  </si>
  <si>
    <t>~2~115~12~~-5001~</t>
  </si>
  <si>
    <t>115 - Steam outlet of Boiler Assembly [1]: Superheater (PCE) - Parallel Flow [79] - Pl-SH -&gt; Steam inlet of Boiler Assembly [1]: Desuperheater [69] - Second Stage HP Desup: Thermal conductivity</t>
  </si>
  <si>
    <t>~2~115~13~~-5001~</t>
  </si>
  <si>
    <t>115 - Steam outlet of Boiler Assembly [1]: Superheater (PCE) - Parallel Flow [79] - Pl-SH -&gt; Steam inlet of Boiler Assembly [1]: Desuperheater [69] - Second Stage HP Desup: Dynamic viscosity</t>
  </si>
  <si>
    <t>~2~117~0~~-5001~</t>
  </si>
  <si>
    <t>117 - Outlet of Valve [80] -&gt; Inlet 1 of Mixer [21]: Pressure</t>
  </si>
  <si>
    <t>~2~117~1~~-5001~</t>
  </si>
  <si>
    <t>117 - Outlet of Valve [80] -&gt; Inlet 1 of Mixer [21]: Temperature</t>
  </si>
  <si>
    <t>~2~117~2~~-5001~</t>
  </si>
  <si>
    <t>117 - Outlet of Valve [80] -&gt; Inlet 1 of Mixer [21]: Mass flow</t>
  </si>
  <si>
    <t>~2~117~20~~-5001~</t>
  </si>
  <si>
    <t>117 - Outlet of Valve [80] -&gt; Inlet 1 of Mixer [21]: Entropy</t>
  </si>
  <si>
    <t>~2~117~4~~-5001~</t>
  </si>
  <si>
    <t>117 - Outlet of Valve [80] -&gt; Inlet 1 of Mixer [21]: Enthalpy</t>
  </si>
  <si>
    <t>~2~117~3~~-5001~</t>
  </si>
  <si>
    <t>117 - Outlet of Valve [80] -&gt; Inlet 1 of Mixer [21]: Enthalpy H*</t>
  </si>
  <si>
    <t>~2~117~5~~-5001~</t>
  </si>
  <si>
    <t>117 - Outlet of Valve [80] -&gt; Inlet 1 of Mixer [21]: Steam quality</t>
  </si>
  <si>
    <t>~2~117~10~~-5001~</t>
  </si>
  <si>
    <t>117 - Outlet of Valve [80] -&gt; Inlet 1 of Mixer [21]: Density</t>
  </si>
  <si>
    <t>~2~117~11~~-5001~</t>
  </si>
  <si>
    <t>117 - Outlet of Valve [80] -&gt; Inlet 1 of Mixer [21]: Specific heat</t>
  </si>
  <si>
    <t>~2~117~12~~-5001~</t>
  </si>
  <si>
    <t>117 - Outlet of Valve [80] -&gt; Inlet 1 of Mixer [21]: Thermal conductivity</t>
  </si>
  <si>
    <t>~2~117~13~~-5001~</t>
  </si>
  <si>
    <t>117 - Outlet of Valve [80] -&gt; Inlet 1 of Mixer [21]: Dynamic viscosity</t>
  </si>
  <si>
    <t>~2~118~0~~-5001~</t>
  </si>
  <si>
    <t>118 - Outlet 1 of Splitter [18] -&gt; Inlet of Valve [81]: Pressure</t>
  </si>
  <si>
    <t>~2~118~1~~-5001~</t>
  </si>
  <si>
    <t>118 - Outlet 1 of Splitter [18] -&gt; Inlet of Valve [81]: Temperature</t>
  </si>
  <si>
    <t>~2~118~2~~-5001~</t>
  </si>
  <si>
    <t>118 - Outlet 1 of Splitter [18] -&gt; Inlet of Valve [81]: Mass flow</t>
  </si>
  <si>
    <t>~2~118~20~~-5001~</t>
  </si>
  <si>
    <t>118 - Outlet 1 of Splitter [18] -&gt; Inlet of Valve [81]: Entropy</t>
  </si>
  <si>
    <t>~2~118~4~~-5001~</t>
  </si>
  <si>
    <t>118 - Outlet 1 of Splitter [18] -&gt; Inlet of Valve [81]: Enthalpy</t>
  </si>
  <si>
    <t>~2~118~3~~-5001~</t>
  </si>
  <si>
    <t>118 - Outlet 1 of Splitter [18] -&gt; Inlet of Valve [81]: Enthalpy H*</t>
  </si>
  <si>
    <t>~2~118~5~~-5001~</t>
  </si>
  <si>
    <t>118 - Outlet 1 of Splitter [18] -&gt; Inlet of Valve [81]: Steam quality</t>
  </si>
  <si>
    <t>~2~118~10~~-5001~</t>
  </si>
  <si>
    <t>118 - Outlet 1 of Splitter [18] -&gt; Inlet of Valve [81]: Density</t>
  </si>
  <si>
    <t>~2~118~11~~-5001~</t>
  </si>
  <si>
    <t>118 - Outlet 1 of Splitter [18] -&gt; Inlet of Valve [81]: Specific heat</t>
  </si>
  <si>
    <t>~2~118~12~~-5001~</t>
  </si>
  <si>
    <t>118 - Outlet 1 of Splitter [18] -&gt; Inlet of Valve [81]: Thermal conductivity</t>
  </si>
  <si>
    <t>~2~118~13~~-5001~</t>
  </si>
  <si>
    <t>118 - Outlet 1 of Splitter [18] -&gt; Inlet of Valve [81]: Dynamic viscosity</t>
  </si>
  <si>
    <t>~2~119~0~~-5001~</t>
  </si>
  <si>
    <t>119 - Outlet 1 of Splitter [84] -&gt; Suction of Pump (PCE) [82] - CWP-1: Pressure</t>
  </si>
  <si>
    <t>~2~119~1~~-5001~</t>
  </si>
  <si>
    <t>119 - Outlet 1 of Splitter [84] -&gt; Suction of Pump (PCE) [82] - CWP-1: Temperature</t>
  </si>
  <si>
    <t>~2~119~2~~-5001~</t>
  </si>
  <si>
    <t>119 - Outlet 1 of Splitter [84] -&gt; Suction of Pump (PCE) [82] - CWP-1: Mass flow</t>
  </si>
  <si>
    <t>~2~119~20~~-5001~</t>
  </si>
  <si>
    <t>119 - Outlet 1 of Splitter [84] -&gt; Suction of Pump (PCE) [82] - CWP-1: Entropy</t>
  </si>
  <si>
    <t>~2~119~4~~-5001~</t>
  </si>
  <si>
    <t>119 - Outlet 1 of Splitter [84] -&gt; Suction of Pump (PCE) [82] - CWP-1: Enthalpy</t>
  </si>
  <si>
    <t>~2~119~3~~-5001~</t>
  </si>
  <si>
    <t>119 - Outlet 1 of Splitter [84] -&gt; Suction of Pump (PCE) [82] - CWP-1: Enthalpy H*</t>
  </si>
  <si>
    <t>~2~119~5~~-5001~</t>
  </si>
  <si>
    <t>119 - Outlet 1 of Splitter [84] -&gt; Suction of Pump (PCE) [82] - CWP-1: Steam quality</t>
  </si>
  <si>
    <t>~2~119~10~~-5001~</t>
  </si>
  <si>
    <t>119 - Outlet 1 of Splitter [84] -&gt; Suction of Pump (PCE) [82] - CWP-1: Density</t>
  </si>
  <si>
    <t>~2~119~11~~-5001~</t>
  </si>
  <si>
    <t>119 - Outlet 1 of Splitter [84] -&gt; Suction of Pump (PCE) [82] - CWP-1: Specific heat</t>
  </si>
  <si>
    <t>~2~119~12~~-5001~</t>
  </si>
  <si>
    <t>119 - Outlet 1 of Splitter [84] -&gt; Suction of Pump (PCE) [82] - CWP-1: Thermal conductivity</t>
  </si>
  <si>
    <t>~2~119~13~~-5001~</t>
  </si>
  <si>
    <t>119 - Outlet 1 of Splitter [84] -&gt; Suction of Pump (PCE) [82] - CWP-1: Dynamic viscosity</t>
  </si>
  <si>
    <t>~2~120~0~~-5001~</t>
  </si>
  <si>
    <t>120 - Outlet of Water Source [57] -&gt; Inlet of Splitter [84]: Pressure</t>
  </si>
  <si>
    <t>~2~120~1~~-5001~</t>
  </si>
  <si>
    <t>120 - Outlet of Water Source [57] -&gt; Inlet of Splitter [84]: Temperature</t>
  </si>
  <si>
    <t>~2~120~2~~-5001~</t>
  </si>
  <si>
    <t>120 - Outlet of Water Source [57] -&gt; Inlet of Splitter [84]: Mass flow</t>
  </si>
  <si>
    <t>~2~120~20~~-5001~</t>
  </si>
  <si>
    <t>120 - Outlet of Water Source [57] -&gt; Inlet of Splitter [84]: Entropy</t>
  </si>
  <si>
    <t>~2~120~4~~-5001~</t>
  </si>
  <si>
    <t>120 - Outlet of Water Source [57] -&gt; Inlet of Splitter [84]: Enthalpy</t>
  </si>
  <si>
    <t>~2~120~3~~-5001~</t>
  </si>
  <si>
    <t>120 - Outlet of Water Source [57] -&gt; Inlet of Splitter [84]: Enthalpy H*</t>
  </si>
  <si>
    <t>~2~120~5~~-5001~</t>
  </si>
  <si>
    <t>120 - Outlet of Water Source [57] -&gt; Inlet of Splitter [84]: Steam quality</t>
  </si>
  <si>
    <t>~2~120~10~~-5001~</t>
  </si>
  <si>
    <t>120 - Outlet of Water Source [57] -&gt; Inlet of Splitter [84]: Density</t>
  </si>
  <si>
    <t>~2~120~11~~-5001~</t>
  </si>
  <si>
    <t>120 - Outlet of Water Source [57] -&gt; Inlet of Splitter [84]: Specific heat</t>
  </si>
  <si>
    <t>~2~120~12~~-5001~</t>
  </si>
  <si>
    <t>120 - Outlet of Water Source [57] -&gt; Inlet of Splitter [84]: Thermal conductivity</t>
  </si>
  <si>
    <t>~2~120~13~~-5001~</t>
  </si>
  <si>
    <t>120 - Outlet of Water Source [57] -&gt; Inlet of Splitter [84]: Dynamic viscosity</t>
  </si>
  <si>
    <t>~2~121~0~~-5001~</t>
  </si>
  <si>
    <t>121 - Discharge of Pump (PCE) [83] - CWP-2 -&gt; Inlet 1 of Mixer [85]: Pressure</t>
  </si>
  <si>
    <t>~2~121~1~~-5001~</t>
  </si>
  <si>
    <t>121 - Discharge of Pump (PCE) [83] - CWP-2 -&gt; Inlet 1 of Mixer [85]: Temperature</t>
  </si>
  <si>
    <t>~2~121~2~~-5001~</t>
  </si>
  <si>
    <t>121 - Discharge of Pump (PCE) [83] - CWP-2 -&gt; Inlet 1 of Mixer [85]: Mass flow</t>
  </si>
  <si>
    <t>~2~121~20~~-5001~</t>
  </si>
  <si>
    <t>121 - Discharge of Pump (PCE) [83] - CWP-2 -&gt; Inlet 1 of Mixer [85]: Entropy</t>
  </si>
  <si>
    <t>~2~121~4~~-5001~</t>
  </si>
  <si>
    <t>121 - Discharge of Pump (PCE) [83] - CWP-2 -&gt; Inlet 1 of Mixer [85]: Enthalpy</t>
  </si>
  <si>
    <t>~2~121~3~~-5001~</t>
  </si>
  <si>
    <t>121 - Discharge of Pump (PCE) [83] - CWP-2 -&gt; Inlet 1 of Mixer [85]: Enthalpy H*</t>
  </si>
  <si>
    <t>~2~121~5~~-5001~</t>
  </si>
  <si>
    <t>121 - Discharge of Pump (PCE) [83] - CWP-2 -&gt; Inlet 1 of Mixer [85]: Steam quality</t>
  </si>
  <si>
    <t>~2~121~10~~-5001~</t>
  </si>
  <si>
    <t>121 - Discharge of Pump (PCE) [83] - CWP-2 -&gt; Inlet 1 of Mixer [85]: Density</t>
  </si>
  <si>
    <t>~2~121~11~~-5001~</t>
  </si>
  <si>
    <t>121 - Discharge of Pump (PCE) [83] - CWP-2 -&gt; Inlet 1 of Mixer [85]: Specific heat</t>
  </si>
  <si>
    <t>~2~121~12~~-5001~</t>
  </si>
  <si>
    <t>121 - Discharge of Pump (PCE) [83] - CWP-2 -&gt; Inlet 1 of Mixer [85]: Thermal conductivity</t>
  </si>
  <si>
    <t>~2~121~13~~-5001~</t>
  </si>
  <si>
    <t>121 - Discharge of Pump (PCE) [83] - CWP-2 -&gt; Inlet 1 of Mixer [85]: Dynamic viscosity</t>
  </si>
  <si>
    <t>~2~122~0~~-5001~</t>
  </si>
  <si>
    <t>122 - Discharge of Pump (PCE) [82] - CWP-1 -&gt; Inlet 3 of Mixer [85]: Pressure</t>
  </si>
  <si>
    <t>~2~122~1~~-5001~</t>
  </si>
  <si>
    <t>122 - Discharge of Pump (PCE) [82] - CWP-1 -&gt; Inlet 3 of Mixer [85]: Temperature</t>
  </si>
  <si>
    <t>~2~122~2~~-5001~</t>
  </si>
  <si>
    <t>122 - Discharge of Pump (PCE) [82] - CWP-1 -&gt; Inlet 3 of Mixer [85]: Mass flow</t>
  </si>
  <si>
    <t>~2~122~20~~-5001~</t>
  </si>
  <si>
    <t>122 - Discharge of Pump (PCE) [82] - CWP-1 -&gt; Inlet 3 of Mixer [85]: Entropy</t>
  </si>
  <si>
    <t>~2~122~4~~-5001~</t>
  </si>
  <si>
    <t>122 - Discharge of Pump (PCE) [82] - CWP-1 -&gt; Inlet 3 of Mixer [85]: Enthalpy</t>
  </si>
  <si>
    <t>~2~122~3~~-5001~</t>
  </si>
  <si>
    <t>122 - Discharge of Pump (PCE) [82] - CWP-1 -&gt; Inlet 3 of Mixer [85]: Enthalpy H*</t>
  </si>
  <si>
    <t>~2~122~5~~-5001~</t>
  </si>
  <si>
    <t>122 - Discharge of Pump (PCE) [82] - CWP-1 -&gt; Inlet 3 of Mixer [85]: Steam quality</t>
  </si>
  <si>
    <t>~2~122~10~~-5001~</t>
  </si>
  <si>
    <t>122 - Discharge of Pump (PCE) [82] - CWP-1 -&gt; Inlet 3 of Mixer [85]: Density</t>
  </si>
  <si>
    <t>~2~122~11~~-5001~</t>
  </si>
  <si>
    <t>122 - Discharge of Pump (PCE) [82] - CWP-1 -&gt; Inlet 3 of Mixer [85]: Specific heat</t>
  </si>
  <si>
    <t>~2~122~12~~-5001~</t>
  </si>
  <si>
    <t>122 - Discharge of Pump (PCE) [82] - CWP-1 -&gt; Inlet 3 of Mixer [85]: Thermal conductivity</t>
  </si>
  <si>
    <t>~2~122~13~~-5001~</t>
  </si>
  <si>
    <t>122 - Discharge of Pump (PCE) [82] - CWP-1 -&gt; Inlet 3 of Mixer [85]: Dynamic viscosity</t>
  </si>
  <si>
    <t>~2~123~0~~-5001~</t>
  </si>
  <si>
    <t>123 - Outlet of Mixer [85] -&gt; CW inlet of Water-cooled Condenser (PCE) [59]: Pressure</t>
  </si>
  <si>
    <t>~2~123~1~~-5001~</t>
  </si>
  <si>
    <t>123 - Outlet of Mixer [85] -&gt; CW inlet of Water-cooled Condenser (PCE) [59]: Temperature</t>
  </si>
  <si>
    <t>~2~123~2~~-5001~</t>
  </si>
  <si>
    <t>123 - Outlet of Mixer [85] -&gt; CW inlet of Water-cooled Condenser (PCE) [59]: Mass flow</t>
  </si>
  <si>
    <t>~2~123~20~~-5001~</t>
  </si>
  <si>
    <t>123 - Outlet of Mixer [85] -&gt; CW inlet of Water-cooled Condenser (PCE) [59]: Entropy</t>
  </si>
  <si>
    <t>~2~123~4~~-5001~</t>
  </si>
  <si>
    <t>123 - Outlet of Mixer [85] -&gt; CW inlet of Water-cooled Condenser (PCE) [59]: Enthalpy</t>
  </si>
  <si>
    <t>~2~123~3~~-5001~</t>
  </si>
  <si>
    <t>123 - Outlet of Mixer [85] -&gt; CW inlet of Water-cooled Condenser (PCE) [59]: Enthalpy H*</t>
  </si>
  <si>
    <t>~2~123~5~~-5001~</t>
  </si>
  <si>
    <t>123 - Outlet of Mixer [85] -&gt; CW inlet of Water-cooled Condenser (PCE) [59]: Steam quality</t>
  </si>
  <si>
    <t>~2~123~10~~-5001~</t>
  </si>
  <si>
    <t>123 - Outlet of Mixer [85] -&gt; CW inlet of Water-cooled Condenser (PCE) [59]: Density</t>
  </si>
  <si>
    <t>~2~123~11~~-5001~</t>
  </si>
  <si>
    <t>123 - Outlet of Mixer [85] -&gt; CW inlet of Water-cooled Condenser (PCE) [59]: Specific heat</t>
  </si>
  <si>
    <t>~2~123~12~~-5001~</t>
  </si>
  <si>
    <t>123 - Outlet of Mixer [85] -&gt; CW inlet of Water-cooled Condenser (PCE) [59]: Thermal conductivity</t>
  </si>
  <si>
    <t>~2~123~13~~-5001~</t>
  </si>
  <si>
    <t>123 - Outlet of Mixer [85] -&gt; CW inlet of Water-cooled Condenser (PCE) [59]: Dynamic viscosity</t>
  </si>
  <si>
    <t>~2~124~0~~-5001~</t>
  </si>
  <si>
    <t>124 - Exhaust steam of ST-Driven Pump [86] - BFPT-B -&gt; Inlet 3 of Mixer [87]: Pressure</t>
  </si>
  <si>
    <t>~2~124~1~~-5001~</t>
  </si>
  <si>
    <t>124 - Exhaust steam of ST-Driven Pump [86] - BFPT-B -&gt; Inlet 3 of Mixer [87]: Temperature</t>
  </si>
  <si>
    <t>~2~124~2~~-5001~</t>
  </si>
  <si>
    <t>124 - Exhaust steam of ST-Driven Pump [86] - BFPT-B -&gt; Inlet 3 of Mixer [87]: Mass flow</t>
  </si>
  <si>
    <t>~2~124~20~~-5001~</t>
  </si>
  <si>
    <t>124 - Exhaust steam of ST-Driven Pump [86] - BFPT-B -&gt; Inlet 3 of Mixer [87]: Entropy</t>
  </si>
  <si>
    <t>~2~124~4~~-5001~</t>
  </si>
  <si>
    <t>124 - Exhaust steam of ST-Driven Pump [86] - BFPT-B -&gt; Inlet 3 of Mixer [87]: Enthalpy</t>
  </si>
  <si>
    <t>~2~124~3~~-5001~</t>
  </si>
  <si>
    <t>124 - Exhaust steam of ST-Driven Pump [86] - BFPT-B -&gt; Inlet 3 of Mixer [87]: Enthalpy H*</t>
  </si>
  <si>
    <t>~2~124~5~~-5001~</t>
  </si>
  <si>
    <t>124 - Exhaust steam of ST-Driven Pump [86] - BFPT-B -&gt; Inlet 3 of Mixer [87]: Steam quality</t>
  </si>
  <si>
    <t>~2~124~10~~-5001~</t>
  </si>
  <si>
    <t>124 - Exhaust steam of ST-Driven Pump [86] - BFPT-B -&gt; Inlet 3 of Mixer [87]: Density</t>
  </si>
  <si>
    <t>~2~124~11~~-5001~</t>
  </si>
  <si>
    <t>124 - Exhaust steam of ST-Driven Pump [86] - BFPT-B -&gt; Inlet 3 of Mixer [87]: Specific heat</t>
  </si>
  <si>
    <t>~2~124~12~~-5001~</t>
  </si>
  <si>
    <t>124 - Exhaust steam of ST-Driven Pump [86] - BFPT-B -&gt; Inlet 3 of Mixer [87]: Thermal conductivity</t>
  </si>
  <si>
    <t>~2~124~13~~-5001~</t>
  </si>
  <si>
    <t>124 - Exhaust steam of ST-Driven Pump [86] - BFPT-B -&gt; Inlet 3 of Mixer [87]: Dynamic viscosity</t>
  </si>
  <si>
    <t>~2~125~0~~-5001~</t>
  </si>
  <si>
    <t>125 - Exhaust steam of ST-Driven Pump [1] - BFPT-A -&gt; Inlet 1 of Mixer [87]: Pressure</t>
  </si>
  <si>
    <t>~2~125~1~~-5001~</t>
  </si>
  <si>
    <t>125 - Exhaust steam of ST-Driven Pump [1] - BFPT-A -&gt; Inlet 1 of Mixer [87]: Temperature</t>
  </si>
  <si>
    <t>~2~125~2~~-5001~</t>
  </si>
  <si>
    <t>125 - Exhaust steam of ST-Driven Pump [1] - BFPT-A -&gt; Inlet 1 of Mixer [87]: Mass flow</t>
  </si>
  <si>
    <t>~2~125~20~~-5001~</t>
  </si>
  <si>
    <t>125 - Exhaust steam of ST-Driven Pump [1] - BFPT-A -&gt; Inlet 1 of Mixer [87]: Entropy</t>
  </si>
  <si>
    <t>~2~125~4~~-5001~</t>
  </si>
  <si>
    <t>125 - Exhaust steam of ST-Driven Pump [1] - BFPT-A -&gt; Inlet 1 of Mixer [87]: Enthalpy</t>
  </si>
  <si>
    <t>~2~125~3~~-5001~</t>
  </si>
  <si>
    <t>125 - Exhaust steam of ST-Driven Pump [1] - BFPT-A -&gt; Inlet 1 of Mixer [87]: Enthalpy H*</t>
  </si>
  <si>
    <t>~2~125~5~~-5001~</t>
  </si>
  <si>
    <t>125 - Exhaust steam of ST-Driven Pump [1] - BFPT-A -&gt; Inlet 1 of Mixer [87]: Steam quality</t>
  </si>
  <si>
    <t>~2~125~10~~-5001~</t>
  </si>
  <si>
    <t>125 - Exhaust steam of ST-Driven Pump [1] - BFPT-A -&gt; Inlet 1 of Mixer [87]: Density</t>
  </si>
  <si>
    <t>~2~125~11~~-5001~</t>
  </si>
  <si>
    <t>125 - Exhaust steam of ST-Driven Pump [1] - BFPT-A -&gt; Inlet 1 of Mixer [87]: Specific heat</t>
  </si>
  <si>
    <t>~2~125~12~~-5001~</t>
  </si>
  <si>
    <t>125 - Exhaust steam of ST-Driven Pump [1] - BFPT-A -&gt; Inlet 1 of Mixer [87]: Thermal conductivity</t>
  </si>
  <si>
    <t>~2~125~13~~-5001~</t>
  </si>
  <si>
    <t>125 - Exhaust steam of ST-Driven Pump [1] - BFPT-A -&gt; Inlet 1 of Mixer [87]: Dynamic viscosity</t>
  </si>
  <si>
    <t>~2~126~0~~-5001~</t>
  </si>
  <si>
    <t>126 - Outlet 3 of Splitter [88] -&gt; Water inlet of ST-Driven Pump [1] - BFPT-A: Pressure</t>
  </si>
  <si>
    <t>~2~126~1~~-5001~</t>
  </si>
  <si>
    <t>126 - Outlet 3 of Splitter [88] -&gt; Water inlet of ST-Driven Pump [1] - BFPT-A: Temperature</t>
  </si>
  <si>
    <t>~2~126~2~~-5001~</t>
  </si>
  <si>
    <t>126 - Outlet 3 of Splitter [88] -&gt; Water inlet of ST-Driven Pump [1] - BFPT-A: Mass flow</t>
  </si>
  <si>
    <t>~2~126~20~~-5001~</t>
  </si>
  <si>
    <t>126 - Outlet 3 of Splitter [88] -&gt; Water inlet of ST-Driven Pump [1] - BFPT-A: Entropy</t>
  </si>
  <si>
    <t>~2~126~4~~-5001~</t>
  </si>
  <si>
    <t>126 - Outlet 3 of Splitter [88] -&gt; Water inlet of ST-Driven Pump [1] - BFPT-A: Enthalpy</t>
  </si>
  <si>
    <t>~2~126~3~~-5001~</t>
  </si>
  <si>
    <t>126 - Outlet 3 of Splitter [88] -&gt; Water inlet of ST-Driven Pump [1] - BFPT-A: Enthalpy H*</t>
  </si>
  <si>
    <t>~2~126~5~~-5001~</t>
  </si>
  <si>
    <t>126 - Outlet 3 of Splitter [88] -&gt; Water inlet of ST-Driven Pump [1] - BFPT-A: Steam quality</t>
  </si>
  <si>
    <t>~2~126~10~~-5001~</t>
  </si>
  <si>
    <t>126 - Outlet 3 of Splitter [88] -&gt; Water inlet of ST-Driven Pump [1] - BFPT-A: Density</t>
  </si>
  <si>
    <t>~2~126~11~~-5001~</t>
  </si>
  <si>
    <t>126 - Outlet 3 of Splitter [88] -&gt; Water inlet of ST-Driven Pump [1] - BFPT-A: Specific heat</t>
  </si>
  <si>
    <t>~2~126~12~~-5001~</t>
  </si>
  <si>
    <t>126 - Outlet 3 of Splitter [88] -&gt; Water inlet of ST-Driven Pump [1] - BFPT-A: Thermal conductivity</t>
  </si>
  <si>
    <t>~2~126~13~~-5001~</t>
  </si>
  <si>
    <t>126 - Outlet 3 of Splitter [88] -&gt; Water inlet of ST-Driven Pump [1] - BFPT-A: Dynamic viscosity</t>
  </si>
  <si>
    <t>~2~127~0~~-5001~</t>
  </si>
  <si>
    <t>127 - Outlet 1 of Splitter [88] -&gt; Water inlet of ST-Driven Pump [86] - BFPT-B: Pressure</t>
  </si>
  <si>
    <t>~2~127~1~~-5001~</t>
  </si>
  <si>
    <t>127 - Outlet 1 of Splitter [88] -&gt; Water inlet of ST-Driven Pump [86] - BFPT-B: Temperature</t>
  </si>
  <si>
    <t>~2~127~2~~-5001~</t>
  </si>
  <si>
    <t>127 - Outlet 1 of Splitter [88] -&gt; Water inlet of ST-Driven Pump [86] - BFPT-B: Mass flow</t>
  </si>
  <si>
    <t>~2~127~20~~-5001~</t>
  </si>
  <si>
    <t>127 - Outlet 1 of Splitter [88] -&gt; Water inlet of ST-Driven Pump [86] - BFPT-B: Entropy</t>
  </si>
  <si>
    <t>~2~127~4~~-5001~</t>
  </si>
  <si>
    <t>127 - Outlet 1 of Splitter [88] -&gt; Water inlet of ST-Driven Pump [86] - BFPT-B: Enthalpy</t>
  </si>
  <si>
    <t>~2~127~3~~-5001~</t>
  </si>
  <si>
    <t>127 - Outlet 1 of Splitter [88] -&gt; Water inlet of ST-Driven Pump [86] - BFPT-B: Enthalpy H*</t>
  </si>
  <si>
    <t>~2~127~5~~-5001~</t>
  </si>
  <si>
    <t>127 - Outlet 1 of Splitter [88] -&gt; Water inlet of ST-Driven Pump [86] - BFPT-B: Steam quality</t>
  </si>
  <si>
    <t>~2~127~10~~-5001~</t>
  </si>
  <si>
    <t>127 - Outlet 1 of Splitter [88] -&gt; Water inlet of ST-Driven Pump [86] - BFPT-B: Density</t>
  </si>
  <si>
    <t>~2~127~11~~-5001~</t>
  </si>
  <si>
    <t>127 - Outlet 1 of Splitter [88] -&gt; Water inlet of ST-Driven Pump [86] - BFPT-B: Specific heat</t>
  </si>
  <si>
    <t>~2~127~12~~-5001~</t>
  </si>
  <si>
    <t>127 - Outlet 1 of Splitter [88] -&gt; Water inlet of ST-Driven Pump [86] - BFPT-B: Thermal conductivity</t>
  </si>
  <si>
    <t>~2~127~13~~-5001~</t>
  </si>
  <si>
    <t>127 - Outlet 1 of Splitter [88] -&gt; Water inlet of ST-Driven Pump [86] - BFPT-B: Dynamic viscosity</t>
  </si>
  <si>
    <t>~2~128~0~~-5001~</t>
  </si>
  <si>
    <t>128 - Outlet 1 of Splitter [89] -&gt; Steam inlet of ST-Driven Pump [1] - BFPT-A: Pressure</t>
  </si>
  <si>
    <t>~2~128~1~~-5001~</t>
  </si>
  <si>
    <t>128 - Outlet 1 of Splitter [89] -&gt; Steam inlet of ST-Driven Pump [1] - BFPT-A: Temperature</t>
  </si>
  <si>
    <t>~2~128~2~~-5001~</t>
  </si>
  <si>
    <t>128 - Outlet 1 of Splitter [89] -&gt; Steam inlet of ST-Driven Pump [1] - BFPT-A: Mass flow</t>
  </si>
  <si>
    <t>~2~128~20~~-5001~</t>
  </si>
  <si>
    <t>128 - Outlet 1 of Splitter [89] -&gt; Steam inlet of ST-Driven Pump [1] - BFPT-A: Entropy</t>
  </si>
  <si>
    <t>~2~128~4~~-5001~</t>
  </si>
  <si>
    <t>128 - Outlet 1 of Splitter [89] -&gt; Steam inlet of ST-Driven Pump [1] - BFPT-A: Enthalpy</t>
  </si>
  <si>
    <t>~2~128~3~~-5001~</t>
  </si>
  <si>
    <t>128 - Outlet 1 of Splitter [89] -&gt; Steam inlet of ST-Driven Pump [1] - BFPT-A: Enthalpy H*</t>
  </si>
  <si>
    <t>~2~128~5~~-5001~</t>
  </si>
  <si>
    <t>128 - Outlet 1 of Splitter [89] -&gt; Steam inlet of ST-Driven Pump [1] - BFPT-A: Steam quality</t>
  </si>
  <si>
    <t>~2~128~10~~-5001~</t>
  </si>
  <si>
    <t>128 - Outlet 1 of Splitter [89] -&gt; Steam inlet of ST-Driven Pump [1] - BFPT-A: Density</t>
  </si>
  <si>
    <t>~2~128~11~~-5001~</t>
  </si>
  <si>
    <t>128 - Outlet 1 of Splitter [89] -&gt; Steam inlet of ST-Driven Pump [1] - BFPT-A: Specific heat</t>
  </si>
  <si>
    <t>~2~128~12~~-5001~</t>
  </si>
  <si>
    <t>128 - Outlet 1 of Splitter [89] -&gt; Steam inlet of ST-Driven Pump [1] - BFPT-A: Thermal conductivity</t>
  </si>
  <si>
    <t>~2~128~13~~-5001~</t>
  </si>
  <si>
    <t>128 - Outlet 1 of Splitter [89] -&gt; Steam inlet of ST-Driven Pump [1] - BFPT-A: Dynamic viscosity</t>
  </si>
  <si>
    <t>~2~129~0~~-5001~</t>
  </si>
  <si>
    <t>129 - Outlet 3 of Splitter [89] -&gt; Steam inlet of ST-Driven Pump [86] - BFPT-B: Pressure</t>
  </si>
  <si>
    <t>~2~129~1~~-5001~</t>
  </si>
  <si>
    <t>129 - Outlet 3 of Splitter [89] -&gt; Steam inlet of ST-Driven Pump [86] - BFPT-B: Temperature</t>
  </si>
  <si>
    <t>~2~129~2~~-5001~</t>
  </si>
  <si>
    <t>129 - Outlet 3 of Splitter [89] -&gt; Steam inlet of ST-Driven Pump [86] - BFPT-B: Mass flow</t>
  </si>
  <si>
    <t>~2~129~20~~-5001~</t>
  </si>
  <si>
    <t>129 - Outlet 3 of Splitter [89] -&gt; Steam inlet of ST-Driven Pump [86] - BFPT-B: Entropy</t>
  </si>
  <si>
    <t>~2~129~4~~-5001~</t>
  </si>
  <si>
    <t>129 - Outlet 3 of Splitter [89] -&gt; Steam inlet of ST-Driven Pump [86] - BFPT-B: Enthalpy</t>
  </si>
  <si>
    <t>~2~129~3~~-5001~</t>
  </si>
  <si>
    <t>129 - Outlet 3 of Splitter [89] -&gt; Steam inlet of ST-Driven Pump [86] - BFPT-B: Enthalpy H*</t>
  </si>
  <si>
    <t>~2~129~5~~-5001~</t>
  </si>
  <si>
    <t>129 - Outlet 3 of Splitter [89] -&gt; Steam inlet of ST-Driven Pump [86] - BFPT-B: Steam quality</t>
  </si>
  <si>
    <t>~2~129~10~~-5001~</t>
  </si>
  <si>
    <t>129 - Outlet 3 of Splitter [89] -&gt; Steam inlet of ST-Driven Pump [86] - BFPT-B: Density</t>
  </si>
  <si>
    <t>~2~129~11~~-5001~</t>
  </si>
  <si>
    <t>129 - Outlet 3 of Splitter [89] -&gt; Steam inlet of ST-Driven Pump [86] - BFPT-B: Specific heat</t>
  </si>
  <si>
    <t>~2~129~12~~-5001~</t>
  </si>
  <si>
    <t>129 - Outlet 3 of Splitter [89] -&gt; Steam inlet of ST-Driven Pump [86] - BFPT-B: Thermal conductivity</t>
  </si>
  <si>
    <t>~2~129~13~~-5001~</t>
  </si>
  <si>
    <t>129 - Outlet 3 of Splitter [89] -&gt; Steam inlet of ST-Driven Pump [86] - BFPT-B: Dynamic viscosity</t>
  </si>
  <si>
    <t>~2~130~0~~-5001~</t>
  </si>
  <si>
    <t>130 - Water outlet of ST-Driven Pump [1] - BFPT-A -&gt; Inlet 3 of Mixer [90]: Pressure</t>
  </si>
  <si>
    <t>~2~130~1~~-5001~</t>
  </si>
  <si>
    <t>130 - Water outlet of ST-Driven Pump [1] - BFPT-A -&gt; Inlet 3 of Mixer [90]: Temperature</t>
  </si>
  <si>
    <t>~2~130~2~~-5001~</t>
  </si>
  <si>
    <t>130 - Water outlet of ST-Driven Pump [1] - BFPT-A -&gt; Inlet 3 of Mixer [90]: Mass flow</t>
  </si>
  <si>
    <t>~2~130~20~~-5001~</t>
  </si>
  <si>
    <t>130 - Water outlet of ST-Driven Pump [1] - BFPT-A -&gt; Inlet 3 of Mixer [90]: Entropy</t>
  </si>
  <si>
    <t>~2~130~4~~-5001~</t>
  </si>
  <si>
    <t>130 - Water outlet of ST-Driven Pump [1] - BFPT-A -&gt; Inlet 3 of Mixer [90]: Enthalpy</t>
  </si>
  <si>
    <t>~2~130~3~~-5001~</t>
  </si>
  <si>
    <t>130 - Water outlet of ST-Driven Pump [1] - BFPT-A -&gt; Inlet 3 of Mixer [90]: Enthalpy H*</t>
  </si>
  <si>
    <t>~2~130~5~~-5001~</t>
  </si>
  <si>
    <t>130 - Water outlet of ST-Driven Pump [1] - BFPT-A -&gt; Inlet 3 of Mixer [90]: Steam quality</t>
  </si>
  <si>
    <t>~2~130~10~~-5001~</t>
  </si>
  <si>
    <t>130 - Water outlet of ST-Driven Pump [1] - BFPT-A -&gt; Inlet 3 of Mixer [90]: Density</t>
  </si>
  <si>
    <t>~2~130~11~~-5001~</t>
  </si>
  <si>
    <t>130 - Water outlet of ST-Driven Pump [1] - BFPT-A -&gt; Inlet 3 of Mixer [90]: Specific heat</t>
  </si>
  <si>
    <t>~2~130~12~~-5001~</t>
  </si>
  <si>
    <t>130 - Water outlet of ST-Driven Pump [1] - BFPT-A -&gt; Inlet 3 of Mixer [90]: Thermal conductivity</t>
  </si>
  <si>
    <t>~2~130~13~~-5001~</t>
  </si>
  <si>
    <t>130 - Water outlet of ST-Driven Pump [1] - BFPT-A -&gt; Inlet 3 of Mixer [90]: Dynamic viscosity</t>
  </si>
  <si>
    <t>~2~131~0~~-5001~</t>
  </si>
  <si>
    <t>131 - Water outlet of ST-Driven Pump [86] - BFPT-B -&gt; Inlet 1 of Mixer [90]: Pressure</t>
  </si>
  <si>
    <t>~2~131~1~~-5001~</t>
  </si>
  <si>
    <t>131 - Water outlet of ST-Driven Pump [86] - BFPT-B -&gt; Inlet 1 of Mixer [90]: Temperature</t>
  </si>
  <si>
    <t>~2~131~2~~-5001~</t>
  </si>
  <si>
    <t>131 - Water outlet of ST-Driven Pump [86] - BFPT-B -&gt; Inlet 1 of Mixer [90]: Mass flow</t>
  </si>
  <si>
    <t>~2~131~20~~-5001~</t>
  </si>
  <si>
    <t>131 - Water outlet of ST-Driven Pump [86] - BFPT-B -&gt; Inlet 1 of Mixer [90]: Entropy</t>
  </si>
  <si>
    <t>~2~131~4~~-5001~</t>
  </si>
  <si>
    <t>131 - Water outlet of ST-Driven Pump [86] - BFPT-B -&gt; Inlet 1 of Mixer [90]: Enthalpy</t>
  </si>
  <si>
    <t>~2~131~3~~-5001~</t>
  </si>
  <si>
    <t>131 - Water outlet of ST-Driven Pump [86] - BFPT-B -&gt; Inlet 1 of Mixer [90]: Enthalpy H*</t>
  </si>
  <si>
    <t>~2~131~5~~-5001~</t>
  </si>
  <si>
    <t>131 - Water outlet of ST-Driven Pump [86] - BFPT-B -&gt; Inlet 1 of Mixer [90]: Steam quality</t>
  </si>
  <si>
    <t>~2~131~10~~-5001~</t>
  </si>
  <si>
    <t>131 - Water outlet of ST-Driven Pump [86] - BFPT-B -&gt; Inlet 1 of Mixer [90]: Density</t>
  </si>
  <si>
    <t>~2~131~11~~-5001~</t>
  </si>
  <si>
    <t>131 - Water outlet of ST-Driven Pump [86] - BFPT-B -&gt; Inlet 1 of Mixer [90]: Specific heat</t>
  </si>
  <si>
    <t>~2~131~12~~-5001~</t>
  </si>
  <si>
    <t>131 - Water outlet of ST-Driven Pump [86] - BFPT-B -&gt; Inlet 1 of Mixer [90]: Thermal conductivity</t>
  </si>
  <si>
    <t>~2~131~13~~-5001~</t>
  </si>
  <si>
    <t>131 - Water outlet of ST-Driven Pump [86] - BFPT-B -&gt; Inlet 1 of Mixer [90]: Dynamic viscosity</t>
  </si>
  <si>
    <t>~3~77~0~~-5001~</t>
  </si>
  <si>
    <t>77 - Outlet of Fuel Source [10] - Coal -&gt; Fuel inlet of Boiler Assembly [1]: Furnace w/ Pulverizer [7]: Pressure</t>
  </si>
  <si>
    <t>~3~77~1~~-5001~</t>
  </si>
  <si>
    <t>77 - Outlet of Fuel Source [10] - Coal -&gt; Fuel inlet of Boiler Assembly [1]: Furnace w/ Pulverizer [7]: Temperature</t>
  </si>
  <si>
    <t>~3~77~2~~-5001~</t>
  </si>
  <si>
    <t>77 - Outlet of Fuel Source [10] - Coal -&gt; Fuel inlet of Boiler Assembly [1]: Furnace w/ Pulverizer [7]: Mass flow</t>
  </si>
  <si>
    <t>~3~77~3~~-5001~</t>
  </si>
  <si>
    <t>77 - Outlet of Fuel Source [10] - Coal -&gt; Fuel inlet of Boiler Assembly [1]: Furnace w/ Pulverizer [7]: Enthalpy H*</t>
  </si>
  <si>
    <t>~3~77~4~~-5001~</t>
  </si>
  <si>
    <t>77 - Outlet of Fuel Source [10] - Coal -&gt; Fuel inlet of Boiler Assembly [1]: Furnace w/ Pulverizer [7]: LHV</t>
  </si>
  <si>
    <t>~3~77~5~~-5001~</t>
  </si>
  <si>
    <t>77 - Outlet of Fuel Source [10] - Coal -&gt; Fuel inlet of Boiler Assembly [1]: Furnace w/ Pulverizer [7]: HHV</t>
  </si>
  <si>
    <t>~3~77~8~~-5001~</t>
  </si>
  <si>
    <t>77 - Outlet of Fuel Source [10] - Coal -&gt; Fuel inlet of Boiler Assembly [1]: Furnace w/ Pulverizer [7]: Molecular weight</t>
  </si>
  <si>
    <t>~3~77~6~~-5001~</t>
  </si>
  <si>
    <t>77 - Outlet of Fuel Source [10] - Coal -&gt; Fuel inlet of Boiler Assembly [1]: Furnace w/ Pulverizer [7]: Energy flow (LHV)</t>
  </si>
  <si>
    <t>~3~77~7~~-5001~</t>
  </si>
  <si>
    <t>77 - Outlet of Fuel Source [10] - Coal -&gt; Fuel inlet of Boiler Assembly [1]: Furnace w/ Pulverizer [7]: Energy flow (HHV)</t>
  </si>
  <si>
    <t>~3~77~120~~-5001~</t>
  </si>
  <si>
    <t>77 - Outlet of Fuel Source [10] - Coal -&gt; Fuel inlet of Boiler Assembly [1]: Furnace w/ Pulverizer [7]: Fuel LHV price</t>
  </si>
  <si>
    <t>~3~77~20~~-5001~</t>
  </si>
  <si>
    <t>77 - Outlet of Fuel Source [10] - Coal -&gt; Fuel inlet of Boiler Assembly [1]: Furnace w/ Pulverizer [7]: Weight percent of Ash</t>
  </si>
  <si>
    <t>~3~77~21~~-5001~</t>
  </si>
  <si>
    <t>77 - Outlet of Fuel Source [10] - Coal -&gt; Fuel inlet of Boiler Assembly [1]: Furnace w/ Pulverizer [7]: Weight percent of Moisture</t>
  </si>
  <si>
    <t>~3~77~22~~-5001~</t>
  </si>
  <si>
    <t>77 - Outlet of Fuel Source [10] - Coal -&gt; Fuel inlet of Boiler Assembly [1]: Furnace w/ Pulverizer [7]: Weight percent of Carbon</t>
  </si>
  <si>
    <t>~3~77~23~~-5001~</t>
  </si>
  <si>
    <t>77 - Outlet of Fuel Source [10] - Coal -&gt; Fuel inlet of Boiler Assembly [1]: Furnace w/ Pulverizer [7]: Weight percent of Hydrogen</t>
  </si>
  <si>
    <t>~3~77~24~~-5001~</t>
  </si>
  <si>
    <t>77 - Outlet of Fuel Source [10] - Coal -&gt; Fuel inlet of Boiler Assembly [1]: Furnace w/ Pulverizer [7]: Weight percent of Oxygen</t>
  </si>
  <si>
    <t>~3~77~25~~-5001~</t>
  </si>
  <si>
    <t>77 - Outlet of Fuel Source [10] - Coal -&gt; Fuel inlet of Boiler Assembly [1]: Furnace w/ Pulverizer [7]: Weight percent of Nitrogen</t>
  </si>
  <si>
    <t>~3~77~26~~-5001~</t>
  </si>
  <si>
    <t>77 - Outlet of Fuel Source [10] - Coal -&gt; Fuel inlet of Boiler Assembly [1]: Furnace w/ Pulverizer [7]: Weight percent of Sulfur</t>
  </si>
  <si>
    <t>~3~77~27~~-5001~</t>
  </si>
  <si>
    <t>77 - Outlet of Fuel Source [10] - Coal -&gt; Fuel inlet of Boiler Assembly [1]: Furnace w/ Pulverizer [7]: Weight percent of Chlorine</t>
  </si>
  <si>
    <t>~3~77~28~~-5001~</t>
  </si>
  <si>
    <t>77 - Outlet of Fuel Source [10] - Coal -&gt; Fuel inlet of Boiler Assembly [1]: Furnace w/ Pulverizer [7]: Weight percent of Argon</t>
  </si>
  <si>
    <t>INPUTS - C:\Users\Admin\Documents\Thermoflow\MYFILES29\UJTAW_What if_75%_RevD.tfx: Case number for file used to start calculation (&lt;0 = Skip case)</t>
  </si>
  <si>
    <t>INPUTS - C:\Users\Admin\Documents\Thermoflow\MYFILES29\UJTAW_What if_50%_RevD.tfx: Case number for file used to start calculation (&lt;0 = Skip case)</t>
  </si>
  <si>
    <t>Power Out</t>
  </si>
  <si>
    <t>Turbine Pressure</t>
  </si>
  <si>
    <t>Load</t>
  </si>
  <si>
    <t>Power</t>
  </si>
  <si>
    <t>Range</t>
  </si>
  <si>
    <t>Elink</t>
  </si>
  <si>
    <t>HP - IP</t>
  </si>
  <si>
    <t>100% Case
(bara)</t>
  </si>
  <si>
    <t>75% Case
(bara)</t>
  </si>
  <si>
    <t>50% Case
(bara)</t>
  </si>
  <si>
    <t>Power
(MW)</t>
  </si>
  <si>
    <t>Ps
(bara)</t>
  </si>
  <si>
    <t>Ts
( C )</t>
  </si>
  <si>
    <t>Ms'
( tph )</t>
  </si>
  <si>
    <t>FEGT
( C )</t>
  </si>
  <si>
    <t>Stack
( C )</t>
  </si>
  <si>
    <t>175 - &lt;230</t>
  </si>
  <si>
    <t>ELINK (3)</t>
  </si>
  <si>
    <t>Main steam (1st stage)</t>
  </si>
  <si>
    <t>230 - 295</t>
  </si>
  <si>
    <t>ELINK (2)</t>
  </si>
  <si>
    <t>2nd Stage (inlet)</t>
  </si>
  <si>
    <t>&gt;295 - 350</t>
  </si>
  <si>
    <t>ELINK</t>
  </si>
  <si>
    <t>2nd Stage Out (CRH)</t>
  </si>
  <si>
    <t>Full Load</t>
  </si>
  <si>
    <t>3rd Stage (HRH)</t>
  </si>
  <si>
    <t>4th Stage</t>
  </si>
  <si>
    <t>LP</t>
  </si>
  <si>
    <t>Pw</t>
  </si>
  <si>
    <t>Coal (tph)</t>
  </si>
  <si>
    <t>5th Stage</t>
  </si>
  <si>
    <t>6th Stage</t>
  </si>
  <si>
    <t>7th Stage</t>
  </si>
  <si>
    <t>Ps</t>
  </si>
  <si>
    <t>Ts</t>
  </si>
  <si>
    <t>Ms</t>
  </si>
  <si>
    <t>dsh</t>
  </si>
  <si>
    <t>Ms'-6.6</t>
  </si>
  <si>
    <t>FEGT</t>
  </si>
  <si>
    <t>Expected Output Power</t>
  </si>
  <si>
    <t>Group</t>
  </si>
  <si>
    <t>Status</t>
  </si>
  <si>
    <t>Parameters</t>
  </si>
  <si>
    <t>Unit</t>
  </si>
  <si>
    <t>short_name</t>
  </si>
  <si>
    <t>Baris (New)</t>
  </si>
  <si>
    <t>Notes</t>
  </si>
  <si>
    <t>min</t>
  </si>
  <si>
    <t>max</t>
  </si>
  <si>
    <t>Generator</t>
  </si>
  <si>
    <t>view</t>
  </si>
  <si>
    <t>Generator Power Factor</t>
  </si>
  <si>
    <t>generator_power_factor</t>
  </si>
  <si>
    <t>Boiler</t>
  </si>
  <si>
    <t>Desired Coal HHV (kJ/kg)</t>
  </si>
  <si>
    <t>kcal/kg</t>
  </si>
  <si>
    <t>desired_coal_hhv</t>
  </si>
  <si>
    <t>Total Moisture (% wg)</t>
  </si>
  <si>
    <t>total_moisture</t>
  </si>
  <si>
    <t>Main Steam Temp.</t>
  </si>
  <si>
    <t>main_steam_temp</t>
  </si>
  <si>
    <t>Korelasi formula dari expected output power</t>
  </si>
  <si>
    <t>Saturated Steam Mass Flow</t>
  </si>
  <si>
    <t>ton/h</t>
  </si>
  <si>
    <t>sat_steam_mass_flow</t>
  </si>
  <si>
    <t>Main Steam Press.</t>
  </si>
  <si>
    <t>bara</t>
  </si>
  <si>
    <t>main_steam_press</t>
  </si>
  <si>
    <t>Cold Reheat Press.</t>
  </si>
  <si>
    <t>cold_reheat_press</t>
  </si>
  <si>
    <t>Korelasi formula dari main steam press</t>
  </si>
  <si>
    <t>HRH Press.</t>
  </si>
  <si>
    <t>hrh_press</t>
  </si>
  <si>
    <t>Excess Air</t>
  </si>
  <si>
    <t>Ambient Condition</t>
  </si>
  <si>
    <t>Ambient Temperature ( C )</t>
  </si>
  <si>
    <t>Relative Humidity (%)</t>
  </si>
  <si>
    <t>Ambient Pressure (bar)</t>
  </si>
  <si>
    <t>Turbine</t>
  </si>
  <si>
    <t>background input</t>
  </si>
  <si>
    <t>Fix Pressure Stream 34 (Outlet Stage-3)</t>
  </si>
  <si>
    <t>ip_turbine1_out</t>
  </si>
  <si>
    <t>N/A</t>
  </si>
  <si>
    <t>Fix Pressure Stream 41 (Outlet Stage-4)</t>
  </si>
  <si>
    <t>ip_turbine2_out</t>
  </si>
  <si>
    <t>Turbine 15 inlet Press</t>
  </si>
  <si>
    <t>hp_turbine2_in</t>
  </si>
  <si>
    <t>Turbine 26 inlet Press</t>
  </si>
  <si>
    <t>ip_turbine1_in</t>
  </si>
  <si>
    <t>Turbine 28 inlet Press</t>
  </si>
  <si>
    <t>ip_turbine2_in</t>
  </si>
  <si>
    <t>Turbine 44 inlet Press</t>
  </si>
  <si>
    <t>lp_turbine1_in</t>
  </si>
  <si>
    <t>Turbine 45 inlet Press</t>
  </si>
  <si>
    <t>lp_turbine2_in</t>
  </si>
  <si>
    <t>Turbine 46 inlet Press</t>
  </si>
  <si>
    <t>lp_turbine3_in</t>
  </si>
  <si>
    <t>Furnace</t>
  </si>
  <si>
    <t>fegt</t>
  </si>
  <si>
    <t>Condenser</t>
  </si>
  <si>
    <t>Water Cooling Inlet Temp.</t>
  </si>
  <si>
    <t>water_cooling_inlet_temp</t>
  </si>
  <si>
    <t>Cooling Temp. Rise</t>
  </si>
  <si>
    <t>cooling _temp_rise</t>
  </si>
  <si>
    <t>CODE</t>
  </si>
  <si>
    <t>Drawing</t>
  </si>
  <si>
    <t>Show at View</t>
  </si>
  <si>
    <t>Param Type</t>
  </si>
  <si>
    <t>Param Group</t>
  </si>
  <si>
    <t>New</t>
  </si>
  <si>
    <t>output</t>
  </si>
  <si>
    <t>(tidak ada satuan)</t>
  </si>
  <si>
    <r>
      <rPr>
        <strike/>
        <sz val="11"/>
        <color rgb="FF000000"/>
        <rFont val="Calibri"/>
        <family val="2"/>
        <scheme val="minor"/>
      </rPr>
      <t xml:space="preserve">Expected </t>
    </r>
    <r>
      <rPr>
        <sz val="11"/>
        <color rgb="FF000000"/>
        <rFont val="Calibri"/>
        <family val="2"/>
        <scheme val="minor"/>
      </rPr>
      <t>Gross Power Output</t>
    </r>
  </si>
  <si>
    <t>expected_power_output</t>
  </si>
  <si>
    <t>Auxiliary Power consumption</t>
  </si>
  <si>
    <t>auxiliary_power_consumption</t>
  </si>
  <si>
    <t>D31</t>
  </si>
  <si>
    <r>
      <rPr>
        <strike/>
        <sz val="11"/>
        <color rgb="FF000000"/>
        <rFont val="Calibri"/>
        <family val="2"/>
        <scheme val="minor"/>
      </rPr>
      <t xml:space="preserve">Desired </t>
    </r>
    <r>
      <rPr>
        <sz val="11"/>
        <color rgb="FF000000"/>
        <rFont val="Calibri"/>
        <family val="2"/>
        <scheme val="minor"/>
      </rPr>
      <t>Coal HHV</t>
    </r>
  </si>
  <si>
    <t>D53</t>
  </si>
  <si>
    <t>Gross Output</t>
  </si>
  <si>
    <t>gross_output</t>
  </si>
  <si>
    <t>Boiler Efficiency</t>
  </si>
  <si>
    <t>boiler_efficiency</t>
  </si>
  <si>
    <t>Net Output</t>
  </si>
  <si>
    <t>net_output</t>
  </si>
  <si>
    <t>Net Heatrate (HHV)</t>
  </si>
  <si>
    <t>kcal/kWh</t>
  </si>
  <si>
    <t>net_heatrate</t>
  </si>
  <si>
    <t>Plant</t>
  </si>
  <si>
    <t>Gross Heatrate (LHV)</t>
  </si>
  <si>
    <t>gross_heatrate</t>
  </si>
  <si>
    <t>Plant Efficiency (HHV)</t>
  </si>
  <si>
    <t>plant_efficiency</t>
  </si>
  <si>
    <t>SSH Steam Outlet Temperature</t>
  </si>
  <si>
    <t>ssh_steam_outlet_temperature</t>
  </si>
  <si>
    <t>SSH Steam Outlet Pressure</t>
  </si>
  <si>
    <t>ssh_steam_outlet_pressure</t>
  </si>
  <si>
    <t>SSH Steam Outlet Flow</t>
  </si>
  <si>
    <t>ssh_steam_outlet_flow</t>
  </si>
  <si>
    <t>FRH Steam Outlet Temperature</t>
  </si>
  <si>
    <t>frh_steam_outlet_temperature</t>
  </si>
  <si>
    <t>FRH Steam Outlet Pressure</t>
  </si>
  <si>
    <t>frh_steam_outlet_pressure</t>
  </si>
  <si>
    <t>FRH Steam Outlet Flow</t>
  </si>
  <si>
    <t>frh_steam_outlet_flow</t>
  </si>
  <si>
    <t>D41</t>
  </si>
  <si>
    <t>Main Steam Inlet Temperature</t>
  </si>
  <si>
    <t>main_steam_inlet_temperature</t>
  </si>
  <si>
    <t>D42</t>
  </si>
  <si>
    <t>Main Steam Inlet Pressure</t>
  </si>
  <si>
    <t>main_steam_inlet_pressure</t>
  </si>
  <si>
    <t>D40</t>
  </si>
  <si>
    <t>Main Steam Inlet Flow</t>
  </si>
  <si>
    <t>main_steam_inlet_flow</t>
  </si>
  <si>
    <t>D44</t>
  </si>
  <si>
    <t>HRH Steam Inlet Temperature</t>
  </si>
  <si>
    <t>hrh_steam_inlet_temperature</t>
  </si>
  <si>
    <t>D45</t>
  </si>
  <si>
    <t>HRH Steam Inlet Pressure</t>
  </si>
  <si>
    <t>hrh_steam_inlet_pressure</t>
  </si>
  <si>
    <t>D43</t>
  </si>
  <si>
    <t>HRH Steam Inlet Flow</t>
  </si>
  <si>
    <t>hrh_steam_inlet_flow</t>
  </si>
  <si>
    <t>D51</t>
  </si>
  <si>
    <t>LP ST Steam Inlet Temperature</t>
  </si>
  <si>
    <t>lp_st_steam_inlet_temperature</t>
  </si>
  <si>
    <t>D52</t>
  </si>
  <si>
    <t>LP ST Steam Inlet Pressure</t>
  </si>
  <si>
    <t>lp_st_steam_inlet_pressure</t>
  </si>
  <si>
    <t>D50</t>
  </si>
  <si>
    <t>LP ST Steam Inlet Flow</t>
  </si>
  <si>
    <t>lp_st_steam_inlet_flow</t>
  </si>
  <si>
    <t>D20</t>
  </si>
  <si>
    <t>Cond. CW Flow</t>
  </si>
  <si>
    <t>cond_cw_flow</t>
  </si>
  <si>
    <t>HP Dry Step Eff.</t>
  </si>
  <si>
    <t>hp_dry_step_eff1</t>
  </si>
  <si>
    <t>hp_dry_step_eff2</t>
  </si>
  <si>
    <t>IP Dry Step Eff.</t>
  </si>
  <si>
    <t>ip_dry_step_eff1</t>
  </si>
  <si>
    <t>ip_dry_step_eff2</t>
  </si>
  <si>
    <t>LP Dry Step Eff.</t>
  </si>
  <si>
    <t>lp_dry_step_eff1</t>
  </si>
  <si>
    <t>lp_dry_step_eff2</t>
  </si>
  <si>
    <t>lp_dry_step_eff3</t>
  </si>
  <si>
    <t>lp_dry_step_eff4</t>
  </si>
  <si>
    <t>lp_dry_step_eff5</t>
  </si>
  <si>
    <t>D13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</si>
  <si>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</si>
  <si>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FWH1 Terminal Temperature Difference</t>
  </si>
  <si>
    <t>fwh1_terminal_temperature_difference</t>
  </si>
  <si>
    <t>D11</t>
  </si>
  <si>
    <t>FWH2</t>
  </si>
  <si>
    <t>FWH2 Terminal Temperature Difference</t>
  </si>
  <si>
    <t>fwh2_terminal_temperature_difference</t>
  </si>
  <si>
    <t>D09</t>
  </si>
  <si>
    <t>FWH3</t>
  </si>
  <si>
    <t>FWH3 Terminal Temperature Difference</t>
  </si>
  <si>
    <t>fwh3_terminal_temperature_difference</t>
  </si>
  <si>
    <t>D07</t>
  </si>
  <si>
    <t>Condensate</t>
  </si>
  <si>
    <t>FWH5 Terminal Temperature Difference</t>
  </si>
  <si>
    <t>fwh5_terminal_temperature_difference</t>
  </si>
  <si>
    <t>D05</t>
  </si>
  <si>
    <t>FWH6 Terminal Temperature Difference</t>
  </si>
  <si>
    <t>fwh6_terminal_temperature_difference</t>
  </si>
  <si>
    <t>D03</t>
  </si>
  <si>
    <t>FWH7 Terminal Temperature Difference</t>
  </si>
  <si>
    <t>fwh7_terminal_temperature_difference</t>
  </si>
  <si>
    <t>D01</t>
  </si>
  <si>
    <t>FWH8 Terminal Temperature Difference</t>
  </si>
  <si>
    <t>fwh8_terminal_temperature_difference</t>
  </si>
  <si>
    <t>D14</t>
  </si>
  <si>
    <t>FWH1</t>
  </si>
  <si>
    <t>FWH1 Drain Cooler Approach</t>
  </si>
  <si>
    <t>fwh1_drain_cooler_approach</t>
  </si>
  <si>
    <t>D12</t>
  </si>
  <si>
    <t>FWH2 Drain Cooler Approach</t>
  </si>
  <si>
    <t>fwh2_drain_cooler_approach</t>
  </si>
  <si>
    <t>D10</t>
  </si>
  <si>
    <t>FWH3 Drain Cooler Approach</t>
  </si>
  <si>
    <t>fwh3_drain_cooler_approach</t>
  </si>
  <si>
    <t>D08</t>
  </si>
  <si>
    <t>FWH5 Drain Cooler Approach</t>
  </si>
  <si>
    <t>fwh5_drain_cooler_approach</t>
  </si>
  <si>
    <t>D06</t>
  </si>
  <si>
    <t>FWH6 Drain Cooler Approach</t>
  </si>
  <si>
    <t>fwh6_drain_cooler_approach</t>
  </si>
  <si>
    <t>D04</t>
  </si>
  <si>
    <t>FWH7 Drain Cooler Approach</t>
  </si>
  <si>
    <t>fwh7_drain_cooler_approach</t>
  </si>
  <si>
    <t>D02</t>
  </si>
  <si>
    <t>FWH8 Drain Cooler Approach</t>
  </si>
  <si>
    <t>fwh8_drain_cooler_approach</t>
  </si>
  <si>
    <t>D18</t>
  </si>
  <si>
    <t>Cond. Main Steam Inlet Pressure</t>
  </si>
  <si>
    <t>cond_main_steam_inlet_pressure</t>
  </si>
  <si>
    <t>Cond. Calculated Effectiveness</t>
  </si>
  <si>
    <t>cond_calculated_effectiveness</t>
  </si>
  <si>
    <t>D19</t>
  </si>
  <si>
    <t>Cond. Cooling Water Inlet Temperature</t>
  </si>
  <si>
    <t>cond_cooling_water_inlet_temperature</t>
  </si>
  <si>
    <t>D21</t>
  </si>
  <si>
    <t>Cond. Cooling Water Exit Temperature</t>
  </si>
  <si>
    <t>cond_cooling_water_exit_temperature</t>
  </si>
  <si>
    <t>Cond. Cooling Water Inlet Flow</t>
  </si>
  <si>
    <t>cond_cooling_water_inlet_flow</t>
  </si>
  <si>
    <t>D30</t>
  </si>
  <si>
    <t>Coal Flow</t>
  </si>
  <si>
    <t>coal_flow</t>
  </si>
  <si>
    <t>D38</t>
  </si>
  <si>
    <t>Stack Temperature</t>
  </si>
  <si>
    <t>stack_temperature</t>
  </si>
  <si>
    <t>Ambient Air</t>
  </si>
  <si>
    <t>Ambient Pressure</t>
  </si>
  <si>
    <t>ambient_pressure</t>
  </si>
  <si>
    <t>Ambient RH</t>
  </si>
  <si>
    <t>ambient_rh</t>
  </si>
  <si>
    <t>Cond. Condensate temperature</t>
  </si>
  <si>
    <t>cond_condensate_temperature</t>
  </si>
  <si>
    <t>D32</t>
  </si>
  <si>
    <t>Air Preheater</t>
  </si>
  <si>
    <t>APH Flue gas inlet temperature</t>
  </si>
  <si>
    <t>aph_flue_gas_inlet_temperature</t>
  </si>
  <si>
    <t>D34</t>
  </si>
  <si>
    <t>SA Outlet Temp.</t>
  </si>
  <si>
    <t>sa_outlet_temp</t>
  </si>
  <si>
    <t>D36</t>
  </si>
  <si>
    <t>PA Outlet Temp.</t>
  </si>
  <si>
    <t>pa_outlet_temp</t>
  </si>
  <si>
    <t>D33</t>
  </si>
  <si>
    <t>Flue Gas Outlet Temp</t>
  </si>
  <si>
    <t>D35</t>
  </si>
  <si>
    <t>SA Inlet Temp ( C )</t>
  </si>
  <si>
    <t>D37</t>
  </si>
  <si>
    <t>PA Inlet Temp ( C )</t>
  </si>
  <si>
    <t>D46</t>
  </si>
  <si>
    <t>CRH Inlet Mass Flow ( t/h)</t>
  </si>
  <si>
    <t>D47</t>
  </si>
  <si>
    <t>CRH Inlet Temp ( C )</t>
  </si>
  <si>
    <t>D48</t>
  </si>
  <si>
    <t>CRH Inlet Pressure ( MPa )</t>
  </si>
  <si>
    <t>D55</t>
  </si>
  <si>
    <t>LP Steam Efficiency (Avg data diatas) (%)</t>
  </si>
  <si>
    <t>AVERAGE(J35:J39)</t>
  </si>
  <si>
    <t>D56</t>
  </si>
  <si>
    <t>IP Steam Efficiency (Avg data diatas) (%)</t>
  </si>
  <si>
    <t>AVERAGE(J33:J34)</t>
  </si>
  <si>
    <t>D57</t>
  </si>
  <si>
    <t>HP Steam Efficiency (Avg data diatas) (%)</t>
  </si>
  <si>
    <t>AVERAGE(J31:J32)</t>
  </si>
  <si>
    <t>D58</t>
  </si>
  <si>
    <t>D59</t>
  </si>
  <si>
    <t>D60</t>
  </si>
  <si>
    <t>D15</t>
  </si>
  <si>
    <t>Feedwater mass flow (t/h)</t>
  </si>
  <si>
    <t>D16</t>
  </si>
  <si>
    <t>Feedwater Temperature (C)</t>
  </si>
  <si>
    <t>D17</t>
  </si>
  <si>
    <t>Feedwater Pressure (MPa)</t>
  </si>
  <si>
    <t>param_name</t>
  </si>
  <si>
    <t>Value</t>
  </si>
  <si>
    <t>default</t>
  </si>
  <si>
    <t>margin_error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</si>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</sst>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(* #,##0.00_);_(* \(#,##0.00\);_(* &quot;-&quot;??_);_(@_)"/>
    <numFmt numFmtId="165" formatCode="0.0##"/>
    <numFmt numFmtId="166" formatCode="0.0#"/>
    <numFmt numFmtId="167" formatCode="0.0"/>
    <numFmt numFmtId="168" formatCode="0.0###"/>
    <numFmt numFmtId="169" formatCode="0.0####E-00"/>
    <numFmt numFmtId="170" formatCode="0.0####"/>
    <numFmt numFmtId="171" formatCode="0.0#####"/>
    <numFmt numFmtId="172" formatCode="#,##0.0"/>
    <numFmt numFmtId="173" formatCode="0.000"/>
    <numFmt numFmtId="174" formatCode="_(* #,##0_);_(* \(#,##0\);_(* &quot;-&quot;??_);_(@_)"/>
    <numFmt numFmtId="175" formatCode="0.0000"/>
  </numFmts>
  <fonts count="1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rgb="FF595959"/>
      <name val="Calibri"/>
      <family val="2"/>
      <scheme val="minor"/>
    </font>
    <font>
      <sz val="12"/>
      <color rgb="FF595959"/>
      <name val="Calibri"/>
      <family val="2"/>
      <scheme val="minor"/>
    </font>
    <font>
      <b/>
      <sz val="10"/>
      <name val="Calibri Body"/>
    </font>
    <font>
      <b/>
      <sz val="9"/>
      <color indexed="81"/>
      <name val="Tahoma"/>
      <family val="2"/>
    </font>
    <font>
      <strike/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trike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10" fillId="0" borderId="0"/>
  </cellStyleXfs>
  <cellXfs count="158">
    <xf numFmtId="0" fontId="0" fillId="0" borderId="0" xfId="0"/>
    <xf numFmtId="0" fontId="2" fillId="0" borderId="0" xfId="1"/>
    <xf numFmtId="0" fontId="2" fillId="0" borderId="0" xfId="1" applyAlignment="1"/>
    <xf numFmtId="0" fontId="2" fillId="2" borderId="0" xfId="1" applyFill="1" applyBorder="1" applyAlignment="1"/>
    <xf numFmtId="0" fontId="2" fillId="2" borderId="1" xfId="1" applyFill="1" applyBorder="1"/>
    <xf numFmtId="49" fontId="2" fillId="0" borderId="1" xfId="1" applyNumberFormat="1" applyFont="1" applyBorder="1" applyAlignment="1">
      <alignment horizontal="left"/>
    </xf>
    <xf numFmtId="0" fontId="2" fillId="2" borderId="2" xfId="1" applyFill="1" applyBorder="1"/>
    <xf numFmtId="0" fontId="2" fillId="2" borderId="3" xfId="1" applyFill="1" applyBorder="1" applyAlignment="1"/>
    <xf numFmtId="49" fontId="2" fillId="0" borderId="4" xfId="1" applyNumberFormat="1" applyFont="1" applyBorder="1" applyAlignment="1">
      <alignment horizontal="left"/>
    </xf>
    <xf numFmtId="0" fontId="3" fillId="3" borderId="5" xfId="1" applyFont="1" applyFill="1" applyBorder="1" applyAlignment="1">
      <alignment horizontal="center"/>
    </xf>
    <xf numFmtId="0" fontId="2" fillId="2" borderId="6" xfId="1" applyFill="1" applyBorder="1"/>
    <xf numFmtId="0" fontId="3" fillId="4" borderId="6" xfId="1" applyFont="1" applyFill="1" applyBorder="1" applyAlignment="1">
      <alignment horizontal="center"/>
    </xf>
    <xf numFmtId="0" fontId="3" fillId="5" borderId="6" xfId="1" applyFont="1" applyFill="1" applyBorder="1" applyAlignment="1">
      <alignment horizontal="center"/>
    </xf>
    <xf numFmtId="0" fontId="3" fillId="5" borderId="7" xfId="1" applyFont="1" applyFill="1" applyBorder="1" applyAlignment="1">
      <alignment horizontal="center"/>
    </xf>
    <xf numFmtId="0" fontId="2" fillId="4" borderId="8" xfId="1" applyFont="1" applyFill="1" applyBorder="1" applyAlignment="1">
      <alignment horizontal="left" wrapText="1"/>
    </xf>
    <xf numFmtId="0" fontId="2" fillId="5" borderId="8" xfId="1" applyFont="1" applyFill="1" applyBorder="1" applyAlignment="1">
      <alignment horizontal="left" wrapText="1"/>
    </xf>
    <xf numFmtId="0" fontId="2" fillId="5" borderId="9" xfId="1" applyFont="1" applyFill="1" applyBorder="1" applyAlignment="1">
      <alignment horizontal="left" wrapText="1"/>
    </xf>
    <xf numFmtId="0" fontId="2" fillId="2" borderId="5" xfId="1" applyFill="1" applyBorder="1"/>
    <xf numFmtId="0" fontId="2" fillId="2" borderId="6" xfId="1" applyFill="1" applyBorder="1" applyAlignment="1">
      <alignment horizontal="right"/>
    </xf>
    <xf numFmtId="0" fontId="2" fillId="4" borderId="6" xfId="1" applyFont="1" applyFill="1" applyBorder="1" applyAlignment="1">
      <alignment horizontal="center"/>
    </xf>
    <xf numFmtId="0" fontId="2" fillId="5" borderId="6" xfId="1" applyFont="1" applyFill="1" applyBorder="1" applyAlignment="1">
      <alignment horizontal="center"/>
    </xf>
    <xf numFmtId="0" fontId="2" fillId="5" borderId="7" xfId="1" applyFont="1" applyFill="1" applyBorder="1" applyAlignment="1">
      <alignment horizontal="center"/>
    </xf>
    <xf numFmtId="0" fontId="4" fillId="4" borderId="9" xfId="1" applyFont="1" applyFill="1" applyBorder="1" applyAlignment="1">
      <alignment horizontal="left"/>
    </xf>
    <xf numFmtId="0" fontId="4" fillId="4" borderId="7" xfId="1" applyFont="1" applyFill="1" applyBorder="1" applyAlignment="1">
      <alignment horizontal="center"/>
    </xf>
    <xf numFmtId="0" fontId="3" fillId="4" borderId="7" xfId="1" applyFont="1" applyFill="1" applyBorder="1" applyAlignment="1">
      <alignment horizontal="center"/>
    </xf>
    <xf numFmtId="0" fontId="4" fillId="5" borderId="9" xfId="1" applyFont="1" applyFill="1" applyBorder="1" applyAlignment="1">
      <alignment horizontal="left"/>
    </xf>
    <xf numFmtId="0" fontId="4" fillId="5" borderId="7" xfId="1" applyFont="1" applyFill="1" applyBorder="1" applyAlignment="1">
      <alignment horizontal="center"/>
    </xf>
    <xf numFmtId="0" fontId="6" fillId="0" borderId="6" xfId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0" fontId="7" fillId="2" borderId="6" xfId="1" applyFont="1" applyFill="1" applyBorder="1"/>
    <xf numFmtId="0" fontId="7" fillId="6" borderId="6" xfId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6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7" fillId="5" borderId="6" xfId="1" applyFont="1" applyFill="1" applyBorder="1" applyAlignment="1">
      <alignment horizontal="center"/>
    </xf>
    <xf numFmtId="1" fontId="3" fillId="4" borderId="6" xfId="1" applyNumberFormat="1" applyFont="1" applyFill="1" applyBorder="1" applyAlignment="1">
      <alignment horizontal="center"/>
    </xf>
    <xf numFmtId="165" fontId="3" fillId="4" borderId="6" xfId="1" applyNumberFormat="1" applyFont="1" applyFill="1" applyBorder="1" applyAlignment="1">
      <alignment horizontal="center"/>
    </xf>
    <xf numFmtId="166" fontId="3" fillId="4" borderId="6" xfId="1" applyNumberFormat="1" applyFont="1" applyFill="1" applyBorder="1" applyAlignment="1">
      <alignment horizontal="center"/>
    </xf>
    <xf numFmtId="167" fontId="3" fillId="4" borderId="6" xfId="1" applyNumberFormat="1" applyFont="1" applyFill="1" applyBorder="1" applyAlignment="1">
      <alignment horizontal="center"/>
    </xf>
    <xf numFmtId="168" fontId="3" fillId="4" borderId="6" xfId="1" applyNumberFormat="1" applyFont="1" applyFill="1" applyBorder="1" applyAlignment="1">
      <alignment horizontal="center"/>
    </xf>
    <xf numFmtId="169" fontId="3" fillId="4" borderId="6" xfId="1" applyNumberFormat="1" applyFont="1" applyFill="1" applyBorder="1" applyAlignment="1">
      <alignment horizontal="center"/>
    </xf>
    <xf numFmtId="170" fontId="3" fillId="4" borderId="6" xfId="1" applyNumberFormat="1" applyFont="1" applyFill="1" applyBorder="1" applyAlignment="1">
      <alignment horizontal="center"/>
    </xf>
    <xf numFmtId="171" fontId="3" fillId="4" borderId="6" xfId="1" applyNumberFormat="1" applyFont="1" applyFill="1" applyBorder="1" applyAlignment="1">
      <alignment horizontal="center"/>
    </xf>
    <xf numFmtId="1" fontId="7" fillId="4" borderId="6" xfId="1" applyNumberFormat="1" applyFont="1" applyFill="1" applyBorder="1" applyAlignment="1">
      <alignment horizontal="center"/>
    </xf>
    <xf numFmtId="165" fontId="3" fillId="5" borderId="6" xfId="1" applyNumberFormat="1" applyFont="1" applyFill="1" applyBorder="1" applyAlignment="1">
      <alignment horizontal="center"/>
    </xf>
    <xf numFmtId="166" fontId="3" fillId="5" borderId="6" xfId="1" applyNumberFormat="1" applyFont="1" applyFill="1" applyBorder="1" applyAlignment="1">
      <alignment horizontal="center"/>
    </xf>
    <xf numFmtId="3" fontId="3" fillId="5" borderId="6" xfId="1" applyNumberFormat="1" applyFont="1" applyFill="1" applyBorder="1" applyAlignment="1">
      <alignment horizontal="center"/>
    </xf>
    <xf numFmtId="172" fontId="3" fillId="5" borderId="6" xfId="1" applyNumberFormat="1" applyFont="1" applyFill="1" applyBorder="1" applyAlignment="1">
      <alignment horizontal="center"/>
    </xf>
    <xf numFmtId="1" fontId="3" fillId="5" borderId="6" xfId="1" applyNumberFormat="1" applyFont="1" applyFill="1" applyBorder="1" applyAlignment="1">
      <alignment horizontal="center"/>
    </xf>
    <xf numFmtId="15" fontId="3" fillId="5" borderId="6" xfId="1" applyNumberFormat="1" applyFont="1" applyFill="1" applyBorder="1" applyAlignment="1">
      <alignment horizontal="center"/>
    </xf>
    <xf numFmtId="167" fontId="3" fillId="5" borderId="6" xfId="1" applyNumberFormat="1" applyFont="1" applyFill="1" applyBorder="1" applyAlignment="1">
      <alignment horizontal="center"/>
    </xf>
    <xf numFmtId="168" fontId="3" fillId="5" borderId="6" xfId="1" applyNumberFormat="1" applyFont="1" applyFill="1" applyBorder="1" applyAlignment="1">
      <alignment horizontal="center"/>
    </xf>
    <xf numFmtId="169" fontId="3" fillId="5" borderId="6" xfId="1" applyNumberFormat="1" applyFont="1" applyFill="1" applyBorder="1" applyAlignment="1">
      <alignment horizontal="center"/>
    </xf>
    <xf numFmtId="170" fontId="3" fillId="5" borderId="6" xfId="1" applyNumberFormat="1" applyFont="1" applyFill="1" applyBorder="1" applyAlignment="1">
      <alignment horizontal="center"/>
    </xf>
    <xf numFmtId="171" fontId="3" fillId="5" borderId="6" xfId="1" applyNumberFormat="1" applyFont="1" applyFill="1" applyBorder="1" applyAlignment="1">
      <alignment horizontal="center"/>
    </xf>
    <xf numFmtId="165" fontId="7" fillId="5" borderId="6" xfId="1" applyNumberFormat="1" applyFont="1" applyFill="1" applyBorder="1" applyAlignment="1">
      <alignment horizontal="center"/>
    </xf>
    <xf numFmtId="166" fontId="7" fillId="5" borderId="6" xfId="1" applyNumberFormat="1" applyFont="1" applyFill="1" applyBorder="1" applyAlignment="1">
      <alignment horizontal="center"/>
    </xf>
    <xf numFmtId="3" fontId="7" fillId="5" borderId="6" xfId="1" applyNumberFormat="1" applyFont="1" applyFill="1" applyBorder="1" applyAlignment="1">
      <alignment horizontal="center"/>
    </xf>
    <xf numFmtId="172" fontId="7" fillId="5" borderId="6" xfId="1" applyNumberFormat="1" applyFont="1" applyFill="1" applyBorder="1" applyAlignment="1">
      <alignment horizontal="center"/>
    </xf>
    <xf numFmtId="1" fontId="7" fillId="5" borderId="6" xfId="1" applyNumberFormat="1" applyFont="1" applyFill="1" applyBorder="1" applyAlignment="1">
      <alignment horizontal="center"/>
    </xf>
    <xf numFmtId="15" fontId="7" fillId="5" borderId="6" xfId="1" applyNumberFormat="1" applyFont="1" applyFill="1" applyBorder="1" applyAlignment="1">
      <alignment horizontal="center"/>
    </xf>
    <xf numFmtId="167" fontId="7" fillId="5" borderId="6" xfId="1" applyNumberFormat="1" applyFont="1" applyFill="1" applyBorder="1" applyAlignment="1">
      <alignment horizontal="center"/>
    </xf>
    <xf numFmtId="168" fontId="7" fillId="5" borderId="6" xfId="1" applyNumberFormat="1" applyFont="1" applyFill="1" applyBorder="1" applyAlignment="1">
      <alignment horizontal="center"/>
    </xf>
    <xf numFmtId="169" fontId="7" fillId="5" borderId="6" xfId="1" applyNumberFormat="1" applyFont="1" applyFill="1" applyBorder="1" applyAlignment="1">
      <alignment horizontal="center"/>
    </xf>
    <xf numFmtId="170" fontId="7" fillId="5" borderId="6" xfId="1" applyNumberFormat="1" applyFont="1" applyFill="1" applyBorder="1" applyAlignment="1">
      <alignment horizontal="center"/>
    </xf>
    <xf numFmtId="171" fontId="7" fillId="5" borderId="6" xfId="1" applyNumberFormat="1" applyFont="1" applyFill="1" applyBorder="1" applyAlignment="1">
      <alignment horizontal="center"/>
    </xf>
    <xf numFmtId="0" fontId="4" fillId="7" borderId="0" xfId="0" applyFont="1" applyFill="1"/>
    <xf numFmtId="0" fontId="4" fillId="7" borderId="0" xfId="0" applyFont="1" applyFill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0" borderId="13" xfId="0" applyBorder="1"/>
    <xf numFmtId="0" fontId="8" fillId="0" borderId="0" xfId="4"/>
    <xf numFmtId="0" fontId="8" fillId="8" borderId="0" xfId="4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9" borderId="2" xfId="0" applyFill="1" applyBorder="1"/>
    <xf numFmtId="0" fontId="0" fillId="10" borderId="2" xfId="0" applyFill="1" applyBorder="1"/>
    <xf numFmtId="0" fontId="0" fillId="0" borderId="5" xfId="0" applyBorder="1"/>
    <xf numFmtId="0" fontId="0" fillId="0" borderId="3" xfId="0" applyBorder="1"/>
    <xf numFmtId="173" fontId="8" fillId="11" borderId="2" xfId="4" applyNumberFormat="1" applyFill="1" applyBorder="1"/>
    <xf numFmtId="0" fontId="8" fillId="0" borderId="5" xfId="4" applyBorder="1"/>
    <xf numFmtId="0" fontId="8" fillId="0" borderId="0" xfId="4" applyAlignment="1">
      <alignment horizontal="center" vertical="center"/>
    </xf>
    <xf numFmtId="173" fontId="8" fillId="0" borderId="0" xfId="4" applyNumberFormat="1" applyAlignment="1">
      <alignment vertical="center"/>
    </xf>
    <xf numFmtId="167" fontId="8" fillId="0" borderId="0" xfId="4" applyNumberFormat="1" applyAlignment="1">
      <alignment vertical="center"/>
    </xf>
    <xf numFmtId="9" fontId="0" fillId="0" borderId="0" xfId="3" applyFont="1"/>
    <xf numFmtId="167" fontId="0" fillId="0" borderId="0" xfId="0" applyNumberFormat="1"/>
    <xf numFmtId="9" fontId="0" fillId="0" borderId="14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0" fontId="0" fillId="9" borderId="1" xfId="0" applyFill="1" applyBorder="1"/>
    <xf numFmtId="0" fontId="0" fillId="0" borderId="1" xfId="0" applyBorder="1"/>
    <xf numFmtId="0" fontId="0" fillId="0" borderId="6" xfId="0" applyBorder="1"/>
    <xf numFmtId="173" fontId="8" fillId="0" borderId="1" xfId="4" applyNumberFormat="1" applyBorder="1"/>
    <xf numFmtId="0" fontId="8" fillId="0" borderId="15" xfId="4" applyBorder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8" fillId="0" borderId="0" xfId="4" applyAlignment="1">
      <alignment vertical="center"/>
    </xf>
    <xf numFmtId="0" fontId="0" fillId="9" borderId="4" xfId="0" applyFill="1" applyBorder="1"/>
    <xf numFmtId="0" fontId="0" fillId="0" borderId="4" xfId="0" applyBorder="1"/>
    <xf numFmtId="0" fontId="0" fillId="0" borderId="7" xfId="0" applyBorder="1"/>
    <xf numFmtId="0" fontId="0" fillId="0" borderId="16" xfId="0" applyBorder="1"/>
    <xf numFmtId="173" fontId="8" fillId="0" borderId="4" xfId="4" applyNumberFormat="1" applyBorder="1"/>
    <xf numFmtId="0" fontId="8" fillId="0" borderId="17" xfId="4" applyBorder="1"/>
    <xf numFmtId="173" fontId="8" fillId="0" borderId="0" xfId="4" applyNumberFormat="1"/>
    <xf numFmtId="0" fontId="4" fillId="9" borderId="0" xfId="0" applyFont="1" applyFill="1" applyAlignment="1">
      <alignment horizontal="center" vertical="center"/>
    </xf>
    <xf numFmtId="0" fontId="0" fillId="0" borderId="2" xfId="0" applyBorder="1"/>
    <xf numFmtId="173" fontId="8" fillId="0" borderId="2" xfId="4" applyNumberFormat="1" applyBorder="1"/>
    <xf numFmtId="0" fontId="0" fillId="0" borderId="18" xfId="0" applyBorder="1"/>
    <xf numFmtId="174" fontId="0" fillId="0" borderId="0" xfId="2" applyNumberFormat="1" applyFont="1"/>
    <xf numFmtId="2" fontId="0" fillId="0" borderId="0" xfId="0" applyNumberFormat="1"/>
    <xf numFmtId="0" fontId="0" fillId="0" borderId="15" xfId="0" applyBorder="1"/>
    <xf numFmtId="0" fontId="0" fillId="0" borderId="17" xfId="0" applyBorder="1"/>
    <xf numFmtId="0" fontId="8" fillId="10" borderId="0" xfId="4" applyFill="1" applyAlignment="1">
      <alignment horizontal="center" vertical="center"/>
    </xf>
    <xf numFmtId="2" fontId="8" fillId="8" borderId="0" xfId="4" applyNumberFormat="1" applyFill="1" applyAlignment="1">
      <alignment vertical="center"/>
    </xf>
    <xf numFmtId="2" fontId="8" fillId="0" borderId="0" xfId="4" applyNumberFormat="1" applyAlignment="1">
      <alignment vertical="center"/>
    </xf>
    <xf numFmtId="1" fontId="8" fillId="0" borderId="0" xfId="4" applyNumberFormat="1"/>
    <xf numFmtId="2" fontId="11" fillId="8" borderId="0" xfId="5" applyNumberFormat="1" applyFont="1" applyFill="1" applyAlignment="1">
      <alignment horizontal="right" vertical="center" readingOrder="1"/>
    </xf>
    <xf numFmtId="2" fontId="1" fillId="0" borderId="0" xfId="4" applyNumberFormat="1" applyFont="1" applyAlignment="1">
      <alignment horizontal="right" vertical="center"/>
    </xf>
    <xf numFmtId="2" fontId="1" fillId="0" borderId="0" xfId="4" applyNumberFormat="1" applyFont="1" applyAlignment="1">
      <alignment horizontal="right"/>
    </xf>
    <xf numFmtId="0" fontId="8" fillId="8" borderId="0" xfId="4" applyFill="1"/>
    <xf numFmtId="0" fontId="12" fillId="8" borderId="0" xfId="0" applyFont="1" applyFill="1" applyAlignment="1">
      <alignment horizontal="center" vertical="center" readingOrder="1"/>
    </xf>
    <xf numFmtId="167" fontId="8" fillId="0" borderId="0" xfId="4" applyNumberFormat="1"/>
    <xf numFmtId="167" fontId="8" fillId="8" borderId="0" xfId="4" applyNumberFormat="1" applyFill="1"/>
    <xf numFmtId="167" fontId="8" fillId="8" borderId="0" xfId="4" applyNumberFormat="1" applyFill="1" applyAlignment="1">
      <alignment vertical="center"/>
    </xf>
    <xf numFmtId="167" fontId="8" fillId="0" borderId="0" xfId="4" applyNumberFormat="1" applyAlignment="1">
      <alignment horizontal="center" vertical="center"/>
    </xf>
    <xf numFmtId="2" fontId="8" fillId="0" borderId="0" xfId="4" applyNumberFormat="1"/>
    <xf numFmtId="2" fontId="1" fillId="0" borderId="0" xfId="4" applyNumberFormat="1" applyFont="1"/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7" borderId="0" xfId="5" applyFill="1"/>
    <xf numFmtId="0" fontId="10" fillId="0" borderId="0" xfId="5"/>
    <xf numFmtId="0" fontId="15" fillId="0" borderId="0" xfId="5" applyFont="1"/>
    <xf numFmtId="2" fontId="10" fillId="0" borderId="0" xfId="5" applyNumberFormat="1"/>
    <xf numFmtId="175" fontId="10" fillId="0" borderId="0" xfId="5" applyNumberFormat="1"/>
    <xf numFmtId="1" fontId="10" fillId="0" borderId="0" xfId="5" applyNumberFormat="1"/>
    <xf numFmtId="0" fontId="10" fillId="8" borderId="0" xfId="5" applyFill="1" applyAlignment="1">
      <alignment vertical="center"/>
    </xf>
    <xf numFmtId="0" fontId="10" fillId="10" borderId="0" xfId="5" applyFill="1"/>
    <xf numFmtId="167" fontId="10" fillId="10" borderId="0" xfId="5" applyNumberFormat="1" applyFill="1"/>
    <xf numFmtId="0" fontId="10" fillId="10" borderId="14" xfId="5" applyFill="1" applyBorder="1"/>
    <xf numFmtId="0" fontId="10" fillId="0" borderId="0" xfId="5" applyAlignment="1">
      <alignment vertical="center"/>
    </xf>
    <xf numFmtId="2" fontId="10" fillId="10" borderId="0" xfId="5" applyNumberFormat="1" applyFill="1"/>
    <xf numFmtId="0" fontId="10" fillId="0" borderId="0" xfId="5" applyAlignment="1">
      <alignment horizontal="center" vertical="center"/>
    </xf>
    <xf numFmtId="2" fontId="16" fillId="10" borderId="0" xfId="0" applyNumberFormat="1" applyFont="1" applyFill="1"/>
    <xf numFmtId="0" fontId="10" fillId="8" borderId="0" xfId="5" applyFill="1"/>
    <xf numFmtId="0" fontId="10" fillId="8" borderId="0" xfId="5" applyFill="1" applyAlignment="1">
      <alignment horizontal="center" vertical="center"/>
    </xf>
    <xf numFmtId="0" fontId="7" fillId="0" borderId="0" xfId="5" applyFont="1" applyAlignment="1">
      <alignment vertical="center" wrapText="1"/>
    </xf>
    <xf numFmtId="0" fontId="10" fillId="0" borderId="19" xfId="5" applyBorder="1" applyAlignment="1">
      <alignment horizontal="center" vertical="center"/>
    </xf>
    <xf numFmtId="0" fontId="10" fillId="0" borderId="20" xfId="5" applyBorder="1" applyAlignment="1">
      <alignment horizontal="center" vertical="center"/>
    </xf>
    <xf numFmtId="0" fontId="10" fillId="0" borderId="21" xfId="5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1" xfId="4" applyFont="1" applyFill="1" applyBorder="1" applyAlignment="1">
      <alignment horizontal="center" vertical="center" wrapText="1"/>
    </xf>
    <xf numFmtId="0" fontId="1" fillId="8" borderId="12" xfId="4" applyFont="1" applyFill="1" applyBorder="1" applyAlignment="1">
      <alignment horizontal="center" vertical="center" wrapText="1"/>
    </xf>
    <xf numFmtId="0" fontId="10" fillId="0" borderId="0" xfId="5" applyFill="1"/>
    <xf numFmtId="9" fontId="10" fillId="0" borderId="0" xfId="3" applyFont="1"/>
    <xf numFmtId="1" fontId="10" fillId="0" borderId="0" xfId="5" applyNumberFormat="1" applyFill="1"/>
  </cellXfs>
  <cellStyles count="6">
    <cellStyle name="Comma" xfId="2" builtinId="3"/>
    <cellStyle name="Normal" xfId="0" builtinId="0"/>
    <cellStyle name="Normal 2" xfId="1"/>
    <cellStyle name="Normal 2 2" xfId="4"/>
    <cellStyle name="Normal 3" xfId="5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6E371C65-E841-11D3-94C8-00104B687DE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6E371C65-E841-11D3-94C8-00104B687DE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6E371C65-E841-11D3-94C8-00104B687DE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Eng_Info!$S$10</c:f>
              <c:strCache>
                <c:ptCount val="1"/>
                <c:pt idx="0">
                  <c:v>Coal (tph)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Eng_Info!$R$11:$R$13</c:f>
              <c:numCache>
                <c:formatCode>General</c:formatCode>
                <c:ptCount val="3"/>
                <c:pt idx="0">
                  <c:v>175</c:v>
                </c:pt>
                <c:pt idx="1">
                  <c:v>265</c:v>
                </c:pt>
                <c:pt idx="2">
                  <c:v>350</c:v>
                </c:pt>
              </c:numCache>
            </c:numRef>
          </c:xVal>
          <c:yVal>
            <c:numRef>
              <c:f>Eng_Info!$S$11:$S$13</c:f>
              <c:numCache>
                <c:formatCode>General</c:formatCode>
                <c:ptCount val="3"/>
                <c:pt idx="0">
                  <c:v>92.74</c:v>
                </c:pt>
                <c:pt idx="1">
                  <c:v>140.80000000000001</c:v>
                </c:pt>
                <c:pt idx="2">
                  <c:v>184.7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71-49CD-850F-748D82A2B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51800"/>
        <c:axId val="372052192"/>
      </c:scatterChart>
      <c:valAx>
        <c:axId val="372051800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2192"/>
        <c:crosses val="autoZero"/>
        <c:crossBetween val="midCat"/>
      </c:valAx>
      <c:valAx>
        <c:axId val="372052192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Eng_Info!$S$16</c:f>
              <c:strCache>
                <c:ptCount val="1"/>
                <c:pt idx="0">
                  <c:v>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26881014873142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Eng_Info!$R$17:$R$18</c:f>
              <c:numCache>
                <c:formatCode>General</c:formatCode>
                <c:ptCount val="2"/>
                <c:pt idx="0">
                  <c:v>175</c:v>
                </c:pt>
                <c:pt idx="1">
                  <c:v>350</c:v>
                </c:pt>
              </c:numCache>
            </c:numRef>
          </c:xVal>
          <c:yVal>
            <c:numRef>
              <c:f>Eng_Info!$S$17:$S$18</c:f>
              <c:numCache>
                <c:formatCode>0.00</c:formatCode>
                <c:ptCount val="2"/>
                <c:pt idx="0">
                  <c:v>142</c:v>
                </c:pt>
                <c:pt idx="1">
                  <c:v>162.5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90-414A-AB81-EFF70131C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52976"/>
        <c:axId val="372064736"/>
      </c:scatterChart>
      <c:valAx>
        <c:axId val="372052976"/>
        <c:scaling>
          <c:orientation val="minMax"/>
          <c:max val="4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64736"/>
        <c:crosses val="autoZero"/>
        <c:crossBetween val="midCat"/>
        <c:majorUnit val="50"/>
      </c:valAx>
      <c:valAx>
        <c:axId val="3720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Eng_Info!$S$21</c:f>
              <c:strCache>
                <c:ptCount val="1"/>
                <c:pt idx="0">
                  <c:v>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171916010498686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Eng_Info!$R$22:$R$23</c:f>
              <c:numCache>
                <c:formatCode>General</c:formatCode>
                <c:ptCount val="2"/>
                <c:pt idx="0">
                  <c:v>175</c:v>
                </c:pt>
                <c:pt idx="1">
                  <c:v>350</c:v>
                </c:pt>
              </c:numCache>
            </c:numRef>
          </c:xVal>
          <c:yVal>
            <c:numRef>
              <c:f>Eng_Info!$S$22:$S$23</c:f>
              <c:numCache>
                <c:formatCode>General</c:formatCode>
                <c:ptCount val="2"/>
                <c:pt idx="0">
                  <c:v>530.79999999999995</c:v>
                </c:pt>
                <c:pt idx="1">
                  <c:v>535.5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25-41F3-BE86-5B30C89FA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65520"/>
        <c:axId val="372063952"/>
      </c:scatterChart>
      <c:valAx>
        <c:axId val="372065520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63952"/>
        <c:crosses val="autoZero"/>
        <c:crossBetween val="midCat"/>
      </c:valAx>
      <c:valAx>
        <c:axId val="3720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6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Eng_Info!$S$31</c:f>
              <c:strCache>
                <c:ptCount val="1"/>
                <c:pt idx="0">
                  <c:v>Ms'-6.6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57688101487314"/>
                  <c:y val="0.17501312335958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Eng_Info!$R$32:$R$33</c:f>
              <c:numCache>
                <c:formatCode>General</c:formatCode>
                <c:ptCount val="2"/>
                <c:pt idx="0">
                  <c:v>175</c:v>
                </c:pt>
                <c:pt idx="1">
                  <c:v>350</c:v>
                </c:pt>
              </c:numCache>
            </c:numRef>
          </c:xVal>
          <c:yVal>
            <c:numRef>
              <c:f>Eng_Info!$S$32:$S$33</c:f>
              <c:numCache>
                <c:formatCode>0.0</c:formatCode>
                <c:ptCount val="2"/>
                <c:pt idx="0">
                  <c:v>544.79999999999995</c:v>
                </c:pt>
                <c:pt idx="1">
                  <c:v>1105.9000000000001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19-4F4B-97C1-E4C59113C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70224"/>
        <c:axId val="372065128"/>
      </c:scatterChart>
      <c:valAx>
        <c:axId val="37207022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65128"/>
        <c:crosses val="autoZero"/>
        <c:crossBetween val="midCat"/>
      </c:valAx>
      <c:valAx>
        <c:axId val="37206512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7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Eng_Info!$S$36</c:f>
              <c:strCache>
                <c:ptCount val="1"/>
                <c:pt idx="0">
                  <c:v>FEGT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726881014873141"/>
                  <c:y val="0.175097696121318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Eng_Info!$R$37:$R$38</c:f>
              <c:numCache>
                <c:formatCode>General</c:formatCode>
                <c:ptCount val="2"/>
                <c:pt idx="0">
                  <c:v>175</c:v>
                </c:pt>
                <c:pt idx="1">
                  <c:v>350</c:v>
                </c:pt>
              </c:numCache>
            </c:numRef>
          </c:xVal>
          <c:yVal>
            <c:numRef>
              <c:f>Eng_Info!$S$37:$S$38</c:f>
              <c:numCache>
                <c:formatCode>0.0</c:formatCode>
                <c:ptCount val="2"/>
                <c:pt idx="0">
                  <c:v>1131.2</c:v>
                </c:pt>
                <c:pt idx="1">
                  <c:v>1151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4E-4B5A-96EB-64ECDA58E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069832"/>
        <c:axId val="372060424"/>
      </c:scatterChart>
      <c:valAx>
        <c:axId val="372069832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60424"/>
        <c:crosses val="autoZero"/>
        <c:crossBetween val="midCat"/>
      </c:valAx>
      <c:valAx>
        <c:axId val="37206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6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142875</xdr:colOff>
          <xdr:row>5</xdr:row>
          <xdr:rowOff>0</xdr:rowOff>
        </xdr:to>
        <xdr:sp macro="" textlink="">
          <xdr:nvSpPr>
            <xdr:cNvPr id="3073" name="ELINK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xmlns="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142875</xdr:colOff>
          <xdr:row>5</xdr:row>
          <xdr:rowOff>0</xdr:rowOff>
        </xdr:to>
        <xdr:sp macro="" textlink="">
          <xdr:nvSpPr>
            <xdr:cNvPr id="2049" name="ELINK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142875</xdr:colOff>
          <xdr:row>5</xdr:row>
          <xdr:rowOff>0</xdr:rowOff>
        </xdr:to>
        <xdr:sp macro="" textlink="">
          <xdr:nvSpPr>
            <xdr:cNvPr id="1025" name="ELINK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106680</xdr:rowOff>
    </xdr:from>
    <xdr:to>
      <xdr:col>7</xdr:col>
      <xdr:colOff>1107440</xdr:colOff>
      <xdr:row>32</xdr:row>
      <xdr:rowOff>86360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13E8C471-3BB1-48C7-8B78-57CB622F2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246529</xdr:colOff>
      <xdr:row>7</xdr:row>
      <xdr:rowOff>138954</xdr:rowOff>
    </xdr:from>
    <xdr:to>
      <xdr:col>30</xdr:col>
      <xdr:colOff>434788</xdr:colOff>
      <xdr:row>23</xdr:row>
      <xdr:rowOff>13448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237564</xdr:colOff>
      <xdr:row>23</xdr:row>
      <xdr:rowOff>121023</xdr:rowOff>
    </xdr:from>
    <xdr:to>
      <xdr:col>30</xdr:col>
      <xdr:colOff>425823</xdr:colOff>
      <xdr:row>38</xdr:row>
      <xdr:rowOff>174811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389965</xdr:colOff>
      <xdr:row>14</xdr:row>
      <xdr:rowOff>49306</xdr:rowOff>
    </xdr:from>
    <xdr:to>
      <xdr:col>15</xdr:col>
      <xdr:colOff>407894</xdr:colOff>
      <xdr:row>29</xdr:row>
      <xdr:rowOff>103094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389965</xdr:colOff>
      <xdr:row>30</xdr:row>
      <xdr:rowOff>40341</xdr:rowOff>
    </xdr:from>
    <xdr:to>
      <xdr:col>15</xdr:col>
      <xdr:colOff>407894</xdr:colOff>
      <xdr:row>45</xdr:row>
      <xdr:rowOff>94129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3819"/>
  <sheetViews>
    <sheetView topLeftCell="B1" workbookViewId="0">
      <selection activeCell="G8" sqref="G8:G598"/>
    </sheetView>
  </sheetViews>
  <sheetFormatPr defaultColWidth="9.140625" defaultRowHeight="15"/>
  <cols>
    <col min="1" max="1" width="9.7109375" style="1" hidden="1" customWidth="1"/>
    <col min="2" max="2" width="40.7109375" style="2" customWidth="1"/>
    <col min="3" max="5" width="10.7109375" style="1" customWidth="1"/>
    <col min="6" max="16384" width="9.140625" style="1"/>
  </cols>
  <sheetData>
    <row r="1" spans="1:7" ht="15" customHeight="1">
      <c r="A1" s="6"/>
      <c r="B1" s="7"/>
      <c r="C1" s="17"/>
      <c r="D1" s="9" t="s">
        <v>1</v>
      </c>
      <c r="E1" s="28" t="s">
        <v>8</v>
      </c>
    </row>
    <row r="2" spans="1:7" ht="15" customHeight="1">
      <c r="A2" s="4"/>
      <c r="B2" s="3"/>
      <c r="C2" s="10"/>
      <c r="D2" s="10"/>
      <c r="E2" s="29"/>
    </row>
    <row r="3" spans="1:7" ht="15" customHeight="1">
      <c r="A3" s="4"/>
      <c r="B3" s="3"/>
      <c r="C3" s="10"/>
      <c r="D3" s="10"/>
      <c r="E3" s="29"/>
    </row>
    <row r="4" spans="1:7" ht="15" customHeight="1">
      <c r="A4" s="4"/>
      <c r="B4" s="3"/>
      <c r="C4" s="10"/>
      <c r="D4" s="10"/>
      <c r="E4" s="29"/>
    </row>
    <row r="5" spans="1:7" ht="15" customHeight="1">
      <c r="A5" s="4"/>
      <c r="B5" s="3"/>
      <c r="C5" s="10"/>
      <c r="D5" s="10"/>
      <c r="E5" s="29"/>
    </row>
    <row r="6" spans="1:7" ht="15" customHeight="1">
      <c r="A6" s="4"/>
      <c r="B6" s="3"/>
      <c r="C6" s="18" t="s">
        <v>0</v>
      </c>
      <c r="D6" s="27" t="s">
        <v>7</v>
      </c>
      <c r="E6" s="30" t="s">
        <v>7</v>
      </c>
    </row>
    <row r="7" spans="1:7" ht="15" customHeight="1">
      <c r="A7" s="8"/>
      <c r="B7" s="22" t="s">
        <v>2</v>
      </c>
      <c r="C7" s="23" t="s">
        <v>3</v>
      </c>
      <c r="D7" s="24" t="s">
        <v>4</v>
      </c>
      <c r="E7" s="31" t="s">
        <v>4</v>
      </c>
    </row>
    <row r="8" spans="1:7" ht="75">
      <c r="A8" s="5" t="s">
        <v>9</v>
      </c>
      <c r="B8" s="14" t="s">
        <v>7522</v>
      </c>
      <c r="C8" s="19"/>
      <c r="D8" s="35">
        <v>0</v>
      </c>
      <c r="E8" s="43">
        <f ca="1">G8</f>
        <v>0</v>
      </c>
      <c r="F8" s="1" t="e">
        <f ca="1">VLOOKUP(B8,input!$M$3:$N$27,2,FALSE)</f>
        <v>#N/A</v>
      </c>
      <c r="G8" s="1">
        <f ca="1">_xlfn.IFNA(F8,D8)</f>
        <v>0</v>
      </c>
    </row>
    <row r="9" spans="1:7" ht="30">
      <c r="A9" s="5" t="s">
        <v>11</v>
      </c>
      <c r="B9" s="14" t="s">
        <v>12</v>
      </c>
      <c r="C9" s="19"/>
      <c r="D9" s="36">
        <v>1</v>
      </c>
      <c r="E9" s="43">
        <f t="shared" ref="E9:E72" ca="1" si="0">G9</f>
        <v>1</v>
      </c>
      <c r="F9" s="1" t="e">
        <f ca="1">VLOOKUP(B9,input!$M$3:$N$27,2,FALSE)</f>
        <v>#N/A</v>
      </c>
      <c r="G9" s="1">
        <f t="shared" ref="G9:G72" ca="1" si="1">_xlfn.IFNA(F9,D9)</f>
        <v>1</v>
      </c>
    </row>
    <row r="10" spans="1:7" ht="30">
      <c r="A10" s="5" t="s">
        <v>13</v>
      </c>
      <c r="B10" s="14" t="s">
        <v>14</v>
      </c>
      <c r="C10" s="19"/>
      <c r="D10" s="36">
        <v>1</v>
      </c>
      <c r="E10" s="43">
        <f t="shared" ca="1" si="0"/>
        <v>1</v>
      </c>
      <c r="F10" s="1" t="e">
        <f ca="1">VLOOKUP(B10,input!$M$3:$N$27,2,FALSE)</f>
        <v>#N/A</v>
      </c>
      <c r="G10" s="1">
        <f t="shared" ca="1" si="1"/>
        <v>1</v>
      </c>
    </row>
    <row r="11" spans="1:7" ht="30">
      <c r="A11" s="5" t="s">
        <v>15</v>
      </c>
      <c r="B11" s="14" t="s">
        <v>16</v>
      </c>
      <c r="C11" s="19"/>
      <c r="D11" s="36">
        <v>1</v>
      </c>
      <c r="E11" s="43">
        <f t="shared" ca="1" si="0"/>
        <v>1</v>
      </c>
      <c r="F11" s="1" t="e">
        <f ca="1">VLOOKUP(B11,input!$M$3:$N$27,2,FALSE)</f>
        <v>#N/A</v>
      </c>
      <c r="G11" s="1">
        <f t="shared" ca="1" si="1"/>
        <v>1</v>
      </c>
    </row>
    <row r="12" spans="1:7" ht="30">
      <c r="A12" s="5" t="s">
        <v>17</v>
      </c>
      <c r="B12" s="14" t="s">
        <v>18</v>
      </c>
      <c r="C12" s="19"/>
      <c r="D12" s="37">
        <v>30</v>
      </c>
      <c r="E12" s="43">
        <f t="shared" ca="1" si="0"/>
        <v>30</v>
      </c>
      <c r="F12" s="1" t="e">
        <f ca="1">VLOOKUP(B12,input!$M$3:$N$27,2,FALSE)</f>
        <v>#N/A</v>
      </c>
      <c r="G12" s="1">
        <f t="shared" ca="1" si="1"/>
        <v>30</v>
      </c>
    </row>
    <row r="13" spans="1:7" ht="30">
      <c r="A13" s="5" t="s">
        <v>19</v>
      </c>
      <c r="B13" s="14" t="s">
        <v>20</v>
      </c>
      <c r="C13" s="19"/>
      <c r="D13" s="37">
        <v>60</v>
      </c>
      <c r="E13" s="43">
        <f t="shared" ca="1" si="0"/>
        <v>60</v>
      </c>
      <c r="F13" s="1" t="e">
        <f ca="1">VLOOKUP(B13,input!$M$3:$N$27,2,FALSE)</f>
        <v>#N/A</v>
      </c>
      <c r="G13" s="1">
        <f t="shared" ca="1" si="1"/>
        <v>60</v>
      </c>
    </row>
    <row r="14" spans="1:7" ht="30">
      <c r="A14" s="5" t="s">
        <v>21</v>
      </c>
      <c r="B14" s="14" t="s">
        <v>22</v>
      </c>
      <c r="C14" s="19"/>
      <c r="D14" s="36">
        <v>1</v>
      </c>
      <c r="E14" s="43">
        <f t="shared" ca="1" si="0"/>
        <v>1</v>
      </c>
      <c r="F14" s="1" t="e">
        <f ca="1">VLOOKUP(B14,input!$M$3:$N$27,2,FALSE)</f>
        <v>#N/A</v>
      </c>
      <c r="G14" s="1">
        <f t="shared" ca="1" si="1"/>
        <v>1</v>
      </c>
    </row>
    <row r="15" spans="1:7" ht="30">
      <c r="A15" s="5" t="s">
        <v>23</v>
      </c>
      <c r="B15" s="14" t="s">
        <v>24</v>
      </c>
      <c r="C15" s="19"/>
      <c r="D15" s="37">
        <v>20</v>
      </c>
      <c r="E15" s="43">
        <f t="shared" ca="1" si="0"/>
        <v>20</v>
      </c>
      <c r="F15" s="1" t="e">
        <f ca="1">VLOOKUP(B15,input!$M$3:$N$27,2,FALSE)</f>
        <v>#N/A</v>
      </c>
      <c r="G15" s="1">
        <f t="shared" ca="1" si="1"/>
        <v>20</v>
      </c>
    </row>
    <row r="16" spans="1:7">
      <c r="A16" s="5" t="s">
        <v>25</v>
      </c>
      <c r="B16" s="14" t="s">
        <v>26</v>
      </c>
      <c r="C16" s="19" t="s">
        <v>27</v>
      </c>
      <c r="D16" s="36">
        <v>6.9000000953674316</v>
      </c>
      <c r="E16" s="43">
        <f t="shared" ca="1" si="0"/>
        <v>6.9000000953674316</v>
      </c>
      <c r="F16" s="1" t="e">
        <f ca="1">VLOOKUP(B16,input!$M$3:$N$27,2,FALSE)</f>
        <v>#N/A</v>
      </c>
      <c r="G16" s="1">
        <f t="shared" ca="1" si="1"/>
        <v>6.9000000953674316</v>
      </c>
    </row>
    <row r="17" spans="1:7">
      <c r="A17" s="5" t="s">
        <v>28</v>
      </c>
      <c r="B17" s="14" t="s">
        <v>29</v>
      </c>
      <c r="C17" s="19" t="s">
        <v>30</v>
      </c>
      <c r="D17" s="37">
        <v>26.949996948242188</v>
      </c>
      <c r="E17" s="43">
        <f t="shared" ca="1" si="0"/>
        <v>30</v>
      </c>
      <c r="F17" s="1">
        <f ca="1">VLOOKUP(B17,input!$M$3:$N$27,2,FALSE)</f>
        <v>30</v>
      </c>
      <c r="G17" s="1">
        <f t="shared" ca="1" si="1"/>
        <v>30</v>
      </c>
    </row>
    <row r="18" spans="1:7">
      <c r="A18" s="5" t="s">
        <v>31</v>
      </c>
      <c r="B18" s="14" t="s">
        <v>32</v>
      </c>
      <c r="C18" s="19" t="s">
        <v>33</v>
      </c>
      <c r="D18" s="37">
        <v>75.410003662109375</v>
      </c>
      <c r="E18" s="43">
        <f t="shared" ca="1" si="0"/>
        <v>75</v>
      </c>
      <c r="F18" s="1">
        <f ca="1">VLOOKUP(B18,input!$M$3:$N$27,2,FALSE)</f>
        <v>75</v>
      </c>
      <c r="G18" s="1">
        <f t="shared" ca="1" si="1"/>
        <v>75</v>
      </c>
    </row>
    <row r="19" spans="1:7">
      <c r="A19" s="5" t="s">
        <v>34</v>
      </c>
      <c r="B19" s="14" t="s">
        <v>35</v>
      </c>
      <c r="C19" s="19" t="s">
        <v>30</v>
      </c>
      <c r="D19" s="37">
        <v>23.547693252563477</v>
      </c>
      <c r="E19" s="43">
        <f t="shared" ca="1" si="0"/>
        <v>23.547693252563477</v>
      </c>
      <c r="F19" s="1" t="e">
        <f ca="1">VLOOKUP(B19,input!$M$3:$N$27,2,FALSE)</f>
        <v>#N/A</v>
      </c>
      <c r="G19" s="1">
        <f t="shared" ca="1" si="1"/>
        <v>23.547693252563477</v>
      </c>
    </row>
    <row r="20" spans="1:7">
      <c r="A20" s="5" t="s">
        <v>36</v>
      </c>
      <c r="B20" s="14" t="s">
        <v>37</v>
      </c>
      <c r="C20" s="19" t="s">
        <v>38</v>
      </c>
      <c r="D20" s="36">
        <v>1.0124129056930542</v>
      </c>
      <c r="E20" s="43">
        <f t="shared" ca="1" si="0"/>
        <v>1.0124</v>
      </c>
      <c r="F20" s="1">
        <f ca="1">VLOOKUP(B20,input!$M$3:$N$27,2,FALSE)</f>
        <v>1.0124</v>
      </c>
      <c r="G20" s="1">
        <f t="shared" ca="1" si="1"/>
        <v>1.0124</v>
      </c>
    </row>
    <row r="21" spans="1:7" ht="30">
      <c r="A21" s="5" t="s">
        <v>39</v>
      </c>
      <c r="B21" s="14" t="s">
        <v>40</v>
      </c>
      <c r="C21" s="19" t="s">
        <v>38</v>
      </c>
      <c r="D21" s="36">
        <v>8.4382343292236328</v>
      </c>
      <c r="E21" s="43">
        <f t="shared" ca="1" si="0"/>
        <v>8.4382343292236328</v>
      </c>
      <c r="F21" s="1" t="e">
        <f ca="1">VLOOKUP(B21,input!$M$3:$N$27,2,FALSE)</f>
        <v>#N/A</v>
      </c>
      <c r="G21" s="1">
        <f t="shared" ca="1" si="1"/>
        <v>8.4382343292236328</v>
      </c>
    </row>
    <row r="22" spans="1:7" ht="30">
      <c r="A22" s="5" t="s">
        <v>41</v>
      </c>
      <c r="B22" s="14" t="s">
        <v>42</v>
      </c>
      <c r="C22" s="19" t="s">
        <v>30</v>
      </c>
      <c r="D22" s="38">
        <v>172.63719177246094</v>
      </c>
      <c r="E22" s="43">
        <f t="shared" ca="1" si="0"/>
        <v>172.63719177246094</v>
      </c>
      <c r="F22" s="1" t="e">
        <f ca="1">VLOOKUP(B22,input!$M$3:$N$27,2,FALSE)</f>
        <v>#N/A</v>
      </c>
      <c r="G22" s="1">
        <f t="shared" ca="1" si="1"/>
        <v>172.63719177246094</v>
      </c>
    </row>
    <row r="23" spans="1:7" ht="45">
      <c r="A23" s="5" t="s">
        <v>43</v>
      </c>
      <c r="B23" s="14" t="s">
        <v>44</v>
      </c>
      <c r="C23" s="19" t="s">
        <v>27</v>
      </c>
      <c r="D23" s="37">
        <v>12</v>
      </c>
      <c r="E23" s="43">
        <f t="shared" ca="1" si="0"/>
        <v>12</v>
      </c>
      <c r="F23" s="1" t="e">
        <f ca="1">VLOOKUP(B23,input!$M$3:$N$27,2,FALSE)</f>
        <v>#N/A</v>
      </c>
      <c r="G23" s="1">
        <f t="shared" ca="1" si="1"/>
        <v>12</v>
      </c>
    </row>
    <row r="24" spans="1:7" ht="45">
      <c r="A24" s="5" t="s">
        <v>45</v>
      </c>
      <c r="B24" s="14" t="s">
        <v>46</v>
      </c>
      <c r="C24" s="19" t="s">
        <v>27</v>
      </c>
      <c r="D24" s="37">
        <v>11.000000953674316</v>
      </c>
      <c r="E24" s="43">
        <f t="shared" ca="1" si="0"/>
        <v>11.000000953674316</v>
      </c>
      <c r="F24" s="1" t="e">
        <f ca="1">VLOOKUP(B24,input!$M$3:$N$27,2,FALSE)</f>
        <v>#N/A</v>
      </c>
      <c r="G24" s="1">
        <f t="shared" ca="1" si="1"/>
        <v>11.000000953674316</v>
      </c>
    </row>
    <row r="25" spans="1:7" ht="30">
      <c r="A25" s="5" t="s">
        <v>47</v>
      </c>
      <c r="B25" s="14" t="s">
        <v>48</v>
      </c>
      <c r="C25" s="19" t="s">
        <v>30</v>
      </c>
      <c r="D25" s="38">
        <v>325.00003051757813</v>
      </c>
      <c r="E25" s="43">
        <f t="shared" ca="1" si="0"/>
        <v>325.00003051757813</v>
      </c>
      <c r="F25" s="1" t="e">
        <f ca="1">VLOOKUP(B25,input!$M$3:$N$27,2,FALSE)</f>
        <v>#N/A</v>
      </c>
      <c r="G25" s="1">
        <f t="shared" ca="1" si="1"/>
        <v>325.00003051757813</v>
      </c>
    </row>
    <row r="26" spans="1:7" ht="45">
      <c r="A26" s="5" t="s">
        <v>49</v>
      </c>
      <c r="B26" s="14" t="s">
        <v>50</v>
      </c>
      <c r="C26" s="19" t="s">
        <v>30</v>
      </c>
      <c r="D26" s="37">
        <v>15</v>
      </c>
      <c r="E26" s="43">
        <f t="shared" ca="1" si="0"/>
        <v>15</v>
      </c>
      <c r="F26" s="1" t="e">
        <f ca="1">VLOOKUP(B26,input!$M$3:$N$27,2,FALSE)</f>
        <v>#N/A</v>
      </c>
      <c r="G26" s="1">
        <f t="shared" ca="1" si="1"/>
        <v>15</v>
      </c>
    </row>
    <row r="27" spans="1:7" ht="45">
      <c r="A27" s="5" t="s">
        <v>51</v>
      </c>
      <c r="B27" s="14" t="s">
        <v>52</v>
      </c>
      <c r="C27" s="19" t="s">
        <v>30</v>
      </c>
      <c r="D27" s="38">
        <v>417.99996948242187</v>
      </c>
      <c r="E27" s="43">
        <f t="shared" ca="1" si="0"/>
        <v>417.99996948242187</v>
      </c>
      <c r="F27" s="1" t="e">
        <f ca="1">VLOOKUP(B27,input!$M$3:$N$27,2,FALSE)</f>
        <v>#N/A</v>
      </c>
      <c r="G27" s="1">
        <f t="shared" ca="1" si="1"/>
        <v>417.99996948242187</v>
      </c>
    </row>
    <row r="28" spans="1:7" ht="45">
      <c r="A28" s="5" t="s">
        <v>53</v>
      </c>
      <c r="B28" s="14" t="s">
        <v>54</v>
      </c>
      <c r="C28" s="19" t="s">
        <v>30</v>
      </c>
      <c r="D28" s="37">
        <v>15</v>
      </c>
      <c r="E28" s="43">
        <f t="shared" ca="1" si="0"/>
        <v>15</v>
      </c>
      <c r="F28" s="1" t="e">
        <f ca="1">VLOOKUP(B28,input!$M$3:$N$27,2,FALSE)</f>
        <v>#N/A</v>
      </c>
      <c r="G28" s="1">
        <f t="shared" ca="1" si="1"/>
        <v>15</v>
      </c>
    </row>
    <row r="29" spans="1:7" ht="45">
      <c r="A29" s="5" t="s">
        <v>55</v>
      </c>
      <c r="B29" s="14" t="s">
        <v>56</v>
      </c>
      <c r="C29" s="19" t="s">
        <v>30</v>
      </c>
      <c r="D29" s="38">
        <v>515</v>
      </c>
      <c r="E29" s="43">
        <f t="shared" ca="1" si="0"/>
        <v>515</v>
      </c>
      <c r="F29" s="1" t="e">
        <f ca="1">VLOOKUP(B29,input!$M$3:$N$27,2,FALSE)</f>
        <v>#N/A</v>
      </c>
      <c r="G29" s="1">
        <f t="shared" ca="1" si="1"/>
        <v>515</v>
      </c>
    </row>
    <row r="30" spans="1:7" ht="45">
      <c r="A30" s="5" t="s">
        <v>57</v>
      </c>
      <c r="B30" s="14" t="s">
        <v>58</v>
      </c>
      <c r="C30" s="19" t="s">
        <v>30</v>
      </c>
      <c r="D30" s="37">
        <v>15</v>
      </c>
      <c r="E30" s="43">
        <f t="shared" ca="1" si="0"/>
        <v>15</v>
      </c>
      <c r="F30" s="1" t="e">
        <f ca="1">VLOOKUP(B30,input!$M$3:$N$27,2,FALSE)</f>
        <v>#N/A</v>
      </c>
      <c r="G30" s="1">
        <f t="shared" ca="1" si="1"/>
        <v>15</v>
      </c>
    </row>
    <row r="31" spans="1:7" ht="30">
      <c r="A31" s="5" t="s">
        <v>59</v>
      </c>
      <c r="B31" s="14" t="s">
        <v>60</v>
      </c>
      <c r="C31" s="19" t="s">
        <v>61</v>
      </c>
      <c r="D31" s="36">
        <v>4.9813203811645508</v>
      </c>
      <c r="E31" s="43">
        <f t="shared" ca="1" si="0"/>
        <v>4.9813203811645508</v>
      </c>
      <c r="F31" s="1" t="e">
        <f ca="1">VLOOKUP(B31,input!$M$3:$N$27,2,FALSE)</f>
        <v>#N/A</v>
      </c>
      <c r="G31" s="1">
        <f t="shared" ca="1" si="1"/>
        <v>4.9813203811645508</v>
      </c>
    </row>
    <row r="32" spans="1:7" ht="45">
      <c r="A32" s="5" t="s">
        <v>62</v>
      </c>
      <c r="B32" s="14" t="s">
        <v>63</v>
      </c>
      <c r="C32" s="19" t="s">
        <v>30</v>
      </c>
      <c r="D32" s="36">
        <v>1.1111111640930176</v>
      </c>
      <c r="E32" s="43">
        <f t="shared" ca="1" si="0"/>
        <v>1.1111111640930176</v>
      </c>
      <c r="F32" s="1" t="e">
        <f ca="1">VLOOKUP(B32,input!$M$3:$N$27,2,FALSE)</f>
        <v>#N/A</v>
      </c>
      <c r="G32" s="1">
        <f t="shared" ca="1" si="1"/>
        <v>1.1111111640930176</v>
      </c>
    </row>
    <row r="33" spans="1:7" ht="30">
      <c r="A33" s="5" t="s">
        <v>64</v>
      </c>
      <c r="B33" s="14" t="s">
        <v>65</v>
      </c>
      <c r="C33" s="19" t="s">
        <v>61</v>
      </c>
      <c r="D33" s="36">
        <v>4.9813203811645508</v>
      </c>
      <c r="E33" s="43">
        <f t="shared" ca="1" si="0"/>
        <v>4.9813203811645508</v>
      </c>
      <c r="F33" s="1" t="e">
        <f ca="1">VLOOKUP(B33,input!$M$3:$N$27,2,FALSE)</f>
        <v>#N/A</v>
      </c>
      <c r="G33" s="1">
        <f t="shared" ca="1" si="1"/>
        <v>4.9813203811645508</v>
      </c>
    </row>
    <row r="34" spans="1:7" ht="45">
      <c r="A34" s="5" t="s">
        <v>66</v>
      </c>
      <c r="B34" s="14" t="s">
        <v>67</v>
      </c>
      <c r="C34" s="19" t="s">
        <v>30</v>
      </c>
      <c r="D34" s="36">
        <v>1</v>
      </c>
      <c r="E34" s="43">
        <f t="shared" ca="1" si="0"/>
        <v>1</v>
      </c>
      <c r="F34" s="1" t="e">
        <f ca="1">VLOOKUP(B34,input!$M$3:$N$27,2,FALSE)</f>
        <v>#N/A</v>
      </c>
      <c r="G34" s="1">
        <f t="shared" ca="1" si="1"/>
        <v>1</v>
      </c>
    </row>
    <row r="35" spans="1:7" ht="30">
      <c r="A35" s="5" t="s">
        <v>68</v>
      </c>
      <c r="B35" s="14" t="s">
        <v>69</v>
      </c>
      <c r="C35" s="19" t="s">
        <v>61</v>
      </c>
      <c r="D35" s="36">
        <v>4.9813203811645508</v>
      </c>
      <c r="E35" s="43">
        <f t="shared" ca="1" si="0"/>
        <v>4.9813203811645508</v>
      </c>
      <c r="F35" s="1" t="e">
        <f ca="1">VLOOKUP(B35,input!$M$3:$N$27,2,FALSE)</f>
        <v>#N/A</v>
      </c>
      <c r="G35" s="1">
        <f t="shared" ca="1" si="1"/>
        <v>4.9813203811645508</v>
      </c>
    </row>
    <row r="36" spans="1:7" ht="30">
      <c r="A36" s="5" t="s">
        <v>70</v>
      </c>
      <c r="B36" s="14" t="s">
        <v>71</v>
      </c>
      <c r="C36" s="19" t="s">
        <v>30</v>
      </c>
      <c r="D36" s="36">
        <v>1</v>
      </c>
      <c r="E36" s="43">
        <f t="shared" ca="1" si="0"/>
        <v>1</v>
      </c>
      <c r="F36" s="1" t="e">
        <f ca="1">VLOOKUP(B36,input!$M$3:$N$27,2,FALSE)</f>
        <v>#N/A</v>
      </c>
      <c r="G36" s="1">
        <f t="shared" ca="1" si="1"/>
        <v>1</v>
      </c>
    </row>
    <row r="37" spans="1:7" ht="30">
      <c r="A37" s="5" t="s">
        <v>72</v>
      </c>
      <c r="B37" s="14" t="s">
        <v>73</v>
      </c>
      <c r="C37" s="19" t="s">
        <v>30</v>
      </c>
      <c r="D37" s="38">
        <v>317</v>
      </c>
      <c r="E37" s="43">
        <f t="shared" ca="1" si="0"/>
        <v>317</v>
      </c>
      <c r="F37" s="1" t="e">
        <f ca="1">VLOOKUP(B37,input!$M$3:$N$27,2,FALSE)</f>
        <v>#N/A</v>
      </c>
      <c r="G37" s="1">
        <f t="shared" ca="1" si="1"/>
        <v>317</v>
      </c>
    </row>
    <row r="38" spans="1:7" ht="30">
      <c r="A38" s="5" t="s">
        <v>74</v>
      </c>
      <c r="B38" s="14" t="s">
        <v>75</v>
      </c>
      <c r="C38" s="19" t="s">
        <v>33</v>
      </c>
      <c r="D38" s="39">
        <v>0.75</v>
      </c>
      <c r="E38" s="43">
        <f t="shared" ca="1" si="0"/>
        <v>0.75</v>
      </c>
      <c r="F38" s="1" t="e">
        <f ca="1">VLOOKUP(B38,input!$M$3:$N$27,2,FALSE)</f>
        <v>#N/A</v>
      </c>
      <c r="G38" s="1">
        <f t="shared" ca="1" si="1"/>
        <v>0.75</v>
      </c>
    </row>
    <row r="39" spans="1:7" ht="30">
      <c r="A39" s="5" t="s">
        <v>76</v>
      </c>
      <c r="B39" s="14" t="s">
        <v>77</v>
      </c>
      <c r="C39" s="19" t="s">
        <v>30</v>
      </c>
      <c r="D39" s="36">
        <v>5</v>
      </c>
      <c r="E39" s="43">
        <f t="shared" ca="1" si="0"/>
        <v>5</v>
      </c>
      <c r="F39" s="1" t="e">
        <f ca="1">VLOOKUP(B39,input!$M$3:$N$27,2,FALSE)</f>
        <v>#N/A</v>
      </c>
      <c r="G39" s="1">
        <f t="shared" ca="1" si="1"/>
        <v>5</v>
      </c>
    </row>
    <row r="40" spans="1:7" ht="45">
      <c r="A40" s="5" t="s">
        <v>78</v>
      </c>
      <c r="B40" s="14" t="s">
        <v>79</v>
      </c>
      <c r="C40" s="19" t="s">
        <v>33</v>
      </c>
      <c r="D40" s="36">
        <v>1</v>
      </c>
      <c r="E40" s="43">
        <f t="shared" ca="1" si="0"/>
        <v>1</v>
      </c>
      <c r="F40" s="1" t="e">
        <f ca="1">VLOOKUP(B40,input!$M$3:$N$27,2,FALSE)</f>
        <v>#N/A</v>
      </c>
      <c r="G40" s="1">
        <f t="shared" ca="1" si="1"/>
        <v>1</v>
      </c>
    </row>
    <row r="41" spans="1:7" ht="45">
      <c r="A41" s="5" t="s">
        <v>80</v>
      </c>
      <c r="B41" s="14" t="s">
        <v>81</v>
      </c>
      <c r="C41" s="19" t="s">
        <v>33</v>
      </c>
      <c r="D41" s="37">
        <v>99.618110656738281</v>
      </c>
      <c r="E41" s="43">
        <f t="shared" ca="1" si="0"/>
        <v>99.618110656738281</v>
      </c>
      <c r="F41" s="1" t="e">
        <f ca="1">VLOOKUP(B41,input!$M$3:$N$27,2,FALSE)</f>
        <v>#N/A</v>
      </c>
      <c r="G41" s="1">
        <f t="shared" ca="1" si="1"/>
        <v>99.618110656738281</v>
      </c>
    </row>
    <row r="42" spans="1:7" ht="45">
      <c r="A42" s="5" t="s">
        <v>82</v>
      </c>
      <c r="B42" s="14" t="s">
        <v>83</v>
      </c>
      <c r="C42" s="19" t="s">
        <v>84</v>
      </c>
      <c r="D42" s="36">
        <v>8.5989999771118164</v>
      </c>
      <c r="E42" s="43">
        <f t="shared" ca="1" si="0"/>
        <v>8.5989999771118164</v>
      </c>
      <c r="F42" s="1" t="e">
        <f ca="1">VLOOKUP(B42,input!$M$3:$N$27,2,FALSE)</f>
        <v>#N/A</v>
      </c>
      <c r="G42" s="1">
        <f t="shared" ca="1" si="1"/>
        <v>8.5989999771118164</v>
      </c>
    </row>
    <row r="43" spans="1:7" ht="45">
      <c r="A43" s="5" t="s">
        <v>85</v>
      </c>
      <c r="B43" s="14" t="s">
        <v>86</v>
      </c>
      <c r="C43" s="19" t="s">
        <v>87</v>
      </c>
      <c r="D43" s="37">
        <v>25</v>
      </c>
      <c r="E43" s="43">
        <f t="shared" ca="1" si="0"/>
        <v>25</v>
      </c>
      <c r="F43" s="1" t="e">
        <f ca="1">VLOOKUP(B43,input!$M$3:$N$27,2,FALSE)</f>
        <v>#N/A</v>
      </c>
      <c r="G43" s="1">
        <f t="shared" ca="1" si="1"/>
        <v>25</v>
      </c>
    </row>
    <row r="44" spans="1:7" ht="45">
      <c r="A44" s="5" t="s">
        <v>88</v>
      </c>
      <c r="B44" s="14" t="s">
        <v>89</v>
      </c>
      <c r="C44" s="19" t="s">
        <v>90</v>
      </c>
      <c r="D44" s="36">
        <v>1.2192000150680542</v>
      </c>
      <c r="E44" s="43">
        <f t="shared" ca="1" si="0"/>
        <v>1.2192000150680542</v>
      </c>
      <c r="F44" s="1" t="e">
        <f ca="1">VLOOKUP(B44,input!$M$3:$N$27,2,FALSE)</f>
        <v>#N/A</v>
      </c>
      <c r="G44" s="1">
        <f t="shared" ca="1" si="1"/>
        <v>1.2192000150680542</v>
      </c>
    </row>
    <row r="45" spans="1:7" ht="45">
      <c r="A45" s="5" t="s">
        <v>91</v>
      </c>
      <c r="B45" s="14" t="s">
        <v>92</v>
      </c>
      <c r="C45" s="19" t="s">
        <v>33</v>
      </c>
      <c r="D45" s="36">
        <v>6</v>
      </c>
      <c r="E45" s="43">
        <f t="shared" ca="1" si="0"/>
        <v>6</v>
      </c>
      <c r="F45" s="1" t="e">
        <f ca="1">VLOOKUP(B45,input!$M$3:$N$27,2,FALSE)</f>
        <v>#N/A</v>
      </c>
      <c r="G45" s="1">
        <f t="shared" ca="1" si="1"/>
        <v>6</v>
      </c>
    </row>
    <row r="46" spans="1:7" ht="45">
      <c r="A46" s="5" t="s">
        <v>93</v>
      </c>
      <c r="B46" s="14" t="s">
        <v>94</v>
      </c>
      <c r="C46" s="19"/>
      <c r="D46" s="39">
        <v>0.47993814945220947</v>
      </c>
      <c r="E46" s="43">
        <f t="shared" ca="1" si="0"/>
        <v>0.47993814945220947</v>
      </c>
      <c r="F46" s="1" t="e">
        <f ca="1">VLOOKUP(B46,input!$M$3:$N$27,2,FALSE)</f>
        <v>#N/A</v>
      </c>
      <c r="G46" s="1">
        <f t="shared" ca="1" si="1"/>
        <v>0.47993814945220947</v>
      </c>
    </row>
    <row r="47" spans="1:7" ht="45">
      <c r="A47" s="5" t="s">
        <v>95</v>
      </c>
      <c r="B47" s="14" t="s">
        <v>96</v>
      </c>
      <c r="C47" s="19" t="s">
        <v>90</v>
      </c>
      <c r="D47" s="39">
        <v>0.21335999667644501</v>
      </c>
      <c r="E47" s="43">
        <f t="shared" ca="1" si="0"/>
        <v>0.21335999667644501</v>
      </c>
      <c r="F47" s="1" t="e">
        <f ca="1">VLOOKUP(B47,input!$M$3:$N$27,2,FALSE)</f>
        <v>#N/A</v>
      </c>
      <c r="G47" s="1">
        <f t="shared" ca="1" si="1"/>
        <v>0.21335999667644501</v>
      </c>
    </row>
    <row r="48" spans="1:7" ht="45">
      <c r="A48" s="5" t="s">
        <v>97</v>
      </c>
      <c r="B48" s="14" t="s">
        <v>98</v>
      </c>
      <c r="C48" s="19" t="s">
        <v>99</v>
      </c>
      <c r="D48" s="35">
        <v>100000000</v>
      </c>
      <c r="E48" s="43">
        <f t="shared" ca="1" si="0"/>
        <v>100000000</v>
      </c>
      <c r="F48" s="1" t="e">
        <f ca="1">VLOOKUP(B48,input!$M$3:$N$27,2,FALSE)</f>
        <v>#N/A</v>
      </c>
      <c r="G48" s="1">
        <f t="shared" ca="1" si="1"/>
        <v>100000000</v>
      </c>
    </row>
    <row r="49" spans="1:7" ht="45">
      <c r="A49" s="5" t="s">
        <v>100</v>
      </c>
      <c r="B49" s="14" t="s">
        <v>101</v>
      </c>
      <c r="C49" s="19" t="s">
        <v>30</v>
      </c>
      <c r="D49" s="35">
        <v>0</v>
      </c>
      <c r="E49" s="43">
        <f t="shared" ca="1" si="0"/>
        <v>0</v>
      </c>
      <c r="F49" s="1" t="e">
        <f ca="1">VLOOKUP(B49,input!$M$3:$N$27,2,FALSE)</f>
        <v>#N/A</v>
      </c>
      <c r="G49" s="1">
        <f t="shared" ca="1" si="1"/>
        <v>0</v>
      </c>
    </row>
    <row r="50" spans="1:7" ht="30">
      <c r="A50" s="5" t="s">
        <v>102</v>
      </c>
      <c r="B50" s="14" t="s">
        <v>103</v>
      </c>
      <c r="C50" s="19" t="s">
        <v>61</v>
      </c>
      <c r="D50" s="37">
        <v>38.605178833007812</v>
      </c>
      <c r="E50" s="43">
        <f t="shared" ca="1" si="0"/>
        <v>38.605178833007812</v>
      </c>
      <c r="F50" s="1" t="e">
        <f ca="1">VLOOKUP(B50,input!$M$3:$N$27,2,FALSE)</f>
        <v>#N/A</v>
      </c>
      <c r="G50" s="1">
        <f t="shared" ca="1" si="1"/>
        <v>38.605178833007812</v>
      </c>
    </row>
    <row r="51" spans="1:7" ht="30">
      <c r="A51" s="5" t="s">
        <v>104</v>
      </c>
      <c r="B51" s="14" t="s">
        <v>105</v>
      </c>
      <c r="C51" s="19" t="s">
        <v>33</v>
      </c>
      <c r="D51" s="35">
        <v>0</v>
      </c>
      <c r="E51" s="43">
        <f t="shared" ca="1" si="0"/>
        <v>0</v>
      </c>
      <c r="F51" s="1" t="e">
        <f ca="1">VLOOKUP(B51,input!$M$3:$N$27,2,FALSE)</f>
        <v>#N/A</v>
      </c>
      <c r="G51" s="1">
        <f t="shared" ca="1" si="1"/>
        <v>0</v>
      </c>
    </row>
    <row r="52" spans="1:7">
      <c r="A52" s="5" t="s">
        <v>106</v>
      </c>
      <c r="B52" s="14" t="s">
        <v>107</v>
      </c>
      <c r="C52" s="19" t="s">
        <v>33</v>
      </c>
      <c r="D52" s="35">
        <v>0</v>
      </c>
      <c r="E52" s="43">
        <f t="shared" ca="1" si="0"/>
        <v>0</v>
      </c>
      <c r="F52" s="1" t="e">
        <f ca="1">VLOOKUP(B52,input!$M$3:$N$27,2,FALSE)</f>
        <v>#N/A</v>
      </c>
      <c r="G52" s="1">
        <f t="shared" ca="1" si="1"/>
        <v>0</v>
      </c>
    </row>
    <row r="53" spans="1:7" ht="30">
      <c r="A53" s="5" t="s">
        <v>108</v>
      </c>
      <c r="B53" s="14" t="s">
        <v>109</v>
      </c>
      <c r="C53" s="19" t="s">
        <v>33</v>
      </c>
      <c r="D53" s="37">
        <v>80</v>
      </c>
      <c r="E53" s="43">
        <f t="shared" ca="1" si="0"/>
        <v>80</v>
      </c>
      <c r="F53" s="1" t="e">
        <f ca="1">VLOOKUP(B53,input!$M$3:$N$27,2,FALSE)</f>
        <v>#N/A</v>
      </c>
      <c r="G53" s="1">
        <f t="shared" ca="1" si="1"/>
        <v>80</v>
      </c>
    </row>
    <row r="54" spans="1:7">
      <c r="A54" s="5" t="s">
        <v>110</v>
      </c>
      <c r="B54" s="14" t="s">
        <v>111</v>
      </c>
      <c r="C54" s="19"/>
      <c r="D54" s="38">
        <v>1200</v>
      </c>
      <c r="E54" s="43">
        <f t="shared" ca="1" si="0"/>
        <v>1200</v>
      </c>
      <c r="F54" s="1" t="e">
        <f ca="1">VLOOKUP(B54,input!$M$3:$N$27,2,FALSE)</f>
        <v>#N/A</v>
      </c>
      <c r="G54" s="1">
        <f t="shared" ca="1" si="1"/>
        <v>1200</v>
      </c>
    </row>
    <row r="55" spans="1:7" ht="30">
      <c r="A55" s="5" t="s">
        <v>112</v>
      </c>
      <c r="B55" s="14" t="s">
        <v>113</v>
      </c>
      <c r="C55" s="19"/>
      <c r="D55" s="38">
        <v>1200</v>
      </c>
      <c r="E55" s="43">
        <f t="shared" ca="1" si="0"/>
        <v>1200</v>
      </c>
      <c r="F55" s="1" t="e">
        <f ca="1">VLOOKUP(B55,input!$M$3:$N$27,2,FALSE)</f>
        <v>#N/A</v>
      </c>
      <c r="G55" s="1">
        <f t="shared" ca="1" si="1"/>
        <v>1200</v>
      </c>
    </row>
    <row r="56" spans="1:7" ht="30">
      <c r="A56" s="5" t="s">
        <v>114</v>
      </c>
      <c r="B56" s="14" t="s">
        <v>115</v>
      </c>
      <c r="C56" s="19" t="s">
        <v>33</v>
      </c>
      <c r="D56" s="37">
        <v>99</v>
      </c>
      <c r="E56" s="43">
        <f t="shared" ca="1" si="0"/>
        <v>99</v>
      </c>
      <c r="F56" s="1" t="e">
        <f ca="1">VLOOKUP(B56,input!$M$3:$N$27,2,FALSE)</f>
        <v>#N/A</v>
      </c>
      <c r="G56" s="1">
        <f t="shared" ca="1" si="1"/>
        <v>99</v>
      </c>
    </row>
    <row r="57" spans="1:7" ht="30">
      <c r="A57" s="5" t="s">
        <v>116</v>
      </c>
      <c r="B57" s="14" t="s">
        <v>117</v>
      </c>
      <c r="C57" s="19"/>
      <c r="D57" s="36">
        <v>1</v>
      </c>
      <c r="E57" s="43">
        <f t="shared" ca="1" si="0"/>
        <v>1</v>
      </c>
      <c r="F57" s="1" t="e">
        <f ca="1">VLOOKUP(B57,input!$M$3:$N$27,2,FALSE)</f>
        <v>#N/A</v>
      </c>
      <c r="G57" s="1">
        <f t="shared" ca="1" si="1"/>
        <v>1</v>
      </c>
    </row>
    <row r="58" spans="1:7" ht="30">
      <c r="A58" s="5" t="s">
        <v>118</v>
      </c>
      <c r="B58" s="14" t="s">
        <v>119</v>
      </c>
      <c r="C58" s="19" t="s">
        <v>120</v>
      </c>
      <c r="D58" s="37">
        <v>14.865279197692871</v>
      </c>
      <c r="E58" s="43">
        <f t="shared" ca="1" si="0"/>
        <v>14.865279197692871</v>
      </c>
      <c r="F58" s="1" t="e">
        <f ca="1">VLOOKUP(B58,input!$M$3:$N$27,2,FALSE)</f>
        <v>#N/A</v>
      </c>
      <c r="G58" s="1">
        <f t="shared" ca="1" si="1"/>
        <v>14.865279197692871</v>
      </c>
    </row>
    <row r="59" spans="1:7" ht="30">
      <c r="A59" s="5" t="s">
        <v>121</v>
      </c>
      <c r="B59" s="14" t="s">
        <v>122</v>
      </c>
      <c r="C59" s="19" t="s">
        <v>61</v>
      </c>
      <c r="D59" s="35">
        <v>0</v>
      </c>
      <c r="E59" s="43">
        <f t="shared" ca="1" si="0"/>
        <v>0</v>
      </c>
      <c r="F59" s="1" t="e">
        <f ca="1">VLOOKUP(B59,input!$M$3:$N$27,2,FALSE)</f>
        <v>#N/A</v>
      </c>
      <c r="G59" s="1">
        <f t="shared" ca="1" si="1"/>
        <v>0</v>
      </c>
    </row>
    <row r="60" spans="1:7" ht="30">
      <c r="A60" s="5" t="s">
        <v>123</v>
      </c>
      <c r="B60" s="14" t="s">
        <v>124</v>
      </c>
      <c r="C60" s="19"/>
      <c r="D60" s="38">
        <v>1200</v>
      </c>
      <c r="E60" s="43">
        <f t="shared" ca="1" si="0"/>
        <v>1200</v>
      </c>
      <c r="F60" s="1" t="e">
        <f ca="1">VLOOKUP(B60,input!$M$3:$N$27,2,FALSE)</f>
        <v>#N/A</v>
      </c>
      <c r="G60" s="1">
        <f t="shared" ca="1" si="1"/>
        <v>1200</v>
      </c>
    </row>
    <row r="61" spans="1:7" ht="30">
      <c r="A61" s="5" t="s">
        <v>125</v>
      </c>
      <c r="B61" s="14" t="s">
        <v>126</v>
      </c>
      <c r="C61" s="19" t="s">
        <v>127</v>
      </c>
      <c r="D61" s="38">
        <v>309.12814331054687</v>
      </c>
      <c r="E61" s="43">
        <f t="shared" ca="1" si="0"/>
        <v>309.12814331054687</v>
      </c>
      <c r="F61" s="1" t="e">
        <f ca="1">VLOOKUP(B61,input!$M$3:$N$27,2,FALSE)</f>
        <v>#N/A</v>
      </c>
      <c r="G61" s="1">
        <f t="shared" ca="1" si="1"/>
        <v>309.12814331054687</v>
      </c>
    </row>
    <row r="62" spans="1:7" ht="45">
      <c r="A62" s="5" t="s">
        <v>128</v>
      </c>
      <c r="B62" s="14" t="s">
        <v>129</v>
      </c>
      <c r="C62" s="19" t="s">
        <v>61</v>
      </c>
      <c r="D62" s="37">
        <v>57.232070922851563</v>
      </c>
      <c r="E62" s="43">
        <f t="shared" ca="1" si="0"/>
        <v>57.232070922851563</v>
      </c>
      <c r="F62" s="1" t="e">
        <f ca="1">VLOOKUP(B62,input!$M$3:$N$27,2,FALSE)</f>
        <v>#N/A</v>
      </c>
      <c r="G62" s="1">
        <f t="shared" ca="1" si="1"/>
        <v>57.232070922851563</v>
      </c>
    </row>
    <row r="63" spans="1:7" ht="30">
      <c r="A63" s="5" t="s">
        <v>130</v>
      </c>
      <c r="B63" s="14" t="s">
        <v>131</v>
      </c>
      <c r="C63" s="19"/>
      <c r="D63" s="36">
        <v>1.0499999523162842</v>
      </c>
      <c r="E63" s="43">
        <f t="shared" ca="1" si="0"/>
        <v>1.0499999523162842</v>
      </c>
      <c r="F63" s="1" t="e">
        <f ca="1">VLOOKUP(B63,input!$M$3:$N$27,2,FALSE)</f>
        <v>#N/A</v>
      </c>
      <c r="G63" s="1">
        <f t="shared" ca="1" si="1"/>
        <v>1.0499999523162842</v>
      </c>
    </row>
    <row r="64" spans="1:7" ht="30">
      <c r="A64" s="5" t="s">
        <v>132</v>
      </c>
      <c r="B64" s="14" t="s">
        <v>133</v>
      </c>
      <c r="C64" s="19" t="s">
        <v>61</v>
      </c>
      <c r="D64" s="36">
        <v>3.5333571434020996</v>
      </c>
      <c r="E64" s="43">
        <f t="shared" ca="1" si="0"/>
        <v>3.5333571434020996</v>
      </c>
      <c r="F64" s="1" t="e">
        <f ca="1">VLOOKUP(B64,input!$M$3:$N$27,2,FALSE)</f>
        <v>#N/A</v>
      </c>
      <c r="G64" s="1">
        <f t="shared" ca="1" si="1"/>
        <v>3.5333571434020996</v>
      </c>
    </row>
    <row r="65" spans="1:7" ht="30">
      <c r="A65" s="5" t="s">
        <v>134</v>
      </c>
      <c r="B65" s="14" t="s">
        <v>135</v>
      </c>
      <c r="C65" s="19" t="s">
        <v>33</v>
      </c>
      <c r="D65" s="35">
        <v>0</v>
      </c>
      <c r="E65" s="43">
        <f t="shared" ca="1" si="0"/>
        <v>0</v>
      </c>
      <c r="F65" s="1" t="e">
        <f ca="1">VLOOKUP(B65,input!$M$3:$N$27,2,FALSE)</f>
        <v>#N/A</v>
      </c>
      <c r="G65" s="1">
        <f t="shared" ca="1" si="1"/>
        <v>0</v>
      </c>
    </row>
    <row r="66" spans="1:7" ht="30">
      <c r="A66" s="5" t="s">
        <v>136</v>
      </c>
      <c r="B66" s="14" t="s">
        <v>137</v>
      </c>
      <c r="C66" s="19" t="s">
        <v>33</v>
      </c>
      <c r="D66" s="35">
        <v>0</v>
      </c>
      <c r="E66" s="43">
        <f t="shared" ca="1" si="0"/>
        <v>0</v>
      </c>
      <c r="F66" s="1" t="e">
        <f ca="1">VLOOKUP(B66,input!$M$3:$N$27,2,FALSE)</f>
        <v>#N/A</v>
      </c>
      <c r="G66" s="1">
        <f t="shared" ca="1" si="1"/>
        <v>0</v>
      </c>
    </row>
    <row r="67" spans="1:7" ht="30">
      <c r="A67" s="5" t="s">
        <v>138</v>
      </c>
      <c r="B67" s="14" t="s">
        <v>139</v>
      </c>
      <c r="C67" s="19" t="s">
        <v>33</v>
      </c>
      <c r="D67" s="37">
        <v>80</v>
      </c>
      <c r="E67" s="43">
        <f t="shared" ca="1" si="0"/>
        <v>80</v>
      </c>
      <c r="F67" s="1" t="e">
        <f ca="1">VLOOKUP(B67,input!$M$3:$N$27,2,FALSE)</f>
        <v>#N/A</v>
      </c>
      <c r="G67" s="1">
        <f t="shared" ca="1" si="1"/>
        <v>80</v>
      </c>
    </row>
    <row r="68" spans="1:7" ht="30">
      <c r="A68" s="5" t="s">
        <v>140</v>
      </c>
      <c r="B68" s="14" t="s">
        <v>141</v>
      </c>
      <c r="C68" s="19"/>
      <c r="D68" s="38">
        <v>1200</v>
      </c>
      <c r="E68" s="43">
        <f t="shared" ca="1" si="0"/>
        <v>1200</v>
      </c>
      <c r="F68" s="1" t="e">
        <f ca="1">VLOOKUP(B68,input!$M$3:$N$27,2,FALSE)</f>
        <v>#N/A</v>
      </c>
      <c r="G68" s="1">
        <f t="shared" ca="1" si="1"/>
        <v>1200</v>
      </c>
    </row>
    <row r="69" spans="1:7" ht="30">
      <c r="A69" s="5" t="s">
        <v>142</v>
      </c>
      <c r="B69" s="14" t="s">
        <v>143</v>
      </c>
      <c r="C69" s="19"/>
      <c r="D69" s="38">
        <v>1200</v>
      </c>
      <c r="E69" s="43">
        <f t="shared" ca="1" si="0"/>
        <v>1200</v>
      </c>
      <c r="F69" s="1" t="e">
        <f ca="1">VLOOKUP(B69,input!$M$3:$N$27,2,FALSE)</f>
        <v>#N/A</v>
      </c>
      <c r="G69" s="1">
        <f t="shared" ca="1" si="1"/>
        <v>1200</v>
      </c>
    </row>
    <row r="70" spans="1:7" ht="30">
      <c r="A70" s="5" t="s">
        <v>144</v>
      </c>
      <c r="B70" s="14" t="s">
        <v>145</v>
      </c>
      <c r="C70" s="19" t="s">
        <v>33</v>
      </c>
      <c r="D70" s="37">
        <v>99</v>
      </c>
      <c r="E70" s="43">
        <f t="shared" ca="1" si="0"/>
        <v>99</v>
      </c>
      <c r="F70" s="1" t="e">
        <f ca="1">VLOOKUP(B70,input!$M$3:$N$27,2,FALSE)</f>
        <v>#N/A</v>
      </c>
      <c r="G70" s="1">
        <f t="shared" ca="1" si="1"/>
        <v>99</v>
      </c>
    </row>
    <row r="71" spans="1:7" ht="30">
      <c r="A71" s="5" t="s">
        <v>146</v>
      </c>
      <c r="B71" s="14" t="s">
        <v>147</v>
      </c>
      <c r="C71" s="19"/>
      <c r="D71" s="36">
        <v>1</v>
      </c>
      <c r="E71" s="43">
        <f t="shared" ca="1" si="0"/>
        <v>1</v>
      </c>
      <c r="F71" s="1" t="e">
        <f ca="1">VLOOKUP(B71,input!$M$3:$N$27,2,FALSE)</f>
        <v>#N/A</v>
      </c>
      <c r="G71" s="1">
        <f t="shared" ca="1" si="1"/>
        <v>1</v>
      </c>
    </row>
    <row r="72" spans="1:7" ht="30">
      <c r="A72" s="5" t="s">
        <v>148</v>
      </c>
      <c r="B72" s="14" t="s">
        <v>149</v>
      </c>
      <c r="C72" s="19" t="s">
        <v>120</v>
      </c>
      <c r="D72" s="39">
        <v>0.66453206539154053</v>
      </c>
      <c r="E72" s="43">
        <f t="shared" ca="1" si="0"/>
        <v>0.66453206539154053</v>
      </c>
      <c r="F72" s="1" t="e">
        <f ca="1">VLOOKUP(B72,input!$M$3:$N$27,2,FALSE)</f>
        <v>#N/A</v>
      </c>
      <c r="G72" s="1">
        <f t="shared" ca="1" si="1"/>
        <v>0.66453206539154053</v>
      </c>
    </row>
    <row r="73" spans="1:7" ht="30">
      <c r="A73" s="5" t="s">
        <v>150</v>
      </c>
      <c r="B73" s="14" t="s">
        <v>151</v>
      </c>
      <c r="C73" s="19" t="s">
        <v>61</v>
      </c>
      <c r="D73" s="35">
        <v>0</v>
      </c>
      <c r="E73" s="43">
        <f t="shared" ref="E73:E136" ca="1" si="2">G73</f>
        <v>0</v>
      </c>
      <c r="F73" s="1" t="e">
        <f ca="1">VLOOKUP(B73,input!$M$3:$N$27,2,FALSE)</f>
        <v>#N/A</v>
      </c>
      <c r="G73" s="1">
        <f t="shared" ref="G73:G136" ca="1" si="3">_xlfn.IFNA(F73,D73)</f>
        <v>0</v>
      </c>
    </row>
    <row r="74" spans="1:7" ht="30">
      <c r="A74" s="5" t="s">
        <v>152</v>
      </c>
      <c r="B74" s="14" t="s">
        <v>153</v>
      </c>
      <c r="C74" s="19"/>
      <c r="D74" s="38">
        <v>1200</v>
      </c>
      <c r="E74" s="43">
        <f t="shared" ca="1" si="2"/>
        <v>1200</v>
      </c>
      <c r="F74" s="1" t="e">
        <f ca="1">VLOOKUP(B74,input!$M$3:$N$27,2,FALSE)</f>
        <v>#N/A</v>
      </c>
      <c r="G74" s="1">
        <f t="shared" ca="1" si="3"/>
        <v>1200</v>
      </c>
    </row>
    <row r="75" spans="1:7" ht="45">
      <c r="A75" s="5" t="s">
        <v>154</v>
      </c>
      <c r="B75" s="14" t="s">
        <v>155</v>
      </c>
      <c r="C75" s="19" t="s">
        <v>127</v>
      </c>
      <c r="D75" s="38">
        <v>149.04246520996094</v>
      </c>
      <c r="E75" s="43">
        <f t="shared" ca="1" si="2"/>
        <v>149.04246520996094</v>
      </c>
      <c r="F75" s="1" t="e">
        <f ca="1">VLOOKUP(B75,input!$M$3:$N$27,2,FALSE)</f>
        <v>#N/A</v>
      </c>
      <c r="G75" s="1">
        <f t="shared" ca="1" si="3"/>
        <v>149.04246520996094</v>
      </c>
    </row>
    <row r="76" spans="1:7" ht="45">
      <c r="A76" s="5" t="s">
        <v>156</v>
      </c>
      <c r="B76" s="14" t="s">
        <v>157</v>
      </c>
      <c r="C76" s="19" t="s">
        <v>61</v>
      </c>
      <c r="D76" s="36">
        <v>3.6079614162445068</v>
      </c>
      <c r="E76" s="43">
        <f t="shared" ca="1" si="2"/>
        <v>3.6079614162445068</v>
      </c>
      <c r="F76" s="1" t="e">
        <f ca="1">VLOOKUP(B76,input!$M$3:$N$27,2,FALSE)</f>
        <v>#N/A</v>
      </c>
      <c r="G76" s="1">
        <f t="shared" ca="1" si="3"/>
        <v>3.6079614162445068</v>
      </c>
    </row>
    <row r="77" spans="1:7" ht="30">
      <c r="A77" s="5" t="s">
        <v>158</v>
      </c>
      <c r="B77" s="14" t="s">
        <v>159</v>
      </c>
      <c r="C77" s="19"/>
      <c r="D77" s="36">
        <v>1.0499999523162842</v>
      </c>
      <c r="E77" s="43">
        <f t="shared" ca="1" si="2"/>
        <v>1.0499999523162842</v>
      </c>
      <c r="F77" s="1" t="e">
        <f ca="1">VLOOKUP(B77,input!$M$3:$N$27,2,FALSE)</f>
        <v>#N/A</v>
      </c>
      <c r="G77" s="1">
        <f t="shared" ca="1" si="3"/>
        <v>1.0499999523162842</v>
      </c>
    </row>
    <row r="78" spans="1:7" ht="30">
      <c r="A78" s="5" t="s">
        <v>160</v>
      </c>
      <c r="B78" s="14" t="s">
        <v>161</v>
      </c>
      <c r="C78" s="19" t="s">
        <v>61</v>
      </c>
      <c r="D78" s="37">
        <v>24.906553268432617</v>
      </c>
      <c r="E78" s="43">
        <f t="shared" ca="1" si="2"/>
        <v>24.906553268432617</v>
      </c>
      <c r="F78" s="1" t="e">
        <f ca="1">VLOOKUP(B78,input!$M$3:$N$27,2,FALSE)</f>
        <v>#N/A</v>
      </c>
      <c r="G78" s="1">
        <f t="shared" ca="1" si="3"/>
        <v>24.906553268432617</v>
      </c>
    </row>
    <row r="79" spans="1:7" ht="30">
      <c r="A79" s="5" t="s">
        <v>162</v>
      </c>
      <c r="B79" s="14" t="s">
        <v>163</v>
      </c>
      <c r="C79" s="19" t="s">
        <v>33</v>
      </c>
      <c r="D79" s="35">
        <v>0</v>
      </c>
      <c r="E79" s="43">
        <f t="shared" ca="1" si="2"/>
        <v>0</v>
      </c>
      <c r="F79" s="1" t="e">
        <f ca="1">VLOOKUP(B79,input!$M$3:$N$27,2,FALSE)</f>
        <v>#N/A</v>
      </c>
      <c r="G79" s="1">
        <f t="shared" ca="1" si="3"/>
        <v>0</v>
      </c>
    </row>
    <row r="80" spans="1:7" ht="30">
      <c r="A80" s="5" t="s">
        <v>164</v>
      </c>
      <c r="B80" s="14" t="s">
        <v>165</v>
      </c>
      <c r="C80" s="19" t="s">
        <v>33</v>
      </c>
      <c r="D80" s="35">
        <v>0</v>
      </c>
      <c r="E80" s="43">
        <f t="shared" ca="1" si="2"/>
        <v>0</v>
      </c>
      <c r="F80" s="1" t="e">
        <f ca="1">VLOOKUP(B80,input!$M$3:$N$27,2,FALSE)</f>
        <v>#N/A</v>
      </c>
      <c r="G80" s="1">
        <f t="shared" ca="1" si="3"/>
        <v>0</v>
      </c>
    </row>
    <row r="81" spans="1:7" ht="30">
      <c r="A81" s="5" t="s">
        <v>166</v>
      </c>
      <c r="B81" s="14" t="s">
        <v>167</v>
      </c>
      <c r="C81" s="19" t="s">
        <v>33</v>
      </c>
      <c r="D81" s="37">
        <v>80</v>
      </c>
      <c r="E81" s="43">
        <f t="shared" ca="1" si="2"/>
        <v>80</v>
      </c>
      <c r="F81" s="1" t="e">
        <f ca="1">VLOOKUP(B81,input!$M$3:$N$27,2,FALSE)</f>
        <v>#N/A</v>
      </c>
      <c r="G81" s="1">
        <f t="shared" ca="1" si="3"/>
        <v>80</v>
      </c>
    </row>
    <row r="82" spans="1:7" ht="30">
      <c r="A82" s="5" t="s">
        <v>168</v>
      </c>
      <c r="B82" s="14" t="s">
        <v>169</v>
      </c>
      <c r="C82" s="19"/>
      <c r="D82" s="38">
        <v>1200</v>
      </c>
      <c r="E82" s="43">
        <f t="shared" ca="1" si="2"/>
        <v>1200</v>
      </c>
      <c r="F82" s="1" t="e">
        <f ca="1">VLOOKUP(B82,input!$M$3:$N$27,2,FALSE)</f>
        <v>#N/A</v>
      </c>
      <c r="G82" s="1">
        <f t="shared" ca="1" si="3"/>
        <v>1200</v>
      </c>
    </row>
    <row r="83" spans="1:7" ht="30">
      <c r="A83" s="5" t="s">
        <v>170</v>
      </c>
      <c r="B83" s="14" t="s">
        <v>171</v>
      </c>
      <c r="C83" s="19"/>
      <c r="D83" s="38">
        <v>1200</v>
      </c>
      <c r="E83" s="43">
        <f t="shared" ca="1" si="2"/>
        <v>1200</v>
      </c>
      <c r="F83" s="1" t="e">
        <f ca="1">VLOOKUP(B83,input!$M$3:$N$27,2,FALSE)</f>
        <v>#N/A</v>
      </c>
      <c r="G83" s="1">
        <f t="shared" ca="1" si="3"/>
        <v>1200</v>
      </c>
    </row>
    <row r="84" spans="1:7" ht="30">
      <c r="A84" s="5" t="s">
        <v>172</v>
      </c>
      <c r="B84" s="14" t="s">
        <v>173</v>
      </c>
      <c r="C84" s="19" t="s">
        <v>33</v>
      </c>
      <c r="D84" s="37">
        <v>99</v>
      </c>
      <c r="E84" s="43">
        <f t="shared" ca="1" si="2"/>
        <v>99</v>
      </c>
      <c r="F84" s="1" t="e">
        <f ca="1">VLOOKUP(B84,input!$M$3:$N$27,2,FALSE)</f>
        <v>#N/A</v>
      </c>
      <c r="G84" s="1">
        <f t="shared" ca="1" si="3"/>
        <v>99</v>
      </c>
    </row>
    <row r="85" spans="1:7" ht="30">
      <c r="A85" s="5" t="s">
        <v>174</v>
      </c>
      <c r="B85" s="14" t="s">
        <v>175</v>
      </c>
      <c r="C85" s="19"/>
      <c r="D85" s="36">
        <v>1</v>
      </c>
      <c r="E85" s="43">
        <f t="shared" ca="1" si="2"/>
        <v>1</v>
      </c>
      <c r="F85" s="1" t="e">
        <f ca="1">VLOOKUP(B85,input!$M$3:$N$27,2,FALSE)</f>
        <v>#N/A</v>
      </c>
      <c r="G85" s="1">
        <f t="shared" ca="1" si="3"/>
        <v>1</v>
      </c>
    </row>
    <row r="86" spans="1:7" ht="30">
      <c r="A86" s="5" t="s">
        <v>176</v>
      </c>
      <c r="B86" s="14" t="s">
        <v>177</v>
      </c>
      <c r="C86" s="19" t="s">
        <v>120</v>
      </c>
      <c r="D86" s="36">
        <v>1.2618200778961182</v>
      </c>
      <c r="E86" s="43">
        <f t="shared" ca="1" si="2"/>
        <v>1.2618200778961182</v>
      </c>
      <c r="F86" s="1" t="e">
        <f ca="1">VLOOKUP(B86,input!$M$3:$N$27,2,FALSE)</f>
        <v>#N/A</v>
      </c>
      <c r="G86" s="1">
        <f t="shared" ca="1" si="3"/>
        <v>1.2618200778961182</v>
      </c>
    </row>
    <row r="87" spans="1:7" ht="30">
      <c r="A87" s="5" t="s">
        <v>178</v>
      </c>
      <c r="B87" s="14" t="s">
        <v>179</v>
      </c>
      <c r="C87" s="19" t="s">
        <v>61</v>
      </c>
      <c r="D87" s="40">
        <v>2.0531315385596827E-6</v>
      </c>
      <c r="E87" s="43">
        <f t="shared" ca="1" si="2"/>
        <v>2.0531315385596827E-6</v>
      </c>
      <c r="F87" s="1" t="e">
        <f ca="1">VLOOKUP(B87,input!$M$3:$N$27,2,FALSE)</f>
        <v>#N/A</v>
      </c>
      <c r="G87" s="1">
        <f t="shared" ca="1" si="3"/>
        <v>2.0531315385596827E-6</v>
      </c>
    </row>
    <row r="88" spans="1:7" ht="30">
      <c r="A88" s="5" t="s">
        <v>180</v>
      </c>
      <c r="B88" s="14" t="s">
        <v>181</v>
      </c>
      <c r="C88" s="19"/>
      <c r="D88" s="38">
        <v>1200</v>
      </c>
      <c r="E88" s="43">
        <f t="shared" ca="1" si="2"/>
        <v>1200</v>
      </c>
      <c r="F88" s="1" t="e">
        <f ca="1">VLOOKUP(B88,input!$M$3:$N$27,2,FALSE)</f>
        <v>#N/A</v>
      </c>
      <c r="G88" s="1">
        <f t="shared" ca="1" si="3"/>
        <v>1200</v>
      </c>
    </row>
    <row r="89" spans="1:7" ht="45">
      <c r="A89" s="5" t="s">
        <v>182</v>
      </c>
      <c r="B89" s="14" t="s">
        <v>183</v>
      </c>
      <c r="C89" s="19" t="s">
        <v>127</v>
      </c>
      <c r="D89" s="37">
        <v>40.414466857910156</v>
      </c>
      <c r="E89" s="43">
        <f t="shared" ca="1" si="2"/>
        <v>40.414466857910156</v>
      </c>
      <c r="F89" s="1" t="e">
        <f ca="1">VLOOKUP(B89,input!$M$3:$N$27,2,FALSE)</f>
        <v>#N/A</v>
      </c>
      <c r="G89" s="1">
        <f t="shared" ca="1" si="3"/>
        <v>40.414466857910156</v>
      </c>
    </row>
    <row r="90" spans="1:7" ht="45">
      <c r="A90" s="5" t="s">
        <v>184</v>
      </c>
      <c r="B90" s="14" t="s">
        <v>185</v>
      </c>
      <c r="C90" s="19" t="s">
        <v>61</v>
      </c>
      <c r="D90" s="37">
        <v>23.59742546081543</v>
      </c>
      <c r="E90" s="43">
        <f t="shared" ca="1" si="2"/>
        <v>23.59742546081543</v>
      </c>
      <c r="F90" s="1" t="e">
        <f ca="1">VLOOKUP(B90,input!$M$3:$N$27,2,FALSE)</f>
        <v>#N/A</v>
      </c>
      <c r="G90" s="1">
        <f t="shared" ca="1" si="3"/>
        <v>23.59742546081543</v>
      </c>
    </row>
    <row r="91" spans="1:7" ht="30">
      <c r="A91" s="5" t="s">
        <v>186</v>
      </c>
      <c r="B91" s="14" t="s">
        <v>187</v>
      </c>
      <c r="C91" s="19"/>
      <c r="D91" s="36">
        <v>1.0499999523162842</v>
      </c>
      <c r="E91" s="43">
        <f t="shared" ca="1" si="2"/>
        <v>1.0499999523162842</v>
      </c>
      <c r="F91" s="1" t="e">
        <f ca="1">VLOOKUP(B91,input!$M$3:$N$27,2,FALSE)</f>
        <v>#N/A</v>
      </c>
      <c r="G91" s="1">
        <f t="shared" ca="1" si="3"/>
        <v>1.0499999523162842</v>
      </c>
    </row>
    <row r="92" spans="1:7" ht="30">
      <c r="A92" s="5" t="s">
        <v>188</v>
      </c>
      <c r="B92" s="14" t="s">
        <v>189</v>
      </c>
      <c r="C92" s="19" t="s">
        <v>30</v>
      </c>
      <c r="D92" s="38">
        <v>263.9051513671875</v>
      </c>
      <c r="E92" s="43">
        <f t="shared" ca="1" si="2"/>
        <v>263.9051513671875</v>
      </c>
      <c r="F92" s="1" t="e">
        <f ca="1">VLOOKUP(B92,input!$M$3:$N$27,2,FALSE)</f>
        <v>#N/A</v>
      </c>
      <c r="G92" s="1">
        <f t="shared" ca="1" si="3"/>
        <v>263.9051513671875</v>
      </c>
    </row>
    <row r="93" spans="1:7" ht="30">
      <c r="A93" s="5" t="s">
        <v>190</v>
      </c>
      <c r="B93" s="14" t="s">
        <v>191</v>
      </c>
      <c r="C93" s="19" t="s">
        <v>30</v>
      </c>
      <c r="D93" s="36">
        <v>1.4999998807907104</v>
      </c>
      <c r="E93" s="43">
        <f t="shared" ca="1" si="2"/>
        <v>1.4999998807907104</v>
      </c>
      <c r="F93" s="1" t="e">
        <f ca="1">VLOOKUP(B93,input!$M$3:$N$27,2,FALSE)</f>
        <v>#N/A</v>
      </c>
      <c r="G93" s="1">
        <f t="shared" ca="1" si="3"/>
        <v>1.4999998807907104</v>
      </c>
    </row>
    <row r="94" spans="1:7" ht="30">
      <c r="A94" s="5" t="s">
        <v>192</v>
      </c>
      <c r="B94" s="14" t="s">
        <v>193</v>
      </c>
      <c r="C94" s="19" t="s">
        <v>30</v>
      </c>
      <c r="D94" s="36">
        <v>2.7999999523162842</v>
      </c>
      <c r="E94" s="43">
        <f t="shared" ca="1" si="2"/>
        <v>2.7999999523162842</v>
      </c>
      <c r="F94" s="1" t="e">
        <f ca="1">VLOOKUP(B94,input!$M$3:$N$27,2,FALSE)</f>
        <v>#N/A</v>
      </c>
      <c r="G94" s="1">
        <f t="shared" ca="1" si="3"/>
        <v>2.7999999523162842</v>
      </c>
    </row>
    <row r="95" spans="1:7" ht="30">
      <c r="A95" s="5" t="s">
        <v>194</v>
      </c>
      <c r="B95" s="14" t="s">
        <v>195</v>
      </c>
      <c r="C95" s="19" t="s">
        <v>30</v>
      </c>
      <c r="D95" s="37">
        <v>20</v>
      </c>
      <c r="E95" s="43">
        <f t="shared" ca="1" si="2"/>
        <v>20</v>
      </c>
      <c r="F95" s="1" t="e">
        <f ca="1">VLOOKUP(B95,input!$M$3:$N$27,2,FALSE)</f>
        <v>#N/A</v>
      </c>
      <c r="G95" s="1">
        <f t="shared" ca="1" si="3"/>
        <v>20</v>
      </c>
    </row>
    <row r="96" spans="1:7" ht="30">
      <c r="A96" s="5" t="s">
        <v>196</v>
      </c>
      <c r="B96" s="14" t="s">
        <v>197</v>
      </c>
      <c r="C96" s="19" t="s">
        <v>30</v>
      </c>
      <c r="D96" s="36">
        <v>1.4999998807907104</v>
      </c>
      <c r="E96" s="43">
        <f t="shared" ca="1" si="2"/>
        <v>1.4999998807907104</v>
      </c>
      <c r="F96" s="1" t="e">
        <f ca="1">VLOOKUP(B96,input!$M$3:$N$27,2,FALSE)</f>
        <v>#N/A</v>
      </c>
      <c r="G96" s="1">
        <f t="shared" ca="1" si="3"/>
        <v>1.4999998807907104</v>
      </c>
    </row>
    <row r="97" spans="1:7" ht="30">
      <c r="A97" s="5" t="s">
        <v>198</v>
      </c>
      <c r="B97" s="14" t="s">
        <v>199</v>
      </c>
      <c r="C97" s="19" t="s">
        <v>33</v>
      </c>
      <c r="D97" s="36">
        <v>2</v>
      </c>
      <c r="E97" s="43">
        <f t="shared" ca="1" si="2"/>
        <v>2</v>
      </c>
      <c r="F97" s="1" t="e">
        <f ca="1">VLOOKUP(B97,input!$M$3:$N$27,2,FALSE)</f>
        <v>#N/A</v>
      </c>
      <c r="G97" s="1">
        <f t="shared" ca="1" si="3"/>
        <v>2</v>
      </c>
    </row>
    <row r="98" spans="1:7" ht="30">
      <c r="A98" s="5" t="s">
        <v>200</v>
      </c>
      <c r="B98" s="14" t="s">
        <v>201</v>
      </c>
      <c r="C98" s="19"/>
      <c r="D98" s="35">
        <v>0</v>
      </c>
      <c r="E98" s="43">
        <f t="shared" ca="1" si="2"/>
        <v>0</v>
      </c>
      <c r="F98" s="1" t="e">
        <f ca="1">VLOOKUP(B98,input!$M$3:$N$27,2,FALSE)</f>
        <v>#N/A</v>
      </c>
      <c r="G98" s="1">
        <f t="shared" ca="1" si="3"/>
        <v>0</v>
      </c>
    </row>
    <row r="99" spans="1:7" ht="30">
      <c r="A99" s="5" t="s">
        <v>202</v>
      </c>
      <c r="B99" s="14" t="s">
        <v>203</v>
      </c>
      <c r="C99" s="19" t="s">
        <v>30</v>
      </c>
      <c r="D99" s="38">
        <v>263.9051513671875</v>
      </c>
      <c r="E99" s="43">
        <f t="shared" ca="1" si="2"/>
        <v>263.9051513671875</v>
      </c>
      <c r="F99" s="1" t="e">
        <f ca="1">VLOOKUP(B99,input!$M$3:$N$27,2,FALSE)</f>
        <v>#N/A</v>
      </c>
      <c r="G99" s="1">
        <f t="shared" ca="1" si="3"/>
        <v>263.9051513671875</v>
      </c>
    </row>
    <row r="100" spans="1:7" ht="30">
      <c r="A100" s="5" t="s">
        <v>204</v>
      </c>
      <c r="B100" s="14" t="s">
        <v>205</v>
      </c>
      <c r="C100" s="19"/>
      <c r="D100" s="39">
        <v>0.10000000149011612</v>
      </c>
      <c r="E100" s="43">
        <f t="shared" ca="1" si="2"/>
        <v>0.10000000149011612</v>
      </c>
      <c r="F100" s="1" t="e">
        <f ca="1">VLOOKUP(B100,input!$M$3:$N$27,2,FALSE)</f>
        <v>#N/A</v>
      </c>
      <c r="G100" s="1">
        <f t="shared" ca="1" si="3"/>
        <v>0.10000000149011612</v>
      </c>
    </row>
    <row r="101" spans="1:7" ht="30">
      <c r="A101" s="5" t="s">
        <v>206</v>
      </c>
      <c r="B101" s="14" t="s">
        <v>207</v>
      </c>
      <c r="C101" s="19"/>
      <c r="D101" s="39">
        <v>0.75</v>
      </c>
      <c r="E101" s="43">
        <f t="shared" ca="1" si="2"/>
        <v>0.75</v>
      </c>
      <c r="F101" s="1" t="e">
        <f ca="1">VLOOKUP(B101,input!$M$3:$N$27,2,FALSE)</f>
        <v>#N/A</v>
      </c>
      <c r="G101" s="1">
        <f t="shared" ca="1" si="3"/>
        <v>0.75</v>
      </c>
    </row>
    <row r="102" spans="1:7" ht="30">
      <c r="A102" s="5" t="s">
        <v>208</v>
      </c>
      <c r="B102" s="14" t="s">
        <v>209</v>
      </c>
      <c r="C102" s="19"/>
      <c r="D102" s="39">
        <v>0.15000000596046448</v>
      </c>
      <c r="E102" s="43">
        <f t="shared" ca="1" si="2"/>
        <v>0.15000000596046448</v>
      </c>
      <c r="F102" s="1" t="e">
        <f ca="1">VLOOKUP(B102,input!$M$3:$N$27,2,FALSE)</f>
        <v>#N/A</v>
      </c>
      <c r="G102" s="1">
        <f t="shared" ca="1" si="3"/>
        <v>0.15000000596046448</v>
      </c>
    </row>
    <row r="103" spans="1:7" ht="30">
      <c r="A103" s="5" t="s">
        <v>210</v>
      </c>
      <c r="B103" s="14" t="s">
        <v>211</v>
      </c>
      <c r="C103" s="19" t="s">
        <v>212</v>
      </c>
      <c r="D103" s="37">
        <v>35.483081817626953</v>
      </c>
      <c r="E103" s="43">
        <f t="shared" ca="1" si="2"/>
        <v>35.483081817626953</v>
      </c>
      <c r="F103" s="1" t="e">
        <f ca="1">VLOOKUP(B103,input!$M$3:$N$27,2,FALSE)</f>
        <v>#N/A</v>
      </c>
      <c r="G103" s="1">
        <f t="shared" ca="1" si="3"/>
        <v>35.483081817626953</v>
      </c>
    </row>
    <row r="104" spans="1:7" ht="30">
      <c r="A104" s="5" t="s">
        <v>213</v>
      </c>
      <c r="B104" s="14" t="s">
        <v>214</v>
      </c>
      <c r="C104" s="19" t="s">
        <v>212</v>
      </c>
      <c r="D104" s="38">
        <v>546.1619873046875</v>
      </c>
      <c r="E104" s="43">
        <f t="shared" ca="1" si="2"/>
        <v>546.1619873046875</v>
      </c>
      <c r="F104" s="1" t="e">
        <f ca="1">VLOOKUP(B104,input!$M$3:$N$27,2,FALSE)</f>
        <v>#N/A</v>
      </c>
      <c r="G104" s="1">
        <f t="shared" ca="1" si="3"/>
        <v>546.1619873046875</v>
      </c>
    </row>
    <row r="105" spans="1:7" ht="30">
      <c r="A105" s="5" t="s">
        <v>215</v>
      </c>
      <c r="B105" s="14" t="s">
        <v>216</v>
      </c>
      <c r="C105" s="19" t="s">
        <v>217</v>
      </c>
      <c r="D105" s="38">
        <v>2117.650634765625</v>
      </c>
      <c r="E105" s="43">
        <f t="shared" ca="1" si="2"/>
        <v>2117.650634765625</v>
      </c>
      <c r="F105" s="1" t="e">
        <f ca="1">VLOOKUP(B105,input!$M$3:$N$27,2,FALSE)</f>
        <v>#N/A</v>
      </c>
      <c r="G105" s="1">
        <f t="shared" ca="1" si="3"/>
        <v>2117.650634765625</v>
      </c>
    </row>
    <row r="106" spans="1:7" ht="30">
      <c r="A106" s="5" t="s">
        <v>218</v>
      </c>
      <c r="B106" s="14" t="s">
        <v>219</v>
      </c>
      <c r="C106" s="19" t="s">
        <v>217</v>
      </c>
      <c r="D106" s="38">
        <v>119.95103454589844</v>
      </c>
      <c r="E106" s="43">
        <f t="shared" ca="1" si="2"/>
        <v>119.95103454589844</v>
      </c>
      <c r="F106" s="1" t="e">
        <f ca="1">VLOOKUP(B106,input!$M$3:$N$27,2,FALSE)</f>
        <v>#N/A</v>
      </c>
      <c r="G106" s="1">
        <f t="shared" ca="1" si="3"/>
        <v>119.95103454589844</v>
      </c>
    </row>
    <row r="107" spans="1:7" ht="30">
      <c r="A107" s="5" t="s">
        <v>220</v>
      </c>
      <c r="B107" s="14" t="s">
        <v>221</v>
      </c>
      <c r="C107" s="19" t="s">
        <v>217</v>
      </c>
      <c r="D107" s="35">
        <v>0</v>
      </c>
      <c r="E107" s="43">
        <f t="shared" ca="1" si="2"/>
        <v>0</v>
      </c>
      <c r="F107" s="1" t="e">
        <f ca="1">VLOOKUP(B107,input!$M$3:$N$27,2,FALSE)</f>
        <v>#N/A</v>
      </c>
      <c r="G107" s="1">
        <f t="shared" ca="1" si="3"/>
        <v>0</v>
      </c>
    </row>
    <row r="108" spans="1:7" ht="30">
      <c r="A108" s="5" t="s">
        <v>222</v>
      </c>
      <c r="B108" s="14" t="s">
        <v>223</v>
      </c>
      <c r="C108" s="19"/>
      <c r="D108" s="36">
        <v>1</v>
      </c>
      <c r="E108" s="43">
        <f t="shared" ca="1" si="2"/>
        <v>1</v>
      </c>
      <c r="F108" s="1" t="e">
        <f ca="1">VLOOKUP(B108,input!$M$3:$N$27,2,FALSE)</f>
        <v>#N/A</v>
      </c>
      <c r="G108" s="1">
        <f t="shared" ca="1" si="3"/>
        <v>1</v>
      </c>
    </row>
    <row r="109" spans="1:7" ht="30">
      <c r="A109" s="5" t="s">
        <v>224</v>
      </c>
      <c r="B109" s="14" t="s">
        <v>225</v>
      </c>
      <c r="C109" s="19" t="s">
        <v>226</v>
      </c>
      <c r="D109" s="39">
        <v>4.590042307972908E-2</v>
      </c>
      <c r="E109" s="43">
        <f t="shared" ca="1" si="2"/>
        <v>4.590042307972908E-2</v>
      </c>
      <c r="F109" s="1" t="e">
        <f ca="1">VLOOKUP(B109,input!$M$3:$N$27,2,FALSE)</f>
        <v>#N/A</v>
      </c>
      <c r="G109" s="1">
        <f t="shared" ca="1" si="3"/>
        <v>4.590042307972908E-2</v>
      </c>
    </row>
    <row r="110" spans="1:7" ht="30">
      <c r="A110" s="5" t="s">
        <v>227</v>
      </c>
      <c r="B110" s="14" t="s">
        <v>228</v>
      </c>
      <c r="C110" s="19"/>
      <c r="D110" s="39">
        <v>0.80000001192092896</v>
      </c>
      <c r="E110" s="43">
        <f t="shared" ca="1" si="2"/>
        <v>0.80000001192092896</v>
      </c>
      <c r="F110" s="1" t="e">
        <f ca="1">VLOOKUP(B110,input!$M$3:$N$27,2,FALSE)</f>
        <v>#N/A</v>
      </c>
      <c r="G110" s="1">
        <f t="shared" ca="1" si="3"/>
        <v>0.80000001192092896</v>
      </c>
    </row>
    <row r="111" spans="1:7" ht="30">
      <c r="A111" s="5" t="s">
        <v>229</v>
      </c>
      <c r="B111" s="14" t="s">
        <v>230</v>
      </c>
      <c r="C111" s="19"/>
      <c r="D111" s="39">
        <v>0.72000002861022949</v>
      </c>
      <c r="E111" s="43">
        <f t="shared" ca="1" si="2"/>
        <v>0.72000002861022949</v>
      </c>
      <c r="F111" s="1" t="e">
        <f ca="1">VLOOKUP(B111,input!$M$3:$N$27,2,FALSE)</f>
        <v>#N/A</v>
      </c>
      <c r="G111" s="1">
        <f t="shared" ca="1" si="3"/>
        <v>0.72000002861022949</v>
      </c>
    </row>
    <row r="112" spans="1:7" ht="30">
      <c r="A112" s="5" t="s">
        <v>231</v>
      </c>
      <c r="B112" s="14" t="s">
        <v>232</v>
      </c>
      <c r="C112" s="19" t="s">
        <v>30</v>
      </c>
      <c r="D112" s="38">
        <v>234.77749633789062</v>
      </c>
      <c r="E112" s="43">
        <f t="shared" ca="1" si="2"/>
        <v>234.77749633789062</v>
      </c>
      <c r="F112" s="1" t="e">
        <f ca="1">VLOOKUP(B112,input!$M$3:$N$27,2,FALSE)</f>
        <v>#N/A</v>
      </c>
      <c r="G112" s="1">
        <f t="shared" ca="1" si="3"/>
        <v>234.77749633789062</v>
      </c>
    </row>
    <row r="113" spans="1:7" ht="30">
      <c r="A113" s="5" t="s">
        <v>233</v>
      </c>
      <c r="B113" s="14" t="s">
        <v>234</v>
      </c>
      <c r="C113" s="19" t="s">
        <v>30</v>
      </c>
      <c r="D113" s="39">
        <v>0.27799999713897705</v>
      </c>
      <c r="E113" s="43">
        <f t="shared" ca="1" si="2"/>
        <v>0.27799999713897705</v>
      </c>
      <c r="F113" s="1" t="e">
        <f ca="1">VLOOKUP(B113,input!$M$3:$N$27,2,FALSE)</f>
        <v>#N/A</v>
      </c>
      <c r="G113" s="1">
        <f t="shared" ca="1" si="3"/>
        <v>0.27799999713897705</v>
      </c>
    </row>
    <row r="114" spans="1:7" ht="30">
      <c r="A114" s="5" t="s">
        <v>235</v>
      </c>
      <c r="B114" s="14" t="s">
        <v>236</v>
      </c>
      <c r="C114" s="19" t="s">
        <v>30</v>
      </c>
      <c r="D114" s="36">
        <v>5.5999999046325684</v>
      </c>
      <c r="E114" s="43">
        <f t="shared" ca="1" si="2"/>
        <v>5.5999999046325684</v>
      </c>
      <c r="F114" s="1" t="e">
        <f ca="1">VLOOKUP(B114,input!$M$3:$N$27,2,FALSE)</f>
        <v>#N/A</v>
      </c>
      <c r="G114" s="1">
        <f t="shared" ca="1" si="3"/>
        <v>5.5999999046325684</v>
      </c>
    </row>
    <row r="115" spans="1:7" ht="30">
      <c r="A115" s="5" t="s">
        <v>237</v>
      </c>
      <c r="B115" s="14" t="s">
        <v>238</v>
      </c>
      <c r="C115" s="19" t="s">
        <v>30</v>
      </c>
      <c r="D115" s="36">
        <v>2.7999999523162842</v>
      </c>
      <c r="E115" s="43">
        <f t="shared" ca="1" si="2"/>
        <v>2.7999999523162842</v>
      </c>
      <c r="F115" s="1" t="e">
        <f ca="1">VLOOKUP(B115,input!$M$3:$N$27,2,FALSE)</f>
        <v>#N/A</v>
      </c>
      <c r="G115" s="1">
        <f t="shared" ca="1" si="3"/>
        <v>2.7999999523162842</v>
      </c>
    </row>
    <row r="116" spans="1:7" ht="30">
      <c r="A116" s="5" t="s">
        <v>239</v>
      </c>
      <c r="B116" s="14" t="s">
        <v>240</v>
      </c>
      <c r="C116" s="19" t="s">
        <v>30</v>
      </c>
      <c r="D116" s="39">
        <v>0.27799999713897705</v>
      </c>
      <c r="E116" s="43">
        <f t="shared" ca="1" si="2"/>
        <v>0.27799999713897705</v>
      </c>
      <c r="F116" s="1" t="e">
        <f ca="1">VLOOKUP(B116,input!$M$3:$N$27,2,FALSE)</f>
        <v>#N/A</v>
      </c>
      <c r="G116" s="1">
        <f t="shared" ca="1" si="3"/>
        <v>0.27799999713897705</v>
      </c>
    </row>
    <row r="117" spans="1:7" ht="30">
      <c r="A117" s="5" t="s">
        <v>241</v>
      </c>
      <c r="B117" s="14" t="s">
        <v>242</v>
      </c>
      <c r="C117" s="19" t="s">
        <v>33</v>
      </c>
      <c r="D117" s="36">
        <v>2</v>
      </c>
      <c r="E117" s="43">
        <f t="shared" ca="1" si="2"/>
        <v>2</v>
      </c>
      <c r="F117" s="1" t="e">
        <f ca="1">VLOOKUP(B117,input!$M$3:$N$27,2,FALSE)</f>
        <v>#N/A</v>
      </c>
      <c r="G117" s="1">
        <f t="shared" ca="1" si="3"/>
        <v>2</v>
      </c>
    </row>
    <row r="118" spans="1:7" ht="30">
      <c r="A118" s="5" t="s">
        <v>243</v>
      </c>
      <c r="B118" s="14" t="s">
        <v>244</v>
      </c>
      <c r="C118" s="19"/>
      <c r="D118" s="35">
        <v>0</v>
      </c>
      <c r="E118" s="43">
        <f t="shared" ca="1" si="2"/>
        <v>0</v>
      </c>
      <c r="F118" s="1" t="e">
        <f ca="1">VLOOKUP(B118,input!$M$3:$N$27,2,FALSE)</f>
        <v>#N/A</v>
      </c>
      <c r="G118" s="1">
        <f t="shared" ca="1" si="3"/>
        <v>0</v>
      </c>
    </row>
    <row r="119" spans="1:7" ht="30">
      <c r="A119" s="5" t="s">
        <v>245</v>
      </c>
      <c r="B119" s="14" t="s">
        <v>246</v>
      </c>
      <c r="C119" s="19" t="s">
        <v>30</v>
      </c>
      <c r="D119" s="38">
        <v>234.77749633789062</v>
      </c>
      <c r="E119" s="43">
        <f t="shared" ca="1" si="2"/>
        <v>234.77749633789062</v>
      </c>
      <c r="F119" s="1" t="e">
        <f ca="1">VLOOKUP(B119,input!$M$3:$N$27,2,FALSE)</f>
        <v>#N/A</v>
      </c>
      <c r="G119" s="1">
        <f t="shared" ca="1" si="3"/>
        <v>234.77749633789062</v>
      </c>
    </row>
    <row r="120" spans="1:7" ht="30">
      <c r="A120" s="5" t="s">
        <v>247</v>
      </c>
      <c r="B120" s="14" t="s">
        <v>248</v>
      </c>
      <c r="C120" s="19"/>
      <c r="D120" s="39">
        <v>0.10000000149011612</v>
      </c>
      <c r="E120" s="43">
        <f t="shared" ca="1" si="2"/>
        <v>0.10000000149011612</v>
      </c>
      <c r="F120" s="1" t="e">
        <f ca="1">VLOOKUP(B120,input!$M$3:$N$27,2,FALSE)</f>
        <v>#N/A</v>
      </c>
      <c r="G120" s="1">
        <f t="shared" ca="1" si="3"/>
        <v>0.10000000149011612</v>
      </c>
    </row>
    <row r="121" spans="1:7" ht="30">
      <c r="A121" s="5" t="s">
        <v>249</v>
      </c>
      <c r="B121" s="14" t="s">
        <v>250</v>
      </c>
      <c r="C121" s="19"/>
      <c r="D121" s="39">
        <v>0.75</v>
      </c>
      <c r="E121" s="43">
        <f t="shared" ca="1" si="2"/>
        <v>0.75</v>
      </c>
      <c r="F121" s="1" t="e">
        <f ca="1">VLOOKUP(B121,input!$M$3:$N$27,2,FALSE)</f>
        <v>#N/A</v>
      </c>
      <c r="G121" s="1">
        <f t="shared" ca="1" si="3"/>
        <v>0.75</v>
      </c>
    </row>
    <row r="122" spans="1:7" ht="30">
      <c r="A122" s="5" t="s">
        <v>251</v>
      </c>
      <c r="B122" s="14" t="s">
        <v>252</v>
      </c>
      <c r="C122" s="19"/>
      <c r="D122" s="39">
        <v>0.15000000596046448</v>
      </c>
      <c r="E122" s="43">
        <f t="shared" ca="1" si="2"/>
        <v>0.15000000596046448</v>
      </c>
      <c r="F122" s="1" t="e">
        <f ca="1">VLOOKUP(B122,input!$M$3:$N$27,2,FALSE)</f>
        <v>#N/A</v>
      </c>
      <c r="G122" s="1">
        <f t="shared" ca="1" si="3"/>
        <v>0.15000000596046448</v>
      </c>
    </row>
    <row r="123" spans="1:7" ht="30">
      <c r="A123" s="5" t="s">
        <v>253</v>
      </c>
      <c r="B123" s="14" t="s">
        <v>254</v>
      </c>
      <c r="C123" s="19" t="s">
        <v>212</v>
      </c>
      <c r="D123" s="37">
        <v>74.676506042480469</v>
      </c>
      <c r="E123" s="43">
        <f t="shared" ca="1" si="2"/>
        <v>74.676506042480469</v>
      </c>
      <c r="F123" s="1" t="e">
        <f ca="1">VLOOKUP(B123,input!$M$3:$N$27,2,FALSE)</f>
        <v>#N/A</v>
      </c>
      <c r="G123" s="1">
        <f t="shared" ca="1" si="3"/>
        <v>74.676506042480469</v>
      </c>
    </row>
    <row r="124" spans="1:7" ht="30">
      <c r="A124" s="5" t="s">
        <v>255</v>
      </c>
      <c r="B124" s="14" t="s">
        <v>256</v>
      </c>
      <c r="C124" s="19" t="s">
        <v>212</v>
      </c>
      <c r="D124" s="38">
        <v>546.1619873046875</v>
      </c>
      <c r="E124" s="43">
        <f t="shared" ca="1" si="2"/>
        <v>546.1619873046875</v>
      </c>
      <c r="F124" s="1" t="e">
        <f ca="1">VLOOKUP(B124,input!$M$3:$N$27,2,FALSE)</f>
        <v>#N/A</v>
      </c>
      <c r="G124" s="1">
        <f t="shared" ca="1" si="3"/>
        <v>546.1619873046875</v>
      </c>
    </row>
    <row r="125" spans="1:7" ht="30">
      <c r="A125" s="5" t="s">
        <v>257</v>
      </c>
      <c r="B125" s="14" t="s">
        <v>258</v>
      </c>
      <c r="C125" s="19" t="s">
        <v>217</v>
      </c>
      <c r="D125" s="35">
        <v>3256.94873046875</v>
      </c>
      <c r="E125" s="43">
        <f t="shared" ca="1" si="2"/>
        <v>3256.94873046875</v>
      </c>
      <c r="F125" s="1" t="e">
        <f ca="1">VLOOKUP(B125,input!$M$3:$N$27,2,FALSE)</f>
        <v>#N/A</v>
      </c>
      <c r="G125" s="1">
        <f t="shared" ca="1" si="3"/>
        <v>3256.94873046875</v>
      </c>
    </row>
    <row r="126" spans="1:7" ht="30">
      <c r="A126" s="5" t="s">
        <v>259</v>
      </c>
      <c r="B126" s="14" t="s">
        <v>260</v>
      </c>
      <c r="C126" s="19" t="s">
        <v>217</v>
      </c>
      <c r="D126" s="38">
        <v>196.53875732421875</v>
      </c>
      <c r="E126" s="43">
        <f t="shared" ca="1" si="2"/>
        <v>196.53875732421875</v>
      </c>
      <c r="F126" s="1" t="e">
        <f ca="1">VLOOKUP(B126,input!$M$3:$N$27,2,FALSE)</f>
        <v>#N/A</v>
      </c>
      <c r="G126" s="1">
        <f t="shared" ca="1" si="3"/>
        <v>196.53875732421875</v>
      </c>
    </row>
    <row r="127" spans="1:7" ht="30">
      <c r="A127" s="5" t="s">
        <v>261</v>
      </c>
      <c r="B127" s="14" t="s">
        <v>262</v>
      </c>
      <c r="C127" s="19" t="s">
        <v>217</v>
      </c>
      <c r="D127" s="35">
        <v>0</v>
      </c>
      <c r="E127" s="43">
        <f t="shared" ca="1" si="2"/>
        <v>0</v>
      </c>
      <c r="F127" s="1" t="e">
        <f ca="1">VLOOKUP(B127,input!$M$3:$N$27,2,FALSE)</f>
        <v>#N/A</v>
      </c>
      <c r="G127" s="1">
        <f t="shared" ca="1" si="3"/>
        <v>0</v>
      </c>
    </row>
    <row r="128" spans="1:7" ht="30">
      <c r="A128" s="5" t="s">
        <v>263</v>
      </c>
      <c r="B128" s="14" t="s">
        <v>264</v>
      </c>
      <c r="C128" s="19"/>
      <c r="D128" s="36">
        <v>1</v>
      </c>
      <c r="E128" s="43">
        <f t="shared" ca="1" si="2"/>
        <v>1</v>
      </c>
      <c r="F128" s="1" t="e">
        <f ca="1">VLOOKUP(B128,input!$M$3:$N$27,2,FALSE)</f>
        <v>#N/A</v>
      </c>
      <c r="G128" s="1">
        <f t="shared" ca="1" si="3"/>
        <v>1</v>
      </c>
    </row>
    <row r="129" spans="1:7" ht="30">
      <c r="A129" s="5" t="s">
        <v>265</v>
      </c>
      <c r="B129" s="14" t="s">
        <v>266</v>
      </c>
      <c r="C129" s="19" t="s">
        <v>226</v>
      </c>
      <c r="D129" s="39">
        <v>4.6818546950817108E-2</v>
      </c>
      <c r="E129" s="43">
        <f t="shared" ca="1" si="2"/>
        <v>4.6818546950817108E-2</v>
      </c>
      <c r="F129" s="1" t="e">
        <f ca="1">VLOOKUP(B129,input!$M$3:$N$27,2,FALSE)</f>
        <v>#N/A</v>
      </c>
      <c r="G129" s="1">
        <f t="shared" ca="1" si="3"/>
        <v>4.6818546950817108E-2</v>
      </c>
    </row>
    <row r="130" spans="1:7" ht="30">
      <c r="A130" s="5" t="s">
        <v>267</v>
      </c>
      <c r="B130" s="14" t="s">
        <v>268</v>
      </c>
      <c r="C130" s="19"/>
      <c r="D130" s="39">
        <v>0.80000001192092896</v>
      </c>
      <c r="E130" s="43">
        <f t="shared" ca="1" si="2"/>
        <v>0.80000001192092896</v>
      </c>
      <c r="F130" s="1" t="e">
        <f ca="1">VLOOKUP(B130,input!$M$3:$N$27,2,FALSE)</f>
        <v>#N/A</v>
      </c>
      <c r="G130" s="1">
        <f t="shared" ca="1" si="3"/>
        <v>0.80000001192092896</v>
      </c>
    </row>
    <row r="131" spans="1:7" ht="30">
      <c r="A131" s="5" t="s">
        <v>269</v>
      </c>
      <c r="B131" s="14" t="s">
        <v>270</v>
      </c>
      <c r="C131" s="19"/>
      <c r="D131" s="39">
        <v>0.72000002861022949</v>
      </c>
      <c r="E131" s="43">
        <f t="shared" ca="1" si="2"/>
        <v>0.72000002861022949</v>
      </c>
      <c r="F131" s="1" t="e">
        <f ca="1">VLOOKUP(B131,input!$M$3:$N$27,2,FALSE)</f>
        <v>#N/A</v>
      </c>
      <c r="G131" s="1">
        <f t="shared" ca="1" si="3"/>
        <v>0.72000002861022949</v>
      </c>
    </row>
    <row r="132" spans="1:7" ht="30">
      <c r="A132" s="5" t="s">
        <v>271</v>
      </c>
      <c r="B132" s="14" t="s">
        <v>272</v>
      </c>
      <c r="C132" s="19" t="s">
        <v>30</v>
      </c>
      <c r="D132" s="38">
        <v>197.72894287109375</v>
      </c>
      <c r="E132" s="43">
        <f t="shared" ca="1" si="2"/>
        <v>197.72894287109375</v>
      </c>
      <c r="F132" s="1" t="e">
        <f ca="1">VLOOKUP(B132,input!$M$3:$N$27,2,FALSE)</f>
        <v>#N/A</v>
      </c>
      <c r="G132" s="1">
        <f t="shared" ca="1" si="3"/>
        <v>197.72894287109375</v>
      </c>
    </row>
    <row r="133" spans="1:7" ht="30">
      <c r="A133" s="5" t="s">
        <v>273</v>
      </c>
      <c r="B133" s="14" t="s">
        <v>274</v>
      </c>
      <c r="C133" s="19" t="s">
        <v>30</v>
      </c>
      <c r="D133" s="39">
        <v>0.37999999523162842</v>
      </c>
      <c r="E133" s="43">
        <f t="shared" ca="1" si="2"/>
        <v>0.37999999523162842</v>
      </c>
      <c r="F133" s="1" t="e">
        <f ca="1">VLOOKUP(B133,input!$M$3:$N$27,2,FALSE)</f>
        <v>#N/A</v>
      </c>
      <c r="G133" s="1">
        <f t="shared" ca="1" si="3"/>
        <v>0.37999999523162842</v>
      </c>
    </row>
    <row r="134" spans="1:7" ht="30">
      <c r="A134" s="5" t="s">
        <v>275</v>
      </c>
      <c r="B134" s="14" t="s">
        <v>276</v>
      </c>
      <c r="C134" s="19" t="s">
        <v>30</v>
      </c>
      <c r="D134" s="36">
        <v>2.5</v>
      </c>
      <c r="E134" s="43">
        <f t="shared" ca="1" si="2"/>
        <v>2.5</v>
      </c>
      <c r="F134" s="1" t="e">
        <f ca="1">VLOOKUP(B134,input!$M$3:$N$27,2,FALSE)</f>
        <v>#N/A</v>
      </c>
      <c r="G134" s="1">
        <f t="shared" ca="1" si="3"/>
        <v>2.5</v>
      </c>
    </row>
    <row r="135" spans="1:7" ht="30">
      <c r="A135" s="5" t="s">
        <v>277</v>
      </c>
      <c r="B135" s="14" t="s">
        <v>278</v>
      </c>
      <c r="C135" s="19" t="s">
        <v>30</v>
      </c>
      <c r="D135" s="37">
        <v>20</v>
      </c>
      <c r="E135" s="43">
        <f t="shared" ca="1" si="2"/>
        <v>20</v>
      </c>
      <c r="F135" s="1" t="e">
        <f ca="1">VLOOKUP(B135,input!$M$3:$N$27,2,FALSE)</f>
        <v>#N/A</v>
      </c>
      <c r="G135" s="1">
        <f t="shared" ca="1" si="3"/>
        <v>20</v>
      </c>
    </row>
    <row r="136" spans="1:7" ht="30">
      <c r="A136" s="5" t="s">
        <v>279</v>
      </c>
      <c r="B136" s="14" t="s">
        <v>280</v>
      </c>
      <c r="C136" s="19" t="s">
        <v>30</v>
      </c>
      <c r="D136" s="39">
        <v>0.30000001192092896</v>
      </c>
      <c r="E136" s="43">
        <f t="shared" ca="1" si="2"/>
        <v>0.30000001192092896</v>
      </c>
      <c r="F136" s="1" t="e">
        <f ca="1">VLOOKUP(B136,input!$M$3:$N$27,2,FALSE)</f>
        <v>#N/A</v>
      </c>
      <c r="G136" s="1">
        <f t="shared" ca="1" si="3"/>
        <v>0.30000001192092896</v>
      </c>
    </row>
    <row r="137" spans="1:7" ht="30">
      <c r="A137" s="5" t="s">
        <v>281</v>
      </c>
      <c r="B137" s="14" t="s">
        <v>282</v>
      </c>
      <c r="C137" s="19" t="s">
        <v>33</v>
      </c>
      <c r="D137" s="36">
        <v>2</v>
      </c>
      <c r="E137" s="43">
        <f t="shared" ref="E137:E200" ca="1" si="4">G137</f>
        <v>2</v>
      </c>
      <c r="F137" s="1" t="e">
        <f ca="1">VLOOKUP(B137,input!$M$3:$N$27,2,FALSE)</f>
        <v>#N/A</v>
      </c>
      <c r="G137" s="1">
        <f t="shared" ref="G137:G200" ca="1" si="5">_xlfn.IFNA(F137,D137)</f>
        <v>2</v>
      </c>
    </row>
    <row r="138" spans="1:7" ht="30">
      <c r="A138" s="5" t="s">
        <v>283</v>
      </c>
      <c r="B138" s="14" t="s">
        <v>284</v>
      </c>
      <c r="C138" s="19"/>
      <c r="D138" s="35">
        <v>0</v>
      </c>
      <c r="E138" s="43">
        <f t="shared" ca="1" si="4"/>
        <v>0</v>
      </c>
      <c r="F138" s="1" t="e">
        <f ca="1">VLOOKUP(B138,input!$M$3:$N$27,2,FALSE)</f>
        <v>#N/A</v>
      </c>
      <c r="G138" s="1">
        <f t="shared" ca="1" si="5"/>
        <v>0</v>
      </c>
    </row>
    <row r="139" spans="1:7" ht="30">
      <c r="A139" s="5" t="s">
        <v>285</v>
      </c>
      <c r="B139" s="14" t="s">
        <v>286</v>
      </c>
      <c r="C139" s="19" t="s">
        <v>30</v>
      </c>
      <c r="D139" s="38">
        <v>197.72894287109375</v>
      </c>
      <c r="E139" s="43">
        <f t="shared" ca="1" si="4"/>
        <v>197.72894287109375</v>
      </c>
      <c r="F139" s="1" t="e">
        <f ca="1">VLOOKUP(B139,input!$M$3:$N$27,2,FALSE)</f>
        <v>#N/A</v>
      </c>
      <c r="G139" s="1">
        <f t="shared" ca="1" si="5"/>
        <v>197.72894287109375</v>
      </c>
    </row>
    <row r="140" spans="1:7" ht="30">
      <c r="A140" s="5" t="s">
        <v>287</v>
      </c>
      <c r="B140" s="14" t="s">
        <v>288</v>
      </c>
      <c r="C140" s="19"/>
      <c r="D140" s="39">
        <v>0.10000000149011612</v>
      </c>
      <c r="E140" s="43">
        <f t="shared" ca="1" si="4"/>
        <v>0.10000000149011612</v>
      </c>
      <c r="F140" s="1" t="e">
        <f ca="1">VLOOKUP(B140,input!$M$3:$N$27,2,FALSE)</f>
        <v>#N/A</v>
      </c>
      <c r="G140" s="1">
        <f t="shared" ca="1" si="5"/>
        <v>0.10000000149011612</v>
      </c>
    </row>
    <row r="141" spans="1:7" ht="30">
      <c r="A141" s="5" t="s">
        <v>289</v>
      </c>
      <c r="B141" s="14" t="s">
        <v>290</v>
      </c>
      <c r="C141" s="19"/>
      <c r="D141" s="39">
        <v>0.75</v>
      </c>
      <c r="E141" s="43">
        <f t="shared" ca="1" si="4"/>
        <v>0.75</v>
      </c>
      <c r="F141" s="1" t="e">
        <f ca="1">VLOOKUP(B141,input!$M$3:$N$27,2,FALSE)</f>
        <v>#N/A</v>
      </c>
      <c r="G141" s="1">
        <f t="shared" ca="1" si="5"/>
        <v>0.75</v>
      </c>
    </row>
    <row r="142" spans="1:7" ht="30">
      <c r="A142" s="5" t="s">
        <v>291</v>
      </c>
      <c r="B142" s="14" t="s">
        <v>292</v>
      </c>
      <c r="C142" s="19"/>
      <c r="D142" s="39">
        <v>0.15000000596046448</v>
      </c>
      <c r="E142" s="43">
        <f t="shared" ca="1" si="4"/>
        <v>0.15000000596046448</v>
      </c>
      <c r="F142" s="1" t="e">
        <f ca="1">VLOOKUP(B142,input!$M$3:$N$27,2,FALSE)</f>
        <v>#N/A</v>
      </c>
      <c r="G142" s="1">
        <f t="shared" ca="1" si="5"/>
        <v>0.15000000596046448</v>
      </c>
    </row>
    <row r="143" spans="1:7" ht="30">
      <c r="A143" s="5" t="s">
        <v>293</v>
      </c>
      <c r="B143" s="14" t="s">
        <v>294</v>
      </c>
      <c r="C143" s="19" t="s">
        <v>212</v>
      </c>
      <c r="D143" s="37">
        <v>91.144996643066406</v>
      </c>
      <c r="E143" s="43">
        <f t="shared" ca="1" si="4"/>
        <v>91.144996643066406</v>
      </c>
      <c r="F143" s="1" t="e">
        <f ca="1">VLOOKUP(B143,input!$M$3:$N$27,2,FALSE)</f>
        <v>#N/A</v>
      </c>
      <c r="G143" s="1">
        <f t="shared" ca="1" si="5"/>
        <v>91.144996643066406</v>
      </c>
    </row>
    <row r="144" spans="1:7" ht="30">
      <c r="A144" s="5" t="s">
        <v>295</v>
      </c>
      <c r="B144" s="14" t="s">
        <v>296</v>
      </c>
      <c r="C144" s="19" t="s">
        <v>212</v>
      </c>
      <c r="D144" s="38">
        <v>546.1619873046875</v>
      </c>
      <c r="E144" s="43">
        <f t="shared" ca="1" si="4"/>
        <v>546.1619873046875</v>
      </c>
      <c r="F144" s="1" t="e">
        <f ca="1">VLOOKUP(B144,input!$M$3:$N$27,2,FALSE)</f>
        <v>#N/A</v>
      </c>
      <c r="G144" s="1">
        <f t="shared" ca="1" si="5"/>
        <v>546.1619873046875</v>
      </c>
    </row>
    <row r="145" spans="1:7" ht="30">
      <c r="A145" s="5" t="s">
        <v>297</v>
      </c>
      <c r="B145" s="14" t="s">
        <v>298</v>
      </c>
      <c r="C145" s="19" t="s">
        <v>217</v>
      </c>
      <c r="D145" s="38">
        <v>2581.9404296875</v>
      </c>
      <c r="E145" s="43">
        <f t="shared" ca="1" si="4"/>
        <v>2581.9404296875</v>
      </c>
      <c r="F145" s="1" t="e">
        <f ca="1">VLOOKUP(B145,input!$M$3:$N$27,2,FALSE)</f>
        <v>#N/A</v>
      </c>
      <c r="G145" s="1">
        <f t="shared" ca="1" si="5"/>
        <v>2581.9404296875</v>
      </c>
    </row>
    <row r="146" spans="1:7" ht="30">
      <c r="A146" s="5" t="s">
        <v>299</v>
      </c>
      <c r="B146" s="14" t="s">
        <v>300</v>
      </c>
      <c r="C146" s="19" t="s">
        <v>217</v>
      </c>
      <c r="D146" s="38">
        <v>272.99258422851562</v>
      </c>
      <c r="E146" s="43">
        <f t="shared" ca="1" si="4"/>
        <v>272.99258422851562</v>
      </c>
      <c r="F146" s="1" t="e">
        <f ca="1">VLOOKUP(B146,input!$M$3:$N$27,2,FALSE)</f>
        <v>#N/A</v>
      </c>
      <c r="G146" s="1">
        <f t="shared" ca="1" si="5"/>
        <v>272.99258422851562</v>
      </c>
    </row>
    <row r="147" spans="1:7" ht="30">
      <c r="A147" s="5" t="s">
        <v>301</v>
      </c>
      <c r="B147" s="14" t="s">
        <v>302</v>
      </c>
      <c r="C147" s="19" t="s">
        <v>217</v>
      </c>
      <c r="D147" s="35">
        <v>0</v>
      </c>
      <c r="E147" s="43">
        <f t="shared" ca="1" si="4"/>
        <v>0</v>
      </c>
      <c r="F147" s="1" t="e">
        <f ca="1">VLOOKUP(B147,input!$M$3:$N$27,2,FALSE)</f>
        <v>#N/A</v>
      </c>
      <c r="G147" s="1">
        <f t="shared" ca="1" si="5"/>
        <v>0</v>
      </c>
    </row>
    <row r="148" spans="1:7" ht="30">
      <c r="A148" s="5" t="s">
        <v>303</v>
      </c>
      <c r="B148" s="14" t="s">
        <v>304</v>
      </c>
      <c r="C148" s="19"/>
      <c r="D148" s="36">
        <v>1</v>
      </c>
      <c r="E148" s="43">
        <f t="shared" ca="1" si="4"/>
        <v>1</v>
      </c>
      <c r="F148" s="1" t="e">
        <f ca="1">VLOOKUP(B148,input!$M$3:$N$27,2,FALSE)</f>
        <v>#N/A</v>
      </c>
      <c r="G148" s="1">
        <f t="shared" ca="1" si="5"/>
        <v>1</v>
      </c>
    </row>
    <row r="149" spans="1:7" ht="30">
      <c r="A149" s="5" t="s">
        <v>305</v>
      </c>
      <c r="B149" s="14" t="s">
        <v>306</v>
      </c>
      <c r="C149" s="19" t="s">
        <v>226</v>
      </c>
      <c r="D149" s="39">
        <v>4.7754880040884018E-2</v>
      </c>
      <c r="E149" s="43">
        <f t="shared" ca="1" si="4"/>
        <v>4.7754880040884018E-2</v>
      </c>
      <c r="F149" s="1" t="e">
        <f ca="1">VLOOKUP(B149,input!$M$3:$N$27,2,FALSE)</f>
        <v>#N/A</v>
      </c>
      <c r="G149" s="1">
        <f t="shared" ca="1" si="5"/>
        <v>4.7754880040884018E-2</v>
      </c>
    </row>
    <row r="150" spans="1:7" ht="30">
      <c r="A150" s="5" t="s">
        <v>307</v>
      </c>
      <c r="B150" s="14" t="s">
        <v>308</v>
      </c>
      <c r="C150" s="19"/>
      <c r="D150" s="39">
        <v>0.80000001192092896</v>
      </c>
      <c r="E150" s="43">
        <f t="shared" ca="1" si="4"/>
        <v>0.80000001192092896</v>
      </c>
      <c r="F150" s="1" t="e">
        <f ca="1">VLOOKUP(B150,input!$M$3:$N$27,2,FALSE)</f>
        <v>#N/A</v>
      </c>
      <c r="G150" s="1">
        <f t="shared" ca="1" si="5"/>
        <v>0.80000001192092896</v>
      </c>
    </row>
    <row r="151" spans="1:7" ht="30">
      <c r="A151" s="5" t="s">
        <v>309</v>
      </c>
      <c r="B151" s="14" t="s">
        <v>310</v>
      </c>
      <c r="C151" s="19"/>
      <c r="D151" s="39">
        <v>0.72000002861022949</v>
      </c>
      <c r="E151" s="43">
        <f t="shared" ca="1" si="4"/>
        <v>0.72000002861022949</v>
      </c>
      <c r="F151" s="1" t="e">
        <f ca="1">VLOOKUP(B151,input!$M$3:$N$27,2,FALSE)</f>
        <v>#N/A</v>
      </c>
      <c r="G151" s="1">
        <f t="shared" ca="1" si="5"/>
        <v>0.72000002861022949</v>
      </c>
    </row>
    <row r="152" spans="1:7" ht="30">
      <c r="A152" s="5" t="s">
        <v>311</v>
      </c>
      <c r="B152" s="14" t="s">
        <v>312</v>
      </c>
      <c r="C152" s="19" t="s">
        <v>30</v>
      </c>
      <c r="D152" s="37">
        <v>61.710399627685547</v>
      </c>
      <c r="E152" s="43">
        <f t="shared" ca="1" si="4"/>
        <v>61.710399627685547</v>
      </c>
      <c r="F152" s="1" t="e">
        <f ca="1">VLOOKUP(B152,input!$M$3:$N$27,2,FALSE)</f>
        <v>#N/A</v>
      </c>
      <c r="G152" s="1">
        <f t="shared" ca="1" si="5"/>
        <v>61.710399627685547</v>
      </c>
    </row>
    <row r="153" spans="1:7" ht="30">
      <c r="A153" s="5" t="s">
        <v>313</v>
      </c>
      <c r="B153" s="14" t="s">
        <v>314</v>
      </c>
      <c r="C153" s="19" t="s">
        <v>30</v>
      </c>
      <c r="D153" s="36">
        <v>5.5999999046325684</v>
      </c>
      <c r="E153" s="43">
        <f t="shared" ca="1" si="4"/>
        <v>5.5999999046325684</v>
      </c>
      <c r="F153" s="1" t="e">
        <f ca="1">VLOOKUP(B153,input!$M$3:$N$27,2,FALSE)</f>
        <v>#N/A</v>
      </c>
      <c r="G153" s="1">
        <f t="shared" ca="1" si="5"/>
        <v>5.5999999046325684</v>
      </c>
    </row>
    <row r="154" spans="1:7" ht="30">
      <c r="A154" s="5" t="s">
        <v>315</v>
      </c>
      <c r="B154" s="14" t="s">
        <v>316</v>
      </c>
      <c r="C154" s="19" t="s">
        <v>30</v>
      </c>
      <c r="D154" s="36">
        <v>2.7999999523162842</v>
      </c>
      <c r="E154" s="43">
        <f t="shared" ca="1" si="4"/>
        <v>2.7999999523162842</v>
      </c>
      <c r="F154" s="1" t="e">
        <f ca="1">VLOOKUP(B154,input!$M$3:$N$27,2,FALSE)</f>
        <v>#N/A</v>
      </c>
      <c r="G154" s="1">
        <f t="shared" ca="1" si="5"/>
        <v>2.7999999523162842</v>
      </c>
    </row>
    <row r="155" spans="1:7" ht="30">
      <c r="A155" s="5" t="s">
        <v>317</v>
      </c>
      <c r="B155" s="14" t="s">
        <v>318</v>
      </c>
      <c r="C155" s="19" t="s">
        <v>30</v>
      </c>
      <c r="D155" s="37">
        <v>20</v>
      </c>
      <c r="E155" s="43">
        <f t="shared" ca="1" si="4"/>
        <v>20</v>
      </c>
      <c r="F155" s="1" t="e">
        <f ca="1">VLOOKUP(B155,input!$M$3:$N$27,2,FALSE)</f>
        <v>#N/A</v>
      </c>
      <c r="G155" s="1">
        <f t="shared" ca="1" si="5"/>
        <v>20</v>
      </c>
    </row>
    <row r="156" spans="1:7" ht="30">
      <c r="A156" s="5" t="s">
        <v>319</v>
      </c>
      <c r="B156" s="14" t="s">
        <v>320</v>
      </c>
      <c r="C156" s="19" t="s">
        <v>30</v>
      </c>
      <c r="D156" s="36">
        <v>2.5</v>
      </c>
      <c r="E156" s="43">
        <f t="shared" ca="1" si="4"/>
        <v>2.5</v>
      </c>
      <c r="F156" s="1" t="e">
        <f ca="1">VLOOKUP(B156,input!$M$3:$N$27,2,FALSE)</f>
        <v>#N/A</v>
      </c>
      <c r="G156" s="1">
        <f t="shared" ca="1" si="5"/>
        <v>2.5</v>
      </c>
    </row>
    <row r="157" spans="1:7" ht="30">
      <c r="A157" s="5" t="s">
        <v>321</v>
      </c>
      <c r="B157" s="14" t="s">
        <v>322</v>
      </c>
      <c r="C157" s="19" t="s">
        <v>33</v>
      </c>
      <c r="D157" s="36">
        <v>2</v>
      </c>
      <c r="E157" s="43">
        <f t="shared" ca="1" si="4"/>
        <v>2</v>
      </c>
      <c r="F157" s="1" t="e">
        <f ca="1">VLOOKUP(B157,input!$M$3:$N$27,2,FALSE)</f>
        <v>#N/A</v>
      </c>
      <c r="G157" s="1">
        <f t="shared" ca="1" si="5"/>
        <v>2</v>
      </c>
    </row>
    <row r="158" spans="1:7" ht="30">
      <c r="A158" s="5" t="s">
        <v>323</v>
      </c>
      <c r="B158" s="14" t="s">
        <v>324</v>
      </c>
      <c r="C158" s="19"/>
      <c r="D158" s="35">
        <v>0</v>
      </c>
      <c r="E158" s="43">
        <f t="shared" ca="1" si="4"/>
        <v>0</v>
      </c>
      <c r="F158" s="1" t="e">
        <f ca="1">VLOOKUP(B158,input!$M$3:$N$27,2,FALSE)</f>
        <v>#N/A</v>
      </c>
      <c r="G158" s="1">
        <f t="shared" ca="1" si="5"/>
        <v>0</v>
      </c>
    </row>
    <row r="159" spans="1:7" ht="30">
      <c r="A159" s="5" t="s">
        <v>325</v>
      </c>
      <c r="B159" s="14" t="s">
        <v>326</v>
      </c>
      <c r="C159" s="19" t="s">
        <v>30</v>
      </c>
      <c r="D159" s="37">
        <v>61.710399627685547</v>
      </c>
      <c r="E159" s="43">
        <f t="shared" ca="1" si="4"/>
        <v>61.710399627685547</v>
      </c>
      <c r="F159" s="1" t="e">
        <f ca="1">VLOOKUP(B159,input!$M$3:$N$27,2,FALSE)</f>
        <v>#N/A</v>
      </c>
      <c r="G159" s="1">
        <f t="shared" ca="1" si="5"/>
        <v>61.710399627685547</v>
      </c>
    </row>
    <row r="160" spans="1:7" ht="30">
      <c r="A160" s="5" t="s">
        <v>327</v>
      </c>
      <c r="B160" s="14" t="s">
        <v>328</v>
      </c>
      <c r="C160" s="19"/>
      <c r="D160" s="39">
        <v>0.10000000149011612</v>
      </c>
      <c r="E160" s="43">
        <f t="shared" ca="1" si="4"/>
        <v>0.10000000149011612</v>
      </c>
      <c r="F160" s="1" t="e">
        <f ca="1">VLOOKUP(B160,input!$M$3:$N$27,2,FALSE)</f>
        <v>#N/A</v>
      </c>
      <c r="G160" s="1">
        <f t="shared" ca="1" si="5"/>
        <v>0.10000000149011612</v>
      </c>
    </row>
    <row r="161" spans="1:7" ht="30">
      <c r="A161" s="5" t="s">
        <v>329</v>
      </c>
      <c r="B161" s="14" t="s">
        <v>330</v>
      </c>
      <c r="C161" s="19"/>
      <c r="D161" s="39">
        <v>0.75</v>
      </c>
      <c r="E161" s="43">
        <f t="shared" ca="1" si="4"/>
        <v>0.75</v>
      </c>
      <c r="F161" s="1" t="e">
        <f ca="1">VLOOKUP(B161,input!$M$3:$N$27,2,FALSE)</f>
        <v>#N/A</v>
      </c>
      <c r="G161" s="1">
        <f t="shared" ca="1" si="5"/>
        <v>0.75</v>
      </c>
    </row>
    <row r="162" spans="1:7" ht="30">
      <c r="A162" s="5" t="s">
        <v>331</v>
      </c>
      <c r="B162" s="14" t="s">
        <v>332</v>
      </c>
      <c r="C162" s="19"/>
      <c r="D162" s="39">
        <v>0.15000000596046448</v>
      </c>
      <c r="E162" s="43">
        <f t="shared" ca="1" si="4"/>
        <v>0.15000000596046448</v>
      </c>
      <c r="F162" s="1" t="e">
        <f ca="1">VLOOKUP(B162,input!$M$3:$N$27,2,FALSE)</f>
        <v>#N/A</v>
      </c>
      <c r="G162" s="1">
        <f t="shared" ca="1" si="5"/>
        <v>0.15000000596046448</v>
      </c>
    </row>
    <row r="163" spans="1:7" ht="30">
      <c r="A163" s="5" t="s">
        <v>333</v>
      </c>
      <c r="B163" s="14" t="s">
        <v>334</v>
      </c>
      <c r="C163" s="19" t="s">
        <v>212</v>
      </c>
      <c r="D163" s="37">
        <v>59.889877319335938</v>
      </c>
      <c r="E163" s="43">
        <f t="shared" ca="1" si="4"/>
        <v>59.889877319335938</v>
      </c>
      <c r="F163" s="1" t="e">
        <f ca="1">VLOOKUP(B163,input!$M$3:$N$27,2,FALSE)</f>
        <v>#N/A</v>
      </c>
      <c r="G163" s="1">
        <f t="shared" ca="1" si="5"/>
        <v>59.889877319335938</v>
      </c>
    </row>
    <row r="164" spans="1:7" ht="30">
      <c r="A164" s="5" t="s">
        <v>335</v>
      </c>
      <c r="B164" s="14" t="s">
        <v>336</v>
      </c>
      <c r="C164" s="19" t="s">
        <v>212</v>
      </c>
      <c r="D164" s="38">
        <v>427.73403930664062</v>
      </c>
      <c r="E164" s="43">
        <f t="shared" ca="1" si="4"/>
        <v>427.73403930664062</v>
      </c>
      <c r="F164" s="1" t="e">
        <f ca="1">VLOOKUP(B164,input!$M$3:$N$27,2,FALSE)</f>
        <v>#N/A</v>
      </c>
      <c r="G164" s="1">
        <f t="shared" ca="1" si="5"/>
        <v>427.73403930664062</v>
      </c>
    </row>
    <row r="165" spans="1:7" ht="30">
      <c r="A165" s="5" t="s">
        <v>337</v>
      </c>
      <c r="B165" s="14" t="s">
        <v>338</v>
      </c>
      <c r="C165" s="19" t="s">
        <v>217</v>
      </c>
      <c r="D165" s="38">
        <v>604.20635986328125</v>
      </c>
      <c r="E165" s="43">
        <f t="shared" ca="1" si="4"/>
        <v>604.20635986328125</v>
      </c>
      <c r="F165" s="1" t="e">
        <f ca="1">VLOOKUP(B165,input!$M$3:$N$27,2,FALSE)</f>
        <v>#N/A</v>
      </c>
      <c r="G165" s="1">
        <f t="shared" ca="1" si="5"/>
        <v>604.20635986328125</v>
      </c>
    </row>
    <row r="166" spans="1:7" ht="30">
      <c r="A166" s="5" t="s">
        <v>339</v>
      </c>
      <c r="B166" s="14" t="s">
        <v>340</v>
      </c>
      <c r="C166" s="19" t="s">
        <v>217</v>
      </c>
      <c r="D166" s="38">
        <v>154.51301574707031</v>
      </c>
      <c r="E166" s="43">
        <f t="shared" ca="1" si="4"/>
        <v>154.51301574707031</v>
      </c>
      <c r="F166" s="1" t="e">
        <f ca="1">VLOOKUP(B166,input!$M$3:$N$27,2,FALSE)</f>
        <v>#N/A</v>
      </c>
      <c r="G166" s="1">
        <f t="shared" ca="1" si="5"/>
        <v>154.51301574707031</v>
      </c>
    </row>
    <row r="167" spans="1:7" ht="30">
      <c r="A167" s="5" t="s">
        <v>341</v>
      </c>
      <c r="B167" s="14" t="s">
        <v>342</v>
      </c>
      <c r="C167" s="19" t="s">
        <v>217</v>
      </c>
      <c r="D167" s="35">
        <v>0</v>
      </c>
      <c r="E167" s="43">
        <f t="shared" ca="1" si="4"/>
        <v>0</v>
      </c>
      <c r="F167" s="1" t="e">
        <f ca="1">VLOOKUP(B167,input!$M$3:$N$27,2,FALSE)</f>
        <v>#N/A</v>
      </c>
      <c r="G167" s="1">
        <f t="shared" ca="1" si="5"/>
        <v>0</v>
      </c>
    </row>
    <row r="168" spans="1:7" ht="30">
      <c r="A168" s="5" t="s">
        <v>343</v>
      </c>
      <c r="B168" s="14" t="s">
        <v>344</v>
      </c>
      <c r="C168" s="19"/>
      <c r="D168" s="36">
        <v>1</v>
      </c>
      <c r="E168" s="43">
        <f t="shared" ca="1" si="4"/>
        <v>1</v>
      </c>
      <c r="F168" s="1" t="e">
        <f ca="1">VLOOKUP(B168,input!$M$3:$N$27,2,FALSE)</f>
        <v>#N/A</v>
      </c>
      <c r="G168" s="1">
        <f t="shared" ca="1" si="5"/>
        <v>1</v>
      </c>
    </row>
    <row r="169" spans="1:7" ht="30">
      <c r="A169" s="5" t="s">
        <v>345</v>
      </c>
      <c r="B169" s="14" t="s">
        <v>346</v>
      </c>
      <c r="C169" s="19" t="s">
        <v>226</v>
      </c>
      <c r="D169" s="41">
        <v>4.9984673969447613E-3</v>
      </c>
      <c r="E169" s="43">
        <f t="shared" ca="1" si="4"/>
        <v>4.9984673969447613E-3</v>
      </c>
      <c r="F169" s="1" t="e">
        <f ca="1">VLOOKUP(B169,input!$M$3:$N$27,2,FALSE)</f>
        <v>#N/A</v>
      </c>
      <c r="G169" s="1">
        <f t="shared" ca="1" si="5"/>
        <v>4.9984673969447613E-3</v>
      </c>
    </row>
    <row r="170" spans="1:7" ht="30">
      <c r="A170" s="5" t="s">
        <v>347</v>
      </c>
      <c r="B170" s="14" t="s">
        <v>348</v>
      </c>
      <c r="C170" s="19"/>
      <c r="D170" s="39">
        <v>0.80000001192092896</v>
      </c>
      <c r="E170" s="43">
        <f t="shared" ca="1" si="4"/>
        <v>0.80000001192092896</v>
      </c>
      <c r="F170" s="1" t="e">
        <f ca="1">VLOOKUP(B170,input!$M$3:$N$27,2,FALSE)</f>
        <v>#N/A</v>
      </c>
      <c r="G170" s="1">
        <f t="shared" ca="1" si="5"/>
        <v>0.80000001192092896</v>
      </c>
    </row>
    <row r="171" spans="1:7" ht="30">
      <c r="A171" s="5" t="s">
        <v>349</v>
      </c>
      <c r="B171" s="14" t="s">
        <v>350</v>
      </c>
      <c r="C171" s="19"/>
      <c r="D171" s="39">
        <v>0.72000002861022949</v>
      </c>
      <c r="E171" s="43">
        <f t="shared" ca="1" si="4"/>
        <v>0.72000002861022949</v>
      </c>
      <c r="F171" s="1" t="e">
        <f ca="1">VLOOKUP(B171,input!$M$3:$N$27,2,FALSE)</f>
        <v>#N/A</v>
      </c>
      <c r="G171" s="1">
        <f t="shared" ca="1" si="5"/>
        <v>0.72000002861022949</v>
      </c>
    </row>
    <row r="172" spans="1:7" ht="30">
      <c r="A172" s="5" t="s">
        <v>351</v>
      </c>
      <c r="B172" s="14" t="s">
        <v>352</v>
      </c>
      <c r="C172" s="19" t="s">
        <v>30</v>
      </c>
      <c r="D172" s="37">
        <v>84.500015258789063</v>
      </c>
      <c r="E172" s="43">
        <f t="shared" ca="1" si="4"/>
        <v>84.500015258789063</v>
      </c>
      <c r="F172" s="1" t="e">
        <f ca="1">VLOOKUP(B172,input!$M$3:$N$27,2,FALSE)</f>
        <v>#N/A</v>
      </c>
      <c r="G172" s="1">
        <f t="shared" ca="1" si="5"/>
        <v>84.500015258789063</v>
      </c>
    </row>
    <row r="173" spans="1:7" ht="30">
      <c r="A173" s="5" t="s">
        <v>353</v>
      </c>
      <c r="B173" s="14" t="s">
        <v>354</v>
      </c>
      <c r="C173" s="19" t="s">
        <v>30</v>
      </c>
      <c r="D173" s="36">
        <v>5.5999999046325684</v>
      </c>
      <c r="E173" s="43">
        <f t="shared" ca="1" si="4"/>
        <v>5.5999999046325684</v>
      </c>
      <c r="F173" s="1" t="e">
        <f ca="1">VLOOKUP(B173,input!$M$3:$N$27,2,FALSE)</f>
        <v>#N/A</v>
      </c>
      <c r="G173" s="1">
        <f t="shared" ca="1" si="5"/>
        <v>5.5999999046325684</v>
      </c>
    </row>
    <row r="174" spans="1:7" ht="30">
      <c r="A174" s="5" t="s">
        <v>355</v>
      </c>
      <c r="B174" s="14" t="s">
        <v>356</v>
      </c>
      <c r="C174" s="19" t="s">
        <v>30</v>
      </c>
      <c r="D174" s="36">
        <v>2.7999999523162842</v>
      </c>
      <c r="E174" s="43">
        <f t="shared" ca="1" si="4"/>
        <v>2.7999999523162842</v>
      </c>
      <c r="F174" s="1" t="e">
        <f ca="1">VLOOKUP(B174,input!$M$3:$N$27,2,FALSE)</f>
        <v>#N/A</v>
      </c>
      <c r="G174" s="1">
        <f t="shared" ca="1" si="5"/>
        <v>2.7999999523162842</v>
      </c>
    </row>
    <row r="175" spans="1:7" ht="30">
      <c r="A175" s="5" t="s">
        <v>357</v>
      </c>
      <c r="B175" s="14" t="s">
        <v>358</v>
      </c>
      <c r="C175" s="19" t="s">
        <v>30</v>
      </c>
      <c r="D175" s="37">
        <v>20</v>
      </c>
      <c r="E175" s="43">
        <f t="shared" ca="1" si="4"/>
        <v>20</v>
      </c>
      <c r="F175" s="1" t="e">
        <f ca="1">VLOOKUP(B175,input!$M$3:$N$27,2,FALSE)</f>
        <v>#N/A</v>
      </c>
      <c r="G175" s="1">
        <f t="shared" ca="1" si="5"/>
        <v>20</v>
      </c>
    </row>
    <row r="176" spans="1:7" ht="30">
      <c r="A176" s="5" t="s">
        <v>359</v>
      </c>
      <c r="B176" s="14" t="s">
        <v>360</v>
      </c>
      <c r="C176" s="19" t="s">
        <v>30</v>
      </c>
      <c r="D176" s="36">
        <v>2.5</v>
      </c>
      <c r="E176" s="43">
        <f t="shared" ca="1" si="4"/>
        <v>2.5</v>
      </c>
      <c r="F176" s="1" t="e">
        <f ca="1">VLOOKUP(B176,input!$M$3:$N$27,2,FALSE)</f>
        <v>#N/A</v>
      </c>
      <c r="G176" s="1">
        <f t="shared" ca="1" si="5"/>
        <v>2.5</v>
      </c>
    </row>
    <row r="177" spans="1:7" ht="30">
      <c r="A177" s="5" t="s">
        <v>361</v>
      </c>
      <c r="B177" s="14" t="s">
        <v>362</v>
      </c>
      <c r="C177" s="19" t="s">
        <v>33</v>
      </c>
      <c r="D177" s="36">
        <v>2</v>
      </c>
      <c r="E177" s="43">
        <f t="shared" ca="1" si="4"/>
        <v>2</v>
      </c>
      <c r="F177" s="1" t="e">
        <f ca="1">VLOOKUP(B177,input!$M$3:$N$27,2,FALSE)</f>
        <v>#N/A</v>
      </c>
      <c r="G177" s="1">
        <f t="shared" ca="1" si="5"/>
        <v>2</v>
      </c>
    </row>
    <row r="178" spans="1:7" ht="30">
      <c r="A178" s="5" t="s">
        <v>363</v>
      </c>
      <c r="B178" s="14" t="s">
        <v>364</v>
      </c>
      <c r="C178" s="19"/>
      <c r="D178" s="35">
        <v>0</v>
      </c>
      <c r="E178" s="43">
        <f t="shared" ca="1" si="4"/>
        <v>0</v>
      </c>
      <c r="F178" s="1" t="e">
        <f ca="1">VLOOKUP(B178,input!$M$3:$N$27,2,FALSE)</f>
        <v>#N/A</v>
      </c>
      <c r="G178" s="1">
        <f t="shared" ca="1" si="5"/>
        <v>0</v>
      </c>
    </row>
    <row r="179" spans="1:7" ht="30">
      <c r="A179" s="5" t="s">
        <v>365</v>
      </c>
      <c r="B179" s="14" t="s">
        <v>366</v>
      </c>
      <c r="C179" s="19" t="s">
        <v>30</v>
      </c>
      <c r="D179" s="37">
        <v>84.500015258789063</v>
      </c>
      <c r="E179" s="43">
        <f t="shared" ca="1" si="4"/>
        <v>84.500015258789063</v>
      </c>
      <c r="F179" s="1" t="e">
        <f ca="1">VLOOKUP(B179,input!$M$3:$N$27,2,FALSE)</f>
        <v>#N/A</v>
      </c>
      <c r="G179" s="1">
        <f t="shared" ca="1" si="5"/>
        <v>84.500015258789063</v>
      </c>
    </row>
    <row r="180" spans="1:7" ht="30">
      <c r="A180" s="5" t="s">
        <v>367</v>
      </c>
      <c r="B180" s="14" t="s">
        <v>368</v>
      </c>
      <c r="C180" s="19"/>
      <c r="D180" s="39">
        <v>0.10000000149011612</v>
      </c>
      <c r="E180" s="43">
        <f t="shared" ca="1" si="4"/>
        <v>0.10000000149011612</v>
      </c>
      <c r="F180" s="1" t="e">
        <f ca="1">VLOOKUP(B180,input!$M$3:$N$27,2,FALSE)</f>
        <v>#N/A</v>
      </c>
      <c r="G180" s="1">
        <f t="shared" ca="1" si="5"/>
        <v>0.10000000149011612</v>
      </c>
    </row>
    <row r="181" spans="1:7" ht="30">
      <c r="A181" s="5" t="s">
        <v>369</v>
      </c>
      <c r="B181" s="14" t="s">
        <v>370</v>
      </c>
      <c r="C181" s="19"/>
      <c r="D181" s="39">
        <v>0.75</v>
      </c>
      <c r="E181" s="43">
        <f t="shared" ca="1" si="4"/>
        <v>0.75</v>
      </c>
      <c r="F181" s="1" t="e">
        <f ca="1">VLOOKUP(B181,input!$M$3:$N$27,2,FALSE)</f>
        <v>#N/A</v>
      </c>
      <c r="G181" s="1">
        <f t="shared" ca="1" si="5"/>
        <v>0.75</v>
      </c>
    </row>
    <row r="182" spans="1:7" ht="30">
      <c r="A182" s="5" t="s">
        <v>371</v>
      </c>
      <c r="B182" s="14" t="s">
        <v>372</v>
      </c>
      <c r="C182" s="19"/>
      <c r="D182" s="39">
        <v>0.15000000596046448</v>
      </c>
      <c r="E182" s="43">
        <f t="shared" ca="1" si="4"/>
        <v>0.15000000596046448</v>
      </c>
      <c r="F182" s="1" t="e">
        <f ca="1">VLOOKUP(B182,input!$M$3:$N$27,2,FALSE)</f>
        <v>#N/A</v>
      </c>
      <c r="G182" s="1">
        <f t="shared" ca="1" si="5"/>
        <v>0.15000000596046448</v>
      </c>
    </row>
    <row r="183" spans="1:7" ht="30">
      <c r="A183" s="5" t="s">
        <v>373</v>
      </c>
      <c r="B183" s="14" t="s">
        <v>374</v>
      </c>
      <c r="C183" s="19" t="s">
        <v>212</v>
      </c>
      <c r="D183" s="37">
        <v>49.09796142578125</v>
      </c>
      <c r="E183" s="43">
        <f t="shared" ca="1" si="4"/>
        <v>49.09796142578125</v>
      </c>
      <c r="F183" s="1" t="e">
        <f ca="1">VLOOKUP(B183,input!$M$3:$N$27,2,FALSE)</f>
        <v>#N/A</v>
      </c>
      <c r="G183" s="1">
        <f t="shared" ca="1" si="5"/>
        <v>49.09796142578125</v>
      </c>
    </row>
    <row r="184" spans="1:7" ht="30">
      <c r="A184" s="5" t="s">
        <v>375</v>
      </c>
      <c r="B184" s="14" t="s">
        <v>376</v>
      </c>
      <c r="C184" s="19" t="s">
        <v>212</v>
      </c>
      <c r="D184" s="38">
        <v>427.73403930664062</v>
      </c>
      <c r="E184" s="43">
        <f t="shared" ca="1" si="4"/>
        <v>427.73403930664062</v>
      </c>
      <c r="F184" s="1" t="e">
        <f ca="1">VLOOKUP(B184,input!$M$3:$N$27,2,FALSE)</f>
        <v>#N/A</v>
      </c>
      <c r="G184" s="1">
        <f t="shared" ca="1" si="5"/>
        <v>427.73403930664062</v>
      </c>
    </row>
    <row r="185" spans="1:7" ht="30">
      <c r="A185" s="5" t="s">
        <v>377</v>
      </c>
      <c r="B185" s="14" t="s">
        <v>378</v>
      </c>
      <c r="C185" s="19" t="s">
        <v>217</v>
      </c>
      <c r="D185" s="38">
        <v>753.3428955078125</v>
      </c>
      <c r="E185" s="43">
        <f t="shared" ca="1" si="4"/>
        <v>753.3428955078125</v>
      </c>
      <c r="F185" s="1" t="e">
        <f ca="1">VLOOKUP(B185,input!$M$3:$N$27,2,FALSE)</f>
        <v>#N/A</v>
      </c>
      <c r="G185" s="1">
        <f t="shared" ca="1" si="5"/>
        <v>753.3428955078125</v>
      </c>
    </row>
    <row r="186" spans="1:7" ht="30">
      <c r="A186" s="5" t="s">
        <v>379</v>
      </c>
      <c r="B186" s="14" t="s">
        <v>380</v>
      </c>
      <c r="C186" s="19" t="s">
        <v>217</v>
      </c>
      <c r="D186" s="38">
        <v>142.62869262695312</v>
      </c>
      <c r="E186" s="43">
        <f t="shared" ca="1" si="4"/>
        <v>142.62869262695312</v>
      </c>
      <c r="F186" s="1" t="e">
        <f ca="1">VLOOKUP(B186,input!$M$3:$N$27,2,FALSE)</f>
        <v>#N/A</v>
      </c>
      <c r="G186" s="1">
        <f t="shared" ca="1" si="5"/>
        <v>142.62869262695312</v>
      </c>
    </row>
    <row r="187" spans="1:7" ht="30">
      <c r="A187" s="5" t="s">
        <v>381</v>
      </c>
      <c r="B187" s="14" t="s">
        <v>382</v>
      </c>
      <c r="C187" s="19" t="s">
        <v>217</v>
      </c>
      <c r="D187" s="35">
        <v>0</v>
      </c>
      <c r="E187" s="43">
        <f t="shared" ca="1" si="4"/>
        <v>0</v>
      </c>
      <c r="F187" s="1" t="e">
        <f ca="1">VLOOKUP(B187,input!$M$3:$N$27,2,FALSE)</f>
        <v>#N/A</v>
      </c>
      <c r="G187" s="1">
        <f t="shared" ca="1" si="5"/>
        <v>0</v>
      </c>
    </row>
    <row r="188" spans="1:7" ht="30">
      <c r="A188" s="5" t="s">
        <v>383</v>
      </c>
      <c r="B188" s="14" t="s">
        <v>384</v>
      </c>
      <c r="C188" s="19"/>
      <c r="D188" s="36">
        <v>1</v>
      </c>
      <c r="E188" s="43">
        <f t="shared" ca="1" si="4"/>
        <v>1</v>
      </c>
      <c r="F188" s="1" t="e">
        <f ca="1">VLOOKUP(B188,input!$M$3:$N$27,2,FALSE)</f>
        <v>#N/A</v>
      </c>
      <c r="G188" s="1">
        <f t="shared" ca="1" si="5"/>
        <v>1</v>
      </c>
    </row>
    <row r="189" spans="1:7" ht="30">
      <c r="A189" s="5" t="s">
        <v>385</v>
      </c>
      <c r="B189" s="14" t="s">
        <v>386</v>
      </c>
      <c r="C189" s="19" t="s">
        <v>226</v>
      </c>
      <c r="D189" s="41">
        <v>4.9004526808857918E-3</v>
      </c>
      <c r="E189" s="43">
        <f t="shared" ca="1" si="4"/>
        <v>4.9004526808857918E-3</v>
      </c>
      <c r="F189" s="1" t="e">
        <f ca="1">VLOOKUP(B189,input!$M$3:$N$27,2,FALSE)</f>
        <v>#N/A</v>
      </c>
      <c r="G189" s="1">
        <f t="shared" ca="1" si="5"/>
        <v>4.9004526808857918E-3</v>
      </c>
    </row>
    <row r="190" spans="1:7" ht="30">
      <c r="A190" s="5" t="s">
        <v>387</v>
      </c>
      <c r="B190" s="14" t="s">
        <v>388</v>
      </c>
      <c r="C190" s="19"/>
      <c r="D190" s="39">
        <v>0.80000001192092896</v>
      </c>
      <c r="E190" s="43">
        <f t="shared" ca="1" si="4"/>
        <v>0.80000001192092896</v>
      </c>
      <c r="F190" s="1" t="e">
        <f ca="1">VLOOKUP(B190,input!$M$3:$N$27,2,FALSE)</f>
        <v>#N/A</v>
      </c>
      <c r="G190" s="1">
        <f t="shared" ca="1" si="5"/>
        <v>0.80000001192092896</v>
      </c>
    </row>
    <row r="191" spans="1:7" ht="30">
      <c r="A191" s="5" t="s">
        <v>389</v>
      </c>
      <c r="B191" s="14" t="s">
        <v>390</v>
      </c>
      <c r="C191" s="19"/>
      <c r="D191" s="39">
        <v>0.72000002861022949</v>
      </c>
      <c r="E191" s="43">
        <f t="shared" ca="1" si="4"/>
        <v>0.72000002861022949</v>
      </c>
      <c r="F191" s="1" t="e">
        <f ca="1">VLOOKUP(B191,input!$M$3:$N$27,2,FALSE)</f>
        <v>#N/A</v>
      </c>
      <c r="G191" s="1">
        <f t="shared" ca="1" si="5"/>
        <v>0.72000002861022949</v>
      </c>
    </row>
    <row r="192" spans="1:7" ht="30">
      <c r="A192" s="5" t="s">
        <v>391</v>
      </c>
      <c r="B192" s="14" t="s">
        <v>392</v>
      </c>
      <c r="C192" s="19" t="s">
        <v>30</v>
      </c>
      <c r="D192" s="38">
        <v>100.49298858642578</v>
      </c>
      <c r="E192" s="43">
        <f t="shared" ca="1" si="4"/>
        <v>100.49298858642578</v>
      </c>
      <c r="F192" s="1" t="e">
        <f ca="1">VLOOKUP(B192,input!$M$3:$N$27,2,FALSE)</f>
        <v>#N/A</v>
      </c>
      <c r="G192" s="1">
        <f t="shared" ca="1" si="5"/>
        <v>100.49298858642578</v>
      </c>
    </row>
    <row r="193" spans="1:7" ht="30">
      <c r="A193" s="5" t="s">
        <v>393</v>
      </c>
      <c r="B193" s="14" t="s">
        <v>394</v>
      </c>
      <c r="C193" s="19" t="s">
        <v>30</v>
      </c>
      <c r="D193" s="36">
        <v>5.6999998092651367</v>
      </c>
      <c r="E193" s="43">
        <f t="shared" ca="1" si="4"/>
        <v>5.6999998092651367</v>
      </c>
      <c r="F193" s="1" t="e">
        <f ca="1">VLOOKUP(B193,input!$M$3:$N$27,2,FALSE)</f>
        <v>#N/A</v>
      </c>
      <c r="G193" s="1">
        <f t="shared" ca="1" si="5"/>
        <v>5.6999998092651367</v>
      </c>
    </row>
    <row r="194" spans="1:7" ht="30">
      <c r="A194" s="5" t="s">
        <v>395</v>
      </c>
      <c r="B194" s="14" t="s">
        <v>396</v>
      </c>
      <c r="C194" s="19" t="s">
        <v>30</v>
      </c>
      <c r="D194" s="36">
        <v>2.7999999523162842</v>
      </c>
      <c r="E194" s="43">
        <f t="shared" ca="1" si="4"/>
        <v>2.7999999523162842</v>
      </c>
      <c r="F194" s="1" t="e">
        <f ca="1">VLOOKUP(B194,input!$M$3:$N$27,2,FALSE)</f>
        <v>#N/A</v>
      </c>
      <c r="G194" s="1">
        <f t="shared" ca="1" si="5"/>
        <v>2.7999999523162842</v>
      </c>
    </row>
    <row r="195" spans="1:7" ht="30">
      <c r="A195" s="5" t="s">
        <v>397</v>
      </c>
      <c r="B195" s="14" t="s">
        <v>398</v>
      </c>
      <c r="C195" s="19" t="s">
        <v>30</v>
      </c>
      <c r="D195" s="37">
        <v>20</v>
      </c>
      <c r="E195" s="43">
        <f t="shared" ca="1" si="4"/>
        <v>20</v>
      </c>
      <c r="F195" s="1" t="e">
        <f ca="1">VLOOKUP(B195,input!$M$3:$N$27,2,FALSE)</f>
        <v>#N/A</v>
      </c>
      <c r="G195" s="1">
        <f t="shared" ca="1" si="5"/>
        <v>20</v>
      </c>
    </row>
    <row r="196" spans="1:7" ht="30">
      <c r="A196" s="5" t="s">
        <v>399</v>
      </c>
      <c r="B196" s="14" t="s">
        <v>400</v>
      </c>
      <c r="C196" s="19" t="s">
        <v>30</v>
      </c>
      <c r="D196" s="36">
        <v>2.5</v>
      </c>
      <c r="E196" s="43">
        <f t="shared" ca="1" si="4"/>
        <v>2.5</v>
      </c>
      <c r="F196" s="1" t="e">
        <f ca="1">VLOOKUP(B196,input!$M$3:$N$27,2,FALSE)</f>
        <v>#N/A</v>
      </c>
      <c r="G196" s="1">
        <f t="shared" ca="1" si="5"/>
        <v>2.5</v>
      </c>
    </row>
    <row r="197" spans="1:7" ht="30">
      <c r="A197" s="5" t="s">
        <v>401</v>
      </c>
      <c r="B197" s="14" t="s">
        <v>402</v>
      </c>
      <c r="C197" s="19" t="s">
        <v>33</v>
      </c>
      <c r="D197" s="36">
        <v>2</v>
      </c>
      <c r="E197" s="43">
        <f t="shared" ca="1" si="4"/>
        <v>2</v>
      </c>
      <c r="F197" s="1" t="e">
        <f ca="1">VLOOKUP(B197,input!$M$3:$N$27,2,FALSE)</f>
        <v>#N/A</v>
      </c>
      <c r="G197" s="1">
        <f t="shared" ca="1" si="5"/>
        <v>2</v>
      </c>
    </row>
    <row r="198" spans="1:7" ht="30">
      <c r="A198" s="5" t="s">
        <v>403</v>
      </c>
      <c r="B198" s="14" t="s">
        <v>404</v>
      </c>
      <c r="C198" s="19"/>
      <c r="D198" s="35">
        <v>0</v>
      </c>
      <c r="E198" s="43">
        <f t="shared" ca="1" si="4"/>
        <v>0</v>
      </c>
      <c r="F198" s="1" t="e">
        <f ca="1">VLOOKUP(B198,input!$M$3:$N$27,2,FALSE)</f>
        <v>#N/A</v>
      </c>
      <c r="G198" s="1">
        <f t="shared" ca="1" si="5"/>
        <v>0</v>
      </c>
    </row>
    <row r="199" spans="1:7" ht="30">
      <c r="A199" s="5" t="s">
        <v>405</v>
      </c>
      <c r="B199" s="14" t="s">
        <v>406</v>
      </c>
      <c r="C199" s="19" t="s">
        <v>30</v>
      </c>
      <c r="D199" s="38">
        <v>100.49298858642578</v>
      </c>
      <c r="E199" s="43">
        <f t="shared" ca="1" si="4"/>
        <v>100.49298858642578</v>
      </c>
      <c r="F199" s="1" t="e">
        <f ca="1">VLOOKUP(B199,input!$M$3:$N$27,2,FALSE)</f>
        <v>#N/A</v>
      </c>
      <c r="G199" s="1">
        <f t="shared" ca="1" si="5"/>
        <v>100.49298858642578</v>
      </c>
    </row>
    <row r="200" spans="1:7" ht="30">
      <c r="A200" s="5" t="s">
        <v>407</v>
      </c>
      <c r="B200" s="14" t="s">
        <v>408</v>
      </c>
      <c r="C200" s="19"/>
      <c r="D200" s="39">
        <v>0.10000000149011612</v>
      </c>
      <c r="E200" s="43">
        <f t="shared" ca="1" si="4"/>
        <v>0.10000000149011612</v>
      </c>
      <c r="F200" s="1" t="e">
        <f ca="1">VLOOKUP(B200,input!$M$3:$N$27,2,FALSE)</f>
        <v>#N/A</v>
      </c>
      <c r="G200" s="1">
        <f t="shared" ca="1" si="5"/>
        <v>0.10000000149011612</v>
      </c>
    </row>
    <row r="201" spans="1:7" ht="30">
      <c r="A201" s="5" t="s">
        <v>409</v>
      </c>
      <c r="B201" s="14" t="s">
        <v>410</v>
      </c>
      <c r="C201" s="19"/>
      <c r="D201" s="39">
        <v>0.75</v>
      </c>
      <c r="E201" s="43">
        <f t="shared" ref="E201:E264" ca="1" si="6">G201</f>
        <v>0.75</v>
      </c>
      <c r="F201" s="1" t="e">
        <f ca="1">VLOOKUP(B201,input!$M$3:$N$27,2,FALSE)</f>
        <v>#N/A</v>
      </c>
      <c r="G201" s="1">
        <f t="shared" ref="G201:G264" ca="1" si="7">_xlfn.IFNA(F201,D201)</f>
        <v>0.75</v>
      </c>
    </row>
    <row r="202" spans="1:7" ht="30">
      <c r="A202" s="5" t="s">
        <v>411</v>
      </c>
      <c r="B202" s="14" t="s">
        <v>412</v>
      </c>
      <c r="C202" s="19"/>
      <c r="D202" s="39">
        <v>0.15000000596046448</v>
      </c>
      <c r="E202" s="43">
        <f t="shared" ca="1" si="6"/>
        <v>0.15000000596046448</v>
      </c>
      <c r="F202" s="1" t="e">
        <f ca="1">VLOOKUP(B202,input!$M$3:$N$27,2,FALSE)</f>
        <v>#N/A</v>
      </c>
      <c r="G202" s="1">
        <f t="shared" ca="1" si="7"/>
        <v>0.15000000596046448</v>
      </c>
    </row>
    <row r="203" spans="1:7" ht="30">
      <c r="A203" s="5" t="s">
        <v>413</v>
      </c>
      <c r="B203" s="14" t="s">
        <v>414</v>
      </c>
      <c r="C203" s="19" t="s">
        <v>212</v>
      </c>
      <c r="D203" s="37">
        <v>33.536739349365234</v>
      </c>
      <c r="E203" s="43">
        <f t="shared" ca="1" si="6"/>
        <v>33.536739349365234</v>
      </c>
      <c r="F203" s="1" t="e">
        <f ca="1">VLOOKUP(B203,input!$M$3:$N$27,2,FALSE)</f>
        <v>#N/A</v>
      </c>
      <c r="G203" s="1">
        <f t="shared" ca="1" si="7"/>
        <v>33.536739349365234</v>
      </c>
    </row>
    <row r="204" spans="1:7" ht="30">
      <c r="A204" s="5" t="s">
        <v>415</v>
      </c>
      <c r="B204" s="14" t="s">
        <v>416</v>
      </c>
      <c r="C204" s="19" t="s">
        <v>212</v>
      </c>
      <c r="D204" s="38">
        <v>427.73403930664062</v>
      </c>
      <c r="E204" s="43">
        <f t="shared" ca="1" si="6"/>
        <v>427.73403930664062</v>
      </c>
      <c r="F204" s="1" t="e">
        <f ca="1">VLOOKUP(B204,input!$M$3:$N$27,2,FALSE)</f>
        <v>#N/A</v>
      </c>
      <c r="G204" s="1">
        <f t="shared" ca="1" si="7"/>
        <v>427.73403930664062</v>
      </c>
    </row>
    <row r="205" spans="1:7" ht="30">
      <c r="A205" s="5" t="s">
        <v>417</v>
      </c>
      <c r="B205" s="14" t="s">
        <v>418</v>
      </c>
      <c r="C205" s="19" t="s">
        <v>217</v>
      </c>
      <c r="D205" s="38">
        <v>632.3134765625</v>
      </c>
      <c r="E205" s="43">
        <f t="shared" ca="1" si="6"/>
        <v>632.3134765625</v>
      </c>
      <c r="F205" s="1" t="e">
        <f ca="1">VLOOKUP(B205,input!$M$3:$N$27,2,FALSE)</f>
        <v>#N/A</v>
      </c>
      <c r="G205" s="1">
        <f t="shared" ca="1" si="7"/>
        <v>632.3134765625</v>
      </c>
    </row>
    <row r="206" spans="1:7" ht="30">
      <c r="A206" s="5" t="s">
        <v>419</v>
      </c>
      <c r="B206" s="14" t="s">
        <v>420</v>
      </c>
      <c r="C206" s="19" t="s">
        <v>217</v>
      </c>
      <c r="D206" s="37">
        <v>84.189140319824219</v>
      </c>
      <c r="E206" s="43">
        <f t="shared" ca="1" si="6"/>
        <v>84.189140319824219</v>
      </c>
      <c r="F206" s="1" t="e">
        <f ca="1">VLOOKUP(B206,input!$M$3:$N$27,2,FALSE)</f>
        <v>#N/A</v>
      </c>
      <c r="G206" s="1">
        <f t="shared" ca="1" si="7"/>
        <v>84.189140319824219</v>
      </c>
    </row>
    <row r="207" spans="1:7" ht="30">
      <c r="A207" s="5" t="s">
        <v>421</v>
      </c>
      <c r="B207" s="14" t="s">
        <v>422</v>
      </c>
      <c r="C207" s="19" t="s">
        <v>217</v>
      </c>
      <c r="D207" s="35">
        <v>0</v>
      </c>
      <c r="E207" s="43">
        <f t="shared" ca="1" si="6"/>
        <v>0</v>
      </c>
      <c r="F207" s="1" t="e">
        <f ca="1">VLOOKUP(B207,input!$M$3:$N$27,2,FALSE)</f>
        <v>#N/A</v>
      </c>
      <c r="G207" s="1">
        <f t="shared" ca="1" si="7"/>
        <v>0</v>
      </c>
    </row>
    <row r="208" spans="1:7" ht="30">
      <c r="A208" s="5" t="s">
        <v>423</v>
      </c>
      <c r="B208" s="14" t="s">
        <v>424</v>
      </c>
      <c r="C208" s="19"/>
      <c r="D208" s="36">
        <v>1</v>
      </c>
      <c r="E208" s="43">
        <f t="shared" ca="1" si="6"/>
        <v>1</v>
      </c>
      <c r="F208" s="1" t="e">
        <f ca="1">VLOOKUP(B208,input!$M$3:$N$27,2,FALSE)</f>
        <v>#N/A</v>
      </c>
      <c r="G208" s="1">
        <f t="shared" ca="1" si="7"/>
        <v>1</v>
      </c>
    </row>
    <row r="209" spans="1:7" ht="30">
      <c r="A209" s="5" t="s">
        <v>425</v>
      </c>
      <c r="B209" s="14" t="s">
        <v>426</v>
      </c>
      <c r="C209" s="19" t="s">
        <v>226</v>
      </c>
      <c r="D209" s="41">
        <v>4.8043960705399513E-3</v>
      </c>
      <c r="E209" s="43">
        <f t="shared" ca="1" si="6"/>
        <v>4.8043960705399513E-3</v>
      </c>
      <c r="F209" s="1" t="e">
        <f ca="1">VLOOKUP(B209,input!$M$3:$N$27,2,FALSE)</f>
        <v>#N/A</v>
      </c>
      <c r="G209" s="1">
        <f t="shared" ca="1" si="7"/>
        <v>4.8043960705399513E-3</v>
      </c>
    </row>
    <row r="210" spans="1:7" ht="30">
      <c r="A210" s="5" t="s">
        <v>427</v>
      </c>
      <c r="B210" s="14" t="s">
        <v>428</v>
      </c>
      <c r="C210" s="19"/>
      <c r="D210" s="39">
        <v>0.80000001192092896</v>
      </c>
      <c r="E210" s="43">
        <f t="shared" ca="1" si="6"/>
        <v>0.80000001192092896</v>
      </c>
      <c r="F210" s="1" t="e">
        <f ca="1">VLOOKUP(B210,input!$M$3:$N$27,2,FALSE)</f>
        <v>#N/A</v>
      </c>
      <c r="G210" s="1">
        <f t="shared" ca="1" si="7"/>
        <v>0.80000001192092896</v>
      </c>
    </row>
    <row r="211" spans="1:7" ht="30">
      <c r="A211" s="5" t="s">
        <v>429</v>
      </c>
      <c r="B211" s="14" t="s">
        <v>430</v>
      </c>
      <c r="C211" s="19"/>
      <c r="D211" s="39">
        <v>0.72000002861022949</v>
      </c>
      <c r="E211" s="43">
        <f t="shared" ca="1" si="6"/>
        <v>0.72000002861022949</v>
      </c>
      <c r="F211" s="1" t="e">
        <f ca="1">VLOOKUP(B211,input!$M$3:$N$27,2,FALSE)</f>
        <v>#N/A</v>
      </c>
      <c r="G211" s="1">
        <f t="shared" ca="1" si="7"/>
        <v>0.72000002861022949</v>
      </c>
    </row>
    <row r="212" spans="1:7" ht="30">
      <c r="A212" s="5" t="s">
        <v>431</v>
      </c>
      <c r="B212" s="14" t="s">
        <v>432</v>
      </c>
      <c r="C212" s="19" t="s">
        <v>30</v>
      </c>
      <c r="D212" s="38">
        <v>131.46273803710937</v>
      </c>
      <c r="E212" s="43">
        <f t="shared" ca="1" si="6"/>
        <v>131.46273803710937</v>
      </c>
      <c r="F212" s="1" t="e">
        <f ca="1">VLOOKUP(B212,input!$M$3:$N$27,2,FALSE)</f>
        <v>#N/A</v>
      </c>
      <c r="G212" s="1">
        <f t="shared" ca="1" si="7"/>
        <v>131.46273803710937</v>
      </c>
    </row>
    <row r="213" spans="1:7" ht="30">
      <c r="A213" s="5" t="s">
        <v>433</v>
      </c>
      <c r="B213" s="14" t="s">
        <v>434</v>
      </c>
      <c r="C213" s="19" t="s">
        <v>30</v>
      </c>
      <c r="D213" s="36">
        <v>5.5999999046325684</v>
      </c>
      <c r="E213" s="43">
        <f t="shared" ca="1" si="6"/>
        <v>5.5999999046325684</v>
      </c>
      <c r="F213" s="1" t="e">
        <f ca="1">VLOOKUP(B213,input!$M$3:$N$27,2,FALSE)</f>
        <v>#N/A</v>
      </c>
      <c r="G213" s="1">
        <f t="shared" ca="1" si="7"/>
        <v>5.5999999046325684</v>
      </c>
    </row>
    <row r="214" spans="1:7" ht="30">
      <c r="A214" s="5" t="s">
        <v>435</v>
      </c>
      <c r="B214" s="14" t="s">
        <v>436</v>
      </c>
      <c r="C214" s="19" t="s">
        <v>30</v>
      </c>
      <c r="D214" s="36">
        <v>2.7999999523162842</v>
      </c>
      <c r="E214" s="43">
        <f t="shared" ca="1" si="6"/>
        <v>2.7999999523162842</v>
      </c>
      <c r="F214" s="1" t="e">
        <f ca="1">VLOOKUP(B214,input!$M$3:$N$27,2,FALSE)</f>
        <v>#N/A</v>
      </c>
      <c r="G214" s="1">
        <f t="shared" ca="1" si="7"/>
        <v>2.7999999523162842</v>
      </c>
    </row>
    <row r="215" spans="1:7" ht="30">
      <c r="A215" s="5" t="s">
        <v>437</v>
      </c>
      <c r="B215" s="14" t="s">
        <v>438</v>
      </c>
      <c r="C215" s="19" t="s">
        <v>30</v>
      </c>
      <c r="D215" s="37">
        <v>20</v>
      </c>
      <c r="E215" s="43">
        <f t="shared" ca="1" si="6"/>
        <v>20</v>
      </c>
      <c r="F215" s="1" t="e">
        <f ca="1">VLOOKUP(B215,input!$M$3:$N$27,2,FALSE)</f>
        <v>#N/A</v>
      </c>
      <c r="G215" s="1">
        <f t="shared" ca="1" si="7"/>
        <v>20</v>
      </c>
    </row>
    <row r="216" spans="1:7" ht="30">
      <c r="A216" s="5" t="s">
        <v>439</v>
      </c>
      <c r="B216" s="14" t="s">
        <v>440</v>
      </c>
      <c r="C216" s="19" t="s">
        <v>30</v>
      </c>
      <c r="D216" s="36">
        <v>2.5</v>
      </c>
      <c r="E216" s="43">
        <f t="shared" ca="1" si="6"/>
        <v>2.5</v>
      </c>
      <c r="F216" s="1" t="e">
        <f ca="1">VLOOKUP(B216,input!$M$3:$N$27,2,FALSE)</f>
        <v>#N/A</v>
      </c>
      <c r="G216" s="1">
        <f t="shared" ca="1" si="7"/>
        <v>2.5</v>
      </c>
    </row>
    <row r="217" spans="1:7" ht="30">
      <c r="A217" s="5" t="s">
        <v>441</v>
      </c>
      <c r="B217" s="14" t="s">
        <v>442</v>
      </c>
      <c r="C217" s="19" t="s">
        <v>33</v>
      </c>
      <c r="D217" s="36">
        <v>2</v>
      </c>
      <c r="E217" s="43">
        <f t="shared" ca="1" si="6"/>
        <v>2</v>
      </c>
      <c r="F217" s="1" t="e">
        <f ca="1">VLOOKUP(B217,input!$M$3:$N$27,2,FALSE)</f>
        <v>#N/A</v>
      </c>
      <c r="G217" s="1">
        <f t="shared" ca="1" si="7"/>
        <v>2</v>
      </c>
    </row>
    <row r="218" spans="1:7" ht="30">
      <c r="A218" s="5" t="s">
        <v>443</v>
      </c>
      <c r="B218" s="14" t="s">
        <v>444</v>
      </c>
      <c r="C218" s="19"/>
      <c r="D218" s="35">
        <v>0</v>
      </c>
      <c r="E218" s="43">
        <f t="shared" ca="1" si="6"/>
        <v>0</v>
      </c>
      <c r="F218" s="1" t="e">
        <f ca="1">VLOOKUP(B218,input!$M$3:$N$27,2,FALSE)</f>
        <v>#N/A</v>
      </c>
      <c r="G218" s="1">
        <f t="shared" ca="1" si="7"/>
        <v>0</v>
      </c>
    </row>
    <row r="219" spans="1:7" ht="30">
      <c r="A219" s="5" t="s">
        <v>445</v>
      </c>
      <c r="B219" s="14" t="s">
        <v>446</v>
      </c>
      <c r="C219" s="19" t="s">
        <v>30</v>
      </c>
      <c r="D219" s="38">
        <v>131.46273803710937</v>
      </c>
      <c r="E219" s="43">
        <f t="shared" ca="1" si="6"/>
        <v>131.46273803710937</v>
      </c>
      <c r="F219" s="1" t="e">
        <f ca="1">VLOOKUP(B219,input!$M$3:$N$27,2,FALSE)</f>
        <v>#N/A</v>
      </c>
      <c r="G219" s="1">
        <f t="shared" ca="1" si="7"/>
        <v>131.46273803710937</v>
      </c>
    </row>
    <row r="220" spans="1:7" ht="30">
      <c r="A220" s="5" t="s">
        <v>447</v>
      </c>
      <c r="B220" s="14" t="s">
        <v>448</v>
      </c>
      <c r="C220" s="19"/>
      <c r="D220" s="39">
        <v>0.10000000149011612</v>
      </c>
      <c r="E220" s="43">
        <f t="shared" ca="1" si="6"/>
        <v>0.10000000149011612</v>
      </c>
      <c r="F220" s="1" t="e">
        <f ca="1">VLOOKUP(B220,input!$M$3:$N$27,2,FALSE)</f>
        <v>#N/A</v>
      </c>
      <c r="G220" s="1">
        <f t="shared" ca="1" si="7"/>
        <v>0.10000000149011612</v>
      </c>
    </row>
    <row r="221" spans="1:7" ht="30">
      <c r="A221" s="5" t="s">
        <v>449</v>
      </c>
      <c r="B221" s="14" t="s">
        <v>450</v>
      </c>
      <c r="C221" s="19"/>
      <c r="D221" s="39">
        <v>0.75</v>
      </c>
      <c r="E221" s="43">
        <f t="shared" ca="1" si="6"/>
        <v>0.75</v>
      </c>
      <c r="F221" s="1" t="e">
        <f ca="1">VLOOKUP(B221,input!$M$3:$N$27,2,FALSE)</f>
        <v>#N/A</v>
      </c>
      <c r="G221" s="1">
        <f t="shared" ca="1" si="7"/>
        <v>0.75</v>
      </c>
    </row>
    <row r="222" spans="1:7" ht="30">
      <c r="A222" s="5" t="s">
        <v>451</v>
      </c>
      <c r="B222" s="14" t="s">
        <v>452</v>
      </c>
      <c r="C222" s="19"/>
      <c r="D222" s="39">
        <v>0.15000000596046448</v>
      </c>
      <c r="E222" s="43">
        <f t="shared" ca="1" si="6"/>
        <v>0.15000000596046448</v>
      </c>
      <c r="F222" s="1" t="e">
        <f ca="1">VLOOKUP(B222,input!$M$3:$N$27,2,FALSE)</f>
        <v>#N/A</v>
      </c>
      <c r="G222" s="1">
        <f t="shared" ca="1" si="7"/>
        <v>0.15000000596046448</v>
      </c>
    </row>
    <row r="223" spans="1:7" ht="30">
      <c r="A223" s="5" t="s">
        <v>453</v>
      </c>
      <c r="B223" s="14" t="s">
        <v>454</v>
      </c>
      <c r="C223" s="19" t="s">
        <v>212</v>
      </c>
      <c r="D223" s="37">
        <v>22.201864242553711</v>
      </c>
      <c r="E223" s="43">
        <f t="shared" ca="1" si="6"/>
        <v>22.201864242553711</v>
      </c>
      <c r="F223" s="1" t="e">
        <f ca="1">VLOOKUP(B223,input!$M$3:$N$27,2,FALSE)</f>
        <v>#N/A</v>
      </c>
      <c r="G223" s="1">
        <f t="shared" ca="1" si="7"/>
        <v>22.201864242553711</v>
      </c>
    </row>
    <row r="224" spans="1:7" ht="30">
      <c r="A224" s="5" t="s">
        <v>455</v>
      </c>
      <c r="B224" s="14" t="s">
        <v>456</v>
      </c>
      <c r="C224" s="19" t="s">
        <v>212</v>
      </c>
      <c r="D224" s="38">
        <v>427.73403930664062</v>
      </c>
      <c r="E224" s="43">
        <f t="shared" ca="1" si="6"/>
        <v>427.73403930664062</v>
      </c>
      <c r="F224" s="1" t="e">
        <f ca="1">VLOOKUP(B224,input!$M$3:$N$27,2,FALSE)</f>
        <v>#N/A</v>
      </c>
      <c r="G224" s="1">
        <f t="shared" ca="1" si="7"/>
        <v>427.73403930664062</v>
      </c>
    </row>
    <row r="225" spans="1:7" ht="30">
      <c r="A225" s="5" t="s">
        <v>457</v>
      </c>
      <c r="B225" s="14" t="s">
        <v>458</v>
      </c>
      <c r="C225" s="19" t="s">
        <v>217</v>
      </c>
      <c r="D225" s="38">
        <v>920.14556884765625</v>
      </c>
      <c r="E225" s="43">
        <f t="shared" ca="1" si="6"/>
        <v>920.14556884765625</v>
      </c>
      <c r="F225" s="1" t="e">
        <f ca="1">VLOOKUP(B225,input!$M$3:$N$27,2,FALSE)</f>
        <v>#N/A</v>
      </c>
      <c r="G225" s="1">
        <f t="shared" ca="1" si="7"/>
        <v>920.14556884765625</v>
      </c>
    </row>
    <row r="226" spans="1:7" ht="30">
      <c r="A226" s="5" t="s">
        <v>459</v>
      </c>
      <c r="B226" s="14" t="s">
        <v>460</v>
      </c>
      <c r="C226" s="19" t="s">
        <v>217</v>
      </c>
      <c r="D226" s="37">
        <v>69.645492553710938</v>
      </c>
      <c r="E226" s="43">
        <f t="shared" ca="1" si="6"/>
        <v>69.645492553710938</v>
      </c>
      <c r="F226" s="1" t="e">
        <f ca="1">VLOOKUP(B226,input!$M$3:$N$27,2,FALSE)</f>
        <v>#N/A</v>
      </c>
      <c r="G226" s="1">
        <f t="shared" ca="1" si="7"/>
        <v>69.645492553710938</v>
      </c>
    </row>
    <row r="227" spans="1:7" ht="30">
      <c r="A227" s="5" t="s">
        <v>461</v>
      </c>
      <c r="B227" s="14" t="s">
        <v>462</v>
      </c>
      <c r="C227" s="19" t="s">
        <v>217</v>
      </c>
      <c r="D227" s="35">
        <v>0</v>
      </c>
      <c r="E227" s="43">
        <f t="shared" ca="1" si="6"/>
        <v>0</v>
      </c>
      <c r="F227" s="1" t="e">
        <f ca="1">VLOOKUP(B227,input!$M$3:$N$27,2,FALSE)</f>
        <v>#N/A</v>
      </c>
      <c r="G227" s="1">
        <f t="shared" ca="1" si="7"/>
        <v>0</v>
      </c>
    </row>
    <row r="228" spans="1:7" ht="30">
      <c r="A228" s="5" t="s">
        <v>463</v>
      </c>
      <c r="B228" s="14" t="s">
        <v>464</v>
      </c>
      <c r="C228" s="19"/>
      <c r="D228" s="36">
        <v>1</v>
      </c>
      <c r="E228" s="43">
        <f t="shared" ca="1" si="6"/>
        <v>1</v>
      </c>
      <c r="F228" s="1" t="e">
        <f ca="1">VLOOKUP(B228,input!$M$3:$N$27,2,FALSE)</f>
        <v>#N/A</v>
      </c>
      <c r="G228" s="1">
        <f t="shared" ca="1" si="7"/>
        <v>1</v>
      </c>
    </row>
    <row r="229" spans="1:7" ht="30">
      <c r="A229" s="5" t="s">
        <v>465</v>
      </c>
      <c r="B229" s="14" t="s">
        <v>466</v>
      </c>
      <c r="C229" s="19" t="s">
        <v>226</v>
      </c>
      <c r="D229" s="41">
        <v>4.710169043391943E-3</v>
      </c>
      <c r="E229" s="43">
        <f t="shared" ca="1" si="6"/>
        <v>4.710169043391943E-3</v>
      </c>
      <c r="F229" s="1" t="e">
        <f ca="1">VLOOKUP(B229,input!$M$3:$N$27,2,FALSE)</f>
        <v>#N/A</v>
      </c>
      <c r="G229" s="1">
        <f t="shared" ca="1" si="7"/>
        <v>4.710169043391943E-3</v>
      </c>
    </row>
    <row r="230" spans="1:7" ht="30">
      <c r="A230" s="5" t="s">
        <v>467</v>
      </c>
      <c r="B230" s="14" t="s">
        <v>468</v>
      </c>
      <c r="C230" s="19"/>
      <c r="D230" s="39">
        <v>0.80000001192092896</v>
      </c>
      <c r="E230" s="43">
        <f t="shared" ca="1" si="6"/>
        <v>0.80000001192092896</v>
      </c>
      <c r="F230" s="1" t="e">
        <f ca="1">VLOOKUP(B230,input!$M$3:$N$27,2,FALSE)</f>
        <v>#N/A</v>
      </c>
      <c r="G230" s="1">
        <f t="shared" ca="1" si="7"/>
        <v>0.80000001192092896</v>
      </c>
    </row>
    <row r="231" spans="1:7" ht="30">
      <c r="A231" s="5" t="s">
        <v>469</v>
      </c>
      <c r="B231" s="14" t="s">
        <v>470</v>
      </c>
      <c r="C231" s="19"/>
      <c r="D231" s="39">
        <v>0.72000002861022949</v>
      </c>
      <c r="E231" s="43">
        <f t="shared" ca="1" si="6"/>
        <v>0.72000002861022949</v>
      </c>
      <c r="F231" s="1" t="e">
        <f ca="1">VLOOKUP(B231,input!$M$3:$N$27,2,FALSE)</f>
        <v>#N/A</v>
      </c>
      <c r="G231" s="1">
        <f t="shared" ca="1" si="7"/>
        <v>0.72000002861022949</v>
      </c>
    </row>
    <row r="232" spans="1:7" ht="30">
      <c r="A232" s="5" t="s">
        <v>471</v>
      </c>
      <c r="B232" s="14" t="s">
        <v>472</v>
      </c>
      <c r="C232" s="19" t="s">
        <v>38</v>
      </c>
      <c r="D232" s="36">
        <v>1.0135135650634766</v>
      </c>
      <c r="E232" s="43">
        <f t="shared" ca="1" si="6"/>
        <v>1.0135135650634766</v>
      </c>
      <c r="F232" s="1" t="e">
        <f ca="1">VLOOKUP(B232,input!$M$3:$N$27,2,FALSE)</f>
        <v>#N/A</v>
      </c>
      <c r="G232" s="1">
        <f t="shared" ca="1" si="7"/>
        <v>1.0135135650634766</v>
      </c>
    </row>
    <row r="233" spans="1:7" ht="30">
      <c r="A233" s="5" t="s">
        <v>473</v>
      </c>
      <c r="B233" s="14" t="s">
        <v>474</v>
      </c>
      <c r="C233" s="19" t="s">
        <v>30</v>
      </c>
      <c r="D233" s="37">
        <v>29.999990463256836</v>
      </c>
      <c r="E233" s="43">
        <f t="shared" ca="1" si="6"/>
        <v>29.999990463256836</v>
      </c>
      <c r="F233" s="1" t="e">
        <f ca="1">VLOOKUP(B233,input!$M$3:$N$27,2,FALSE)</f>
        <v>#N/A</v>
      </c>
      <c r="G233" s="1">
        <f t="shared" ca="1" si="7"/>
        <v>29.999990463256836</v>
      </c>
    </row>
    <row r="234" spans="1:7">
      <c r="A234" s="5" t="s">
        <v>475</v>
      </c>
      <c r="B234" s="14" t="s">
        <v>476</v>
      </c>
      <c r="C234" s="19" t="s">
        <v>212</v>
      </c>
      <c r="D234" s="38">
        <v>215</v>
      </c>
      <c r="E234" s="43">
        <f t="shared" ca="1" si="6"/>
        <v>215</v>
      </c>
      <c r="F234" s="1" t="e">
        <f ca="1">VLOOKUP(B234,input!$M$3:$N$27,2,FALSE)</f>
        <v>#N/A</v>
      </c>
      <c r="G234" s="1">
        <f t="shared" ca="1" si="7"/>
        <v>215</v>
      </c>
    </row>
    <row r="235" spans="1:7">
      <c r="A235" s="5" t="s">
        <v>477</v>
      </c>
      <c r="B235" s="14" t="s">
        <v>478</v>
      </c>
      <c r="C235" s="19"/>
      <c r="D235" s="11" t="s">
        <v>479</v>
      </c>
      <c r="E235" s="43" t="str">
        <f t="shared" ca="1" si="6"/>
        <v>TJA_Whatif100</v>
      </c>
      <c r="F235" s="1" t="e">
        <f ca="1">VLOOKUP(B235,input!$M$3:$N$27,2,FALSE)</f>
        <v>#N/A</v>
      </c>
      <c r="G235" s="1" t="str">
        <f t="shared" ca="1" si="7"/>
        <v>TJA_Whatif100</v>
      </c>
    </row>
    <row r="236" spans="1:7" ht="30">
      <c r="A236" s="5" t="s">
        <v>480</v>
      </c>
      <c r="B236" s="14" t="s">
        <v>481</v>
      </c>
      <c r="C236" s="19"/>
      <c r="D236" s="35">
        <v>0</v>
      </c>
      <c r="E236" s="43">
        <f t="shared" ca="1" si="6"/>
        <v>0</v>
      </c>
      <c r="F236" s="1" t="e">
        <f ca="1">VLOOKUP(B236,input!$M$3:$N$27,2,FALSE)</f>
        <v>#N/A</v>
      </c>
      <c r="G236" s="1">
        <f t="shared" ca="1" si="7"/>
        <v>0</v>
      </c>
    </row>
    <row r="237" spans="1:7" ht="30">
      <c r="A237" s="5" t="s">
        <v>482</v>
      </c>
      <c r="B237" s="14" t="s">
        <v>483</v>
      </c>
      <c r="C237" s="19" t="s">
        <v>33</v>
      </c>
      <c r="D237" s="37">
        <v>27.989999771118164</v>
      </c>
      <c r="E237" s="43">
        <f t="shared" ca="1" si="6"/>
        <v>30</v>
      </c>
      <c r="F237" s="1">
        <f ca="1">VLOOKUP(B237,input!$M$3:$N$27,2,FALSE)</f>
        <v>30</v>
      </c>
      <c r="G237" s="1">
        <f t="shared" ca="1" si="7"/>
        <v>30</v>
      </c>
    </row>
    <row r="238" spans="1:7" ht="30">
      <c r="A238" s="5" t="s">
        <v>484</v>
      </c>
      <c r="B238" s="14" t="s">
        <v>485</v>
      </c>
      <c r="C238" s="19" t="s">
        <v>33</v>
      </c>
      <c r="D238" s="36">
        <v>5.3600001335144043</v>
      </c>
      <c r="E238" s="43">
        <f t="shared" ca="1" si="6"/>
        <v>5.3600001335144043</v>
      </c>
      <c r="F238" s="1" t="e">
        <f ca="1">VLOOKUP(B238,input!$M$3:$N$27,2,FALSE)</f>
        <v>#N/A</v>
      </c>
      <c r="G238" s="1">
        <f t="shared" ca="1" si="7"/>
        <v>5.3600001335144043</v>
      </c>
    </row>
    <row r="239" spans="1:7">
      <c r="A239" s="5" t="s">
        <v>486</v>
      </c>
      <c r="B239" s="14" t="s">
        <v>487</v>
      </c>
      <c r="C239" s="19" t="s">
        <v>33</v>
      </c>
      <c r="D239" s="37">
        <v>48.630001068115234</v>
      </c>
      <c r="E239" s="43">
        <f t="shared" ca="1" si="6"/>
        <v>48.630001068115234</v>
      </c>
      <c r="F239" s="1" t="e">
        <f ca="1">VLOOKUP(B239,input!$M$3:$N$27,2,FALSE)</f>
        <v>#N/A</v>
      </c>
      <c r="G239" s="1">
        <f t="shared" ca="1" si="7"/>
        <v>48.630001068115234</v>
      </c>
    </row>
    <row r="240" spans="1:7">
      <c r="A240" s="5" t="s">
        <v>488</v>
      </c>
      <c r="B240" s="14" t="s">
        <v>489</v>
      </c>
      <c r="C240" s="19" t="s">
        <v>33</v>
      </c>
      <c r="D240" s="36">
        <v>3.9900000095367432</v>
      </c>
      <c r="E240" s="43">
        <f t="shared" ca="1" si="6"/>
        <v>3.9900000095367432</v>
      </c>
      <c r="F240" s="1" t="e">
        <f ca="1">VLOOKUP(B240,input!$M$3:$N$27,2,FALSE)</f>
        <v>#N/A</v>
      </c>
      <c r="G240" s="1">
        <f t="shared" ca="1" si="7"/>
        <v>3.9900000095367432</v>
      </c>
    </row>
    <row r="241" spans="1:7" ht="30">
      <c r="A241" s="5" t="s">
        <v>490</v>
      </c>
      <c r="B241" s="14" t="s">
        <v>491</v>
      </c>
      <c r="C241" s="19" t="s">
        <v>33</v>
      </c>
      <c r="D241" s="39">
        <v>0.80000001192092896</v>
      </c>
      <c r="E241" s="43">
        <f t="shared" ca="1" si="6"/>
        <v>0.80000001192092896</v>
      </c>
      <c r="F241" s="1" t="e">
        <f ca="1">VLOOKUP(B241,input!$M$3:$N$27,2,FALSE)</f>
        <v>#N/A</v>
      </c>
      <c r="G241" s="1">
        <f t="shared" ca="1" si="7"/>
        <v>0.80000001192092896</v>
      </c>
    </row>
    <row r="242" spans="1:7" ht="30">
      <c r="A242" s="5" t="s">
        <v>492</v>
      </c>
      <c r="B242" s="14" t="s">
        <v>493</v>
      </c>
      <c r="C242" s="19" t="s">
        <v>33</v>
      </c>
      <c r="D242" s="35">
        <v>0</v>
      </c>
      <c r="E242" s="43">
        <f t="shared" ca="1" si="6"/>
        <v>0</v>
      </c>
      <c r="F242" s="1" t="e">
        <f ca="1">VLOOKUP(B242,input!$M$3:$N$27,2,FALSE)</f>
        <v>#N/A</v>
      </c>
      <c r="G242" s="1">
        <f t="shared" ca="1" si="7"/>
        <v>0</v>
      </c>
    </row>
    <row r="243" spans="1:7">
      <c r="A243" s="5" t="s">
        <v>494</v>
      </c>
      <c r="B243" s="14" t="s">
        <v>495</v>
      </c>
      <c r="C243" s="19" t="s">
        <v>33</v>
      </c>
      <c r="D243" s="39">
        <v>0.18999999761581421</v>
      </c>
      <c r="E243" s="43">
        <f t="shared" ca="1" si="6"/>
        <v>0.18999999761581421</v>
      </c>
      <c r="F243" s="1" t="e">
        <f ca="1">VLOOKUP(B243,input!$M$3:$N$27,2,FALSE)</f>
        <v>#N/A</v>
      </c>
      <c r="G243" s="1">
        <f t="shared" ca="1" si="7"/>
        <v>0.18999999761581421</v>
      </c>
    </row>
    <row r="244" spans="1:7" ht="30">
      <c r="A244" s="5" t="s">
        <v>496</v>
      </c>
      <c r="B244" s="14" t="s">
        <v>497</v>
      </c>
      <c r="C244" s="19" t="s">
        <v>33</v>
      </c>
      <c r="D244" s="37">
        <v>13.039999008178711</v>
      </c>
      <c r="E244" s="43">
        <f t="shared" ca="1" si="6"/>
        <v>13.039999008178711</v>
      </c>
      <c r="F244" s="1" t="e">
        <f ca="1">VLOOKUP(B244,input!$M$3:$N$27,2,FALSE)</f>
        <v>#N/A</v>
      </c>
      <c r="G244" s="1">
        <f t="shared" ca="1" si="7"/>
        <v>13.039999008178711</v>
      </c>
    </row>
    <row r="245" spans="1:7">
      <c r="A245" s="5" t="s">
        <v>498</v>
      </c>
      <c r="B245" s="14" t="s">
        <v>499</v>
      </c>
      <c r="C245" s="19" t="s">
        <v>500</v>
      </c>
      <c r="D245" s="35">
        <v>18840.599609375</v>
      </c>
      <c r="E245" s="43">
        <f t="shared" ca="1" si="6"/>
        <v>4500</v>
      </c>
      <c r="F245" s="1">
        <f ca="1">VLOOKUP(B245,input!$M$3:$N$27,2,FALSE)</f>
        <v>4500</v>
      </c>
      <c r="G245" s="1">
        <f t="shared" ca="1" si="7"/>
        <v>4500</v>
      </c>
    </row>
    <row r="246" spans="1:7" ht="30">
      <c r="A246" s="5" t="s">
        <v>501</v>
      </c>
      <c r="B246" s="14" t="s">
        <v>502</v>
      </c>
      <c r="C246" s="19" t="s">
        <v>33</v>
      </c>
      <c r="D246" s="37">
        <v>32.75</v>
      </c>
      <c r="E246" s="43">
        <f t="shared" ca="1" si="6"/>
        <v>32.75</v>
      </c>
      <c r="F246" s="1" t="e">
        <f ca="1">VLOOKUP(B246,input!$M$3:$N$27,2,FALSE)</f>
        <v>#N/A</v>
      </c>
      <c r="G246" s="1">
        <f t="shared" ca="1" si="7"/>
        <v>32.75</v>
      </c>
    </row>
    <row r="247" spans="1:7" ht="30">
      <c r="A247" s="5" t="s">
        <v>503</v>
      </c>
      <c r="B247" s="14" t="s">
        <v>504</v>
      </c>
      <c r="C247" s="19" t="s">
        <v>505</v>
      </c>
      <c r="D247" s="36">
        <v>1.2978314161300659</v>
      </c>
      <c r="E247" s="43">
        <f t="shared" ca="1" si="6"/>
        <v>1.2978314161300659</v>
      </c>
      <c r="F247" s="1" t="e">
        <f ca="1">VLOOKUP(B247,input!$M$3:$N$27,2,FALSE)</f>
        <v>#N/A</v>
      </c>
      <c r="G247" s="1">
        <f t="shared" ca="1" si="7"/>
        <v>1.2978314161300659</v>
      </c>
    </row>
    <row r="248" spans="1:7" ht="30">
      <c r="A248" s="5" t="s">
        <v>506</v>
      </c>
      <c r="B248" s="14" t="s">
        <v>507</v>
      </c>
      <c r="C248" s="19" t="s">
        <v>505</v>
      </c>
      <c r="D248" s="36">
        <v>2.0932765007019043</v>
      </c>
      <c r="E248" s="43">
        <f t="shared" ca="1" si="6"/>
        <v>2.0932765007019043</v>
      </c>
      <c r="F248" s="1" t="e">
        <f ca="1">VLOOKUP(B248,input!$M$3:$N$27,2,FALSE)</f>
        <v>#N/A</v>
      </c>
      <c r="G248" s="1">
        <f t="shared" ca="1" si="7"/>
        <v>2.0932765007019043</v>
      </c>
    </row>
    <row r="249" spans="1:7" ht="30">
      <c r="A249" s="5" t="s">
        <v>508</v>
      </c>
      <c r="B249" s="14" t="s">
        <v>509</v>
      </c>
      <c r="C249" s="19"/>
      <c r="D249" s="37">
        <v>46</v>
      </c>
      <c r="E249" s="43">
        <f t="shared" ca="1" si="6"/>
        <v>46</v>
      </c>
      <c r="F249" s="1" t="e">
        <f ca="1">VLOOKUP(B249,input!$M$3:$N$27,2,FALSE)</f>
        <v>#N/A</v>
      </c>
      <c r="G249" s="1">
        <f t="shared" ca="1" si="7"/>
        <v>46</v>
      </c>
    </row>
    <row r="250" spans="1:7" ht="30">
      <c r="A250" s="5" t="s">
        <v>510</v>
      </c>
      <c r="B250" s="14" t="s">
        <v>511</v>
      </c>
      <c r="C250" s="19" t="s">
        <v>33</v>
      </c>
      <c r="D250" s="37">
        <v>18</v>
      </c>
      <c r="E250" s="43">
        <f t="shared" ca="1" si="6"/>
        <v>18</v>
      </c>
      <c r="F250" s="1" t="e">
        <f ca="1">VLOOKUP(B250,input!$M$3:$N$27,2,FALSE)</f>
        <v>#N/A</v>
      </c>
      <c r="G250" s="1">
        <f t="shared" ca="1" si="7"/>
        <v>18</v>
      </c>
    </row>
    <row r="251" spans="1:7" ht="30">
      <c r="A251" s="5" t="s">
        <v>512</v>
      </c>
      <c r="B251" s="14" t="s">
        <v>513</v>
      </c>
      <c r="C251" s="19" t="s">
        <v>33</v>
      </c>
      <c r="D251" s="37">
        <v>19</v>
      </c>
      <c r="E251" s="43">
        <f t="shared" ca="1" si="6"/>
        <v>19</v>
      </c>
      <c r="F251" s="1" t="e">
        <f ca="1">VLOOKUP(B251,input!$M$3:$N$27,2,FALSE)</f>
        <v>#N/A</v>
      </c>
      <c r="G251" s="1">
        <f t="shared" ca="1" si="7"/>
        <v>19</v>
      </c>
    </row>
    <row r="252" spans="1:7" ht="30">
      <c r="A252" s="5" t="s">
        <v>514</v>
      </c>
      <c r="B252" s="14" t="s">
        <v>515</v>
      </c>
      <c r="C252" s="19" t="s">
        <v>33</v>
      </c>
      <c r="D252" s="37">
        <v>23.5</v>
      </c>
      <c r="E252" s="43">
        <f t="shared" ca="1" si="6"/>
        <v>23.5</v>
      </c>
      <c r="F252" s="1" t="e">
        <f ca="1">VLOOKUP(B252,input!$M$3:$N$27,2,FALSE)</f>
        <v>#N/A</v>
      </c>
      <c r="G252" s="1">
        <f t="shared" ca="1" si="7"/>
        <v>23.5</v>
      </c>
    </row>
    <row r="253" spans="1:7" ht="30">
      <c r="A253" s="5" t="s">
        <v>516</v>
      </c>
      <c r="B253" s="14" t="s">
        <v>517</v>
      </c>
      <c r="C253" s="19" t="s">
        <v>33</v>
      </c>
      <c r="D253" s="37">
        <v>18.5</v>
      </c>
      <c r="E253" s="43">
        <f t="shared" ca="1" si="6"/>
        <v>18.5</v>
      </c>
      <c r="F253" s="1" t="e">
        <f ca="1">VLOOKUP(B253,input!$M$3:$N$27,2,FALSE)</f>
        <v>#N/A</v>
      </c>
      <c r="G253" s="1">
        <f t="shared" ca="1" si="7"/>
        <v>18.5</v>
      </c>
    </row>
    <row r="254" spans="1:7" ht="30">
      <c r="A254" s="5" t="s">
        <v>518</v>
      </c>
      <c r="B254" s="14" t="s">
        <v>519</v>
      </c>
      <c r="C254" s="19" t="s">
        <v>33</v>
      </c>
      <c r="D254" s="36">
        <v>7.0999999046325684</v>
      </c>
      <c r="E254" s="43">
        <f t="shared" ca="1" si="6"/>
        <v>7.0999999046325684</v>
      </c>
      <c r="F254" s="1" t="e">
        <f ca="1">VLOOKUP(B254,input!$M$3:$N$27,2,FALSE)</f>
        <v>#N/A</v>
      </c>
      <c r="G254" s="1">
        <f t="shared" ca="1" si="7"/>
        <v>7.0999999046325684</v>
      </c>
    </row>
    <row r="255" spans="1:7" ht="30">
      <c r="A255" s="5" t="s">
        <v>520</v>
      </c>
      <c r="B255" s="14" t="s">
        <v>521</v>
      </c>
      <c r="C255" s="19" t="s">
        <v>33</v>
      </c>
      <c r="D255" s="36">
        <v>5</v>
      </c>
      <c r="E255" s="43">
        <f t="shared" ca="1" si="6"/>
        <v>5</v>
      </c>
      <c r="F255" s="1" t="e">
        <f ca="1">VLOOKUP(B255,input!$M$3:$N$27,2,FALSE)</f>
        <v>#N/A</v>
      </c>
      <c r="G255" s="1">
        <f t="shared" ca="1" si="7"/>
        <v>5</v>
      </c>
    </row>
    <row r="256" spans="1:7" ht="30">
      <c r="A256" s="5" t="s">
        <v>522</v>
      </c>
      <c r="B256" s="14" t="s">
        <v>523</v>
      </c>
      <c r="C256" s="19" t="s">
        <v>33</v>
      </c>
      <c r="D256" s="39">
        <v>0.5</v>
      </c>
      <c r="E256" s="43">
        <f t="shared" ca="1" si="6"/>
        <v>0.5</v>
      </c>
      <c r="F256" s="1" t="e">
        <f ca="1">VLOOKUP(B256,input!$M$3:$N$27,2,FALSE)</f>
        <v>#N/A</v>
      </c>
      <c r="G256" s="1">
        <f t="shared" ca="1" si="7"/>
        <v>0.5</v>
      </c>
    </row>
    <row r="257" spans="1:7" ht="30">
      <c r="A257" s="5" t="s">
        <v>524</v>
      </c>
      <c r="B257" s="14" t="s">
        <v>525</v>
      </c>
      <c r="C257" s="19" t="s">
        <v>33</v>
      </c>
      <c r="D257" s="39">
        <v>0.69999998807907104</v>
      </c>
      <c r="E257" s="43">
        <f t="shared" ca="1" si="6"/>
        <v>0.69999998807907104</v>
      </c>
      <c r="F257" s="1" t="e">
        <f ca="1">VLOOKUP(B257,input!$M$3:$N$27,2,FALSE)</f>
        <v>#N/A</v>
      </c>
      <c r="G257" s="1">
        <f t="shared" ca="1" si="7"/>
        <v>0.69999998807907104</v>
      </c>
    </row>
    <row r="258" spans="1:7" ht="30">
      <c r="A258" s="5" t="s">
        <v>526</v>
      </c>
      <c r="B258" s="14" t="s">
        <v>527</v>
      </c>
      <c r="C258" s="19" t="s">
        <v>33</v>
      </c>
      <c r="D258" s="39">
        <v>3.9999999105930328E-2</v>
      </c>
      <c r="E258" s="43">
        <f t="shared" ca="1" si="6"/>
        <v>3.9999999105930328E-2</v>
      </c>
      <c r="F258" s="1" t="e">
        <f ca="1">VLOOKUP(B258,input!$M$3:$N$27,2,FALSE)</f>
        <v>#N/A</v>
      </c>
      <c r="G258" s="1">
        <f t="shared" ca="1" si="7"/>
        <v>3.9999999105930328E-2</v>
      </c>
    </row>
    <row r="259" spans="1:7" ht="30">
      <c r="A259" s="5" t="s">
        <v>528</v>
      </c>
      <c r="B259" s="14" t="s">
        <v>529</v>
      </c>
      <c r="C259" s="19" t="s">
        <v>33</v>
      </c>
      <c r="D259" s="36">
        <v>7.6599998474121094</v>
      </c>
      <c r="E259" s="43">
        <f t="shared" ca="1" si="6"/>
        <v>7.6599998474121094</v>
      </c>
      <c r="F259" s="1" t="e">
        <f ca="1">VLOOKUP(B259,input!$M$3:$N$27,2,FALSE)</f>
        <v>#N/A</v>
      </c>
      <c r="G259" s="1">
        <f t="shared" ca="1" si="7"/>
        <v>7.6599998474121094</v>
      </c>
    </row>
    <row r="260" spans="1:7" ht="30">
      <c r="A260" s="5" t="s">
        <v>530</v>
      </c>
      <c r="B260" s="14" t="s">
        <v>531</v>
      </c>
      <c r="C260" s="19" t="s">
        <v>33</v>
      </c>
      <c r="D260" s="35">
        <v>0</v>
      </c>
      <c r="E260" s="43">
        <f t="shared" ca="1" si="6"/>
        <v>0</v>
      </c>
      <c r="F260" s="1" t="e">
        <f ca="1">VLOOKUP(B260,input!$M$3:$N$27,2,FALSE)</f>
        <v>#N/A</v>
      </c>
      <c r="G260" s="1">
        <f t="shared" ca="1" si="7"/>
        <v>0</v>
      </c>
    </row>
    <row r="261" spans="1:7" ht="30">
      <c r="A261" s="5" t="s">
        <v>532</v>
      </c>
      <c r="B261" s="14" t="s">
        <v>533</v>
      </c>
      <c r="C261" s="19" t="s">
        <v>30</v>
      </c>
      <c r="D261" s="38">
        <v>1095</v>
      </c>
      <c r="E261" s="43">
        <f t="shared" ca="1" si="6"/>
        <v>1095</v>
      </c>
      <c r="F261" s="1" t="e">
        <f ca="1">VLOOKUP(B261,input!$M$3:$N$27,2,FALSE)</f>
        <v>#N/A</v>
      </c>
      <c r="G261" s="1">
        <f t="shared" ca="1" si="7"/>
        <v>1095</v>
      </c>
    </row>
    <row r="262" spans="1:7" ht="30">
      <c r="A262" s="5" t="s">
        <v>534</v>
      </c>
      <c r="B262" s="14" t="s">
        <v>535</v>
      </c>
      <c r="C262" s="19" t="s">
        <v>30</v>
      </c>
      <c r="D262" s="38">
        <v>1130</v>
      </c>
      <c r="E262" s="43">
        <f t="shared" ca="1" si="6"/>
        <v>1130</v>
      </c>
      <c r="F262" s="1" t="e">
        <f ca="1">VLOOKUP(B262,input!$M$3:$N$27,2,FALSE)</f>
        <v>#N/A</v>
      </c>
      <c r="G262" s="1">
        <f t="shared" ca="1" si="7"/>
        <v>1130</v>
      </c>
    </row>
    <row r="263" spans="1:7" ht="30">
      <c r="A263" s="5" t="s">
        <v>536</v>
      </c>
      <c r="B263" s="14" t="s">
        <v>537</v>
      </c>
      <c r="C263" s="19" t="s">
        <v>212</v>
      </c>
      <c r="D263" s="38">
        <v>544.79998779296875</v>
      </c>
      <c r="E263" s="43">
        <f t="shared" ca="1" si="6"/>
        <v>945.59000000000015</v>
      </c>
      <c r="F263" s="1">
        <f ca="1">VLOOKUP(B263,input!$M$3:$N$27,2,FALSE)</f>
        <v>945.59000000000015</v>
      </c>
      <c r="G263" s="1">
        <f t="shared" ca="1" si="7"/>
        <v>945.59000000000015</v>
      </c>
    </row>
    <row r="264" spans="1:7" ht="30">
      <c r="A264" s="5" t="s">
        <v>538</v>
      </c>
      <c r="B264" s="14" t="s">
        <v>539</v>
      </c>
      <c r="C264" s="19" t="s">
        <v>30</v>
      </c>
      <c r="D264" s="38">
        <v>1131.199951171875</v>
      </c>
      <c r="E264" s="43">
        <f t="shared" ca="1" si="6"/>
        <v>1145.3300000000002</v>
      </c>
      <c r="F264" s="1">
        <f ca="1">VLOOKUP(B264,input!$M$3:$N$27,2,FALSE)</f>
        <v>1145.3300000000002</v>
      </c>
      <c r="G264" s="1">
        <f t="shared" ca="1" si="7"/>
        <v>1145.3300000000002</v>
      </c>
    </row>
    <row r="265" spans="1:7" ht="30">
      <c r="A265" s="5" t="s">
        <v>540</v>
      </c>
      <c r="B265" s="14" t="s">
        <v>541</v>
      </c>
      <c r="C265" s="19" t="s">
        <v>33</v>
      </c>
      <c r="D265" s="37">
        <v>25</v>
      </c>
      <c r="E265" s="43">
        <f t="shared" ref="E265:E328" ca="1" si="8">G265</f>
        <v>25</v>
      </c>
      <c r="F265" s="1">
        <f ca="1">VLOOKUP(B265,input!$M$3:$N$27,2,FALSE)</f>
        <v>25</v>
      </c>
      <c r="G265" s="1">
        <f t="shared" ref="G265:G328" ca="1" si="9">_xlfn.IFNA(F265,D265)</f>
        <v>25</v>
      </c>
    </row>
    <row r="266" spans="1:7" ht="30">
      <c r="A266" s="5" t="s">
        <v>542</v>
      </c>
      <c r="B266" s="14" t="s">
        <v>543</v>
      </c>
      <c r="C266" s="19" t="s">
        <v>33</v>
      </c>
      <c r="D266" s="36">
        <v>3.25</v>
      </c>
      <c r="E266" s="43">
        <f t="shared" ca="1" si="8"/>
        <v>3.25</v>
      </c>
      <c r="F266" s="1" t="e">
        <f ca="1">VLOOKUP(B266,input!$M$3:$N$27,2,FALSE)</f>
        <v>#N/A</v>
      </c>
      <c r="G266" s="1">
        <f t="shared" ca="1" si="9"/>
        <v>3.25</v>
      </c>
    </row>
    <row r="267" spans="1:7" ht="30">
      <c r="A267" s="5" t="s">
        <v>544</v>
      </c>
      <c r="B267" s="14" t="s">
        <v>545</v>
      </c>
      <c r="C267" s="19" t="s">
        <v>33</v>
      </c>
      <c r="D267" s="39">
        <v>0.25</v>
      </c>
      <c r="E267" s="43">
        <f t="shared" ca="1" si="8"/>
        <v>0.25</v>
      </c>
      <c r="F267" s="1" t="e">
        <f ca="1">VLOOKUP(B267,input!$M$3:$N$27,2,FALSE)</f>
        <v>#N/A</v>
      </c>
      <c r="G267" s="1">
        <f t="shared" ca="1" si="9"/>
        <v>0.25</v>
      </c>
    </row>
    <row r="268" spans="1:7" ht="30">
      <c r="A268" s="5" t="s">
        <v>546</v>
      </c>
      <c r="B268" s="14" t="s">
        <v>547</v>
      </c>
      <c r="C268" s="19" t="s">
        <v>61</v>
      </c>
      <c r="D268" s="39">
        <v>-0.62266504764556885</v>
      </c>
      <c r="E268" s="43">
        <f t="shared" ca="1" si="8"/>
        <v>-0.62266504764556885</v>
      </c>
      <c r="F268" s="1" t="e">
        <f ca="1">VLOOKUP(B268,input!$M$3:$N$27,2,FALSE)</f>
        <v>#N/A</v>
      </c>
      <c r="G268" s="1">
        <f t="shared" ca="1" si="9"/>
        <v>-0.62266504764556885</v>
      </c>
    </row>
    <row r="269" spans="1:7" ht="30">
      <c r="A269" s="5" t="s">
        <v>548</v>
      </c>
      <c r="B269" s="14" t="s">
        <v>549</v>
      </c>
      <c r="C269" s="19" t="s">
        <v>61</v>
      </c>
      <c r="D269" s="37">
        <v>12.453300476074219</v>
      </c>
      <c r="E269" s="43">
        <f t="shared" ca="1" si="8"/>
        <v>12.453300476074219</v>
      </c>
      <c r="F269" s="1" t="e">
        <f ca="1">VLOOKUP(B269,input!$M$3:$N$27,2,FALSE)</f>
        <v>#N/A</v>
      </c>
      <c r="G269" s="1">
        <f t="shared" ca="1" si="9"/>
        <v>12.453300476074219</v>
      </c>
    </row>
    <row r="270" spans="1:7" ht="30">
      <c r="A270" s="5" t="s">
        <v>550</v>
      </c>
      <c r="B270" s="14" t="s">
        <v>551</v>
      </c>
      <c r="C270" s="19" t="s">
        <v>33</v>
      </c>
      <c r="D270" s="37">
        <v>20</v>
      </c>
      <c r="E270" s="43">
        <f t="shared" ca="1" si="8"/>
        <v>20</v>
      </c>
      <c r="F270" s="1" t="e">
        <f ca="1">VLOOKUP(B270,input!$M$3:$N$27,2,FALSE)</f>
        <v>#N/A</v>
      </c>
      <c r="G270" s="1">
        <f t="shared" ca="1" si="9"/>
        <v>20</v>
      </c>
    </row>
    <row r="271" spans="1:7" ht="45">
      <c r="A271" s="5" t="s">
        <v>552</v>
      </c>
      <c r="B271" s="14" t="s">
        <v>553</v>
      </c>
      <c r="C271" s="19" t="s">
        <v>33</v>
      </c>
      <c r="D271" s="36">
        <v>5.3000001907348633</v>
      </c>
      <c r="E271" s="43">
        <f t="shared" ca="1" si="8"/>
        <v>5.3000001907348633</v>
      </c>
      <c r="F271" s="1" t="e">
        <f ca="1">VLOOKUP(B271,input!$M$3:$N$27,2,FALSE)</f>
        <v>#N/A</v>
      </c>
      <c r="G271" s="1">
        <f t="shared" ca="1" si="9"/>
        <v>5.3000001907348633</v>
      </c>
    </row>
    <row r="272" spans="1:7" ht="45">
      <c r="A272" s="5" t="s">
        <v>554</v>
      </c>
      <c r="B272" s="14" t="s">
        <v>555</v>
      </c>
      <c r="C272" s="19" t="s">
        <v>84</v>
      </c>
      <c r="D272" s="35">
        <v>0</v>
      </c>
      <c r="E272" s="43">
        <f t="shared" ca="1" si="8"/>
        <v>0</v>
      </c>
      <c r="F272" s="1" t="e">
        <f ca="1">VLOOKUP(B272,input!$M$3:$N$27,2,FALSE)</f>
        <v>#N/A</v>
      </c>
      <c r="G272" s="1">
        <f t="shared" ca="1" si="9"/>
        <v>0</v>
      </c>
    </row>
    <row r="273" spans="1:7" ht="30">
      <c r="A273" s="5" t="s">
        <v>556</v>
      </c>
      <c r="B273" s="14" t="s">
        <v>557</v>
      </c>
      <c r="C273" s="19" t="s">
        <v>30</v>
      </c>
      <c r="D273" s="37">
        <v>60.799991607666016</v>
      </c>
      <c r="E273" s="43">
        <f t="shared" ca="1" si="8"/>
        <v>60.799991607666016</v>
      </c>
      <c r="F273" s="1" t="e">
        <f ca="1">VLOOKUP(B273,input!$M$3:$N$27,2,FALSE)</f>
        <v>#N/A</v>
      </c>
      <c r="G273" s="1">
        <f t="shared" ca="1" si="9"/>
        <v>60.799991607666016</v>
      </c>
    </row>
    <row r="274" spans="1:7" ht="45">
      <c r="A274" s="5" t="s">
        <v>558</v>
      </c>
      <c r="B274" s="14" t="s">
        <v>559</v>
      </c>
      <c r="C274" s="19"/>
      <c r="D274" s="36">
        <v>1.7999999523162842</v>
      </c>
      <c r="E274" s="43">
        <f t="shared" ca="1" si="8"/>
        <v>1.7999999523162842</v>
      </c>
      <c r="F274" s="1" t="e">
        <f ca="1">VLOOKUP(B274,input!$M$3:$N$27,2,FALSE)</f>
        <v>#N/A</v>
      </c>
      <c r="G274" s="1">
        <f t="shared" ca="1" si="9"/>
        <v>1.7999999523162842</v>
      </c>
    </row>
    <row r="275" spans="1:7" ht="30">
      <c r="A275" s="5" t="s">
        <v>560</v>
      </c>
      <c r="B275" s="14" t="s">
        <v>561</v>
      </c>
      <c r="C275" s="19" t="s">
        <v>33</v>
      </c>
      <c r="D275" s="37">
        <v>65</v>
      </c>
      <c r="E275" s="43">
        <f t="shared" ca="1" si="8"/>
        <v>65</v>
      </c>
      <c r="F275" s="1" t="e">
        <f ca="1">VLOOKUP(B275,input!$M$3:$N$27,2,FALSE)</f>
        <v>#N/A</v>
      </c>
      <c r="G275" s="1">
        <f t="shared" ca="1" si="9"/>
        <v>65</v>
      </c>
    </row>
    <row r="276" spans="1:7" ht="45">
      <c r="A276" s="5" t="s">
        <v>562</v>
      </c>
      <c r="B276" s="14" t="s">
        <v>563</v>
      </c>
      <c r="C276" s="19" t="s">
        <v>33</v>
      </c>
      <c r="D276" s="37">
        <v>80</v>
      </c>
      <c r="E276" s="43">
        <f t="shared" ca="1" si="8"/>
        <v>80</v>
      </c>
      <c r="F276" s="1" t="e">
        <f ca="1">VLOOKUP(B276,input!$M$3:$N$27,2,FALSE)</f>
        <v>#N/A</v>
      </c>
      <c r="G276" s="1">
        <f t="shared" ca="1" si="9"/>
        <v>80</v>
      </c>
    </row>
    <row r="277" spans="1:7" ht="45">
      <c r="A277" s="5" t="s">
        <v>564</v>
      </c>
      <c r="B277" s="14" t="s">
        <v>565</v>
      </c>
      <c r="C277" s="19" t="s">
        <v>33</v>
      </c>
      <c r="D277" s="37">
        <v>60</v>
      </c>
      <c r="E277" s="43">
        <f t="shared" ca="1" si="8"/>
        <v>60</v>
      </c>
      <c r="F277" s="1" t="e">
        <f ca="1">VLOOKUP(B277,input!$M$3:$N$27,2,FALSE)</f>
        <v>#N/A</v>
      </c>
      <c r="G277" s="1">
        <f t="shared" ca="1" si="9"/>
        <v>60</v>
      </c>
    </row>
    <row r="278" spans="1:7" ht="30">
      <c r="A278" s="5" t="s">
        <v>566</v>
      </c>
      <c r="B278" s="14" t="s">
        <v>567</v>
      </c>
      <c r="C278" s="19" t="s">
        <v>61</v>
      </c>
      <c r="D278" s="37">
        <v>20</v>
      </c>
      <c r="E278" s="43">
        <f t="shared" ca="1" si="8"/>
        <v>20</v>
      </c>
      <c r="F278" s="1" t="e">
        <f ca="1">VLOOKUP(B278,input!$M$3:$N$27,2,FALSE)</f>
        <v>#N/A</v>
      </c>
      <c r="G278" s="1">
        <f t="shared" ca="1" si="9"/>
        <v>20</v>
      </c>
    </row>
    <row r="279" spans="1:7" ht="30">
      <c r="A279" s="5" t="s">
        <v>568</v>
      </c>
      <c r="B279" s="14" t="s">
        <v>569</v>
      </c>
      <c r="C279" s="19" t="s">
        <v>61</v>
      </c>
      <c r="D279" s="37">
        <v>99.62640380859375</v>
      </c>
      <c r="E279" s="43">
        <f t="shared" ca="1" si="8"/>
        <v>99.62640380859375</v>
      </c>
      <c r="F279" s="1" t="e">
        <f ca="1">VLOOKUP(B279,input!$M$3:$N$27,2,FALSE)</f>
        <v>#N/A</v>
      </c>
      <c r="G279" s="1">
        <f t="shared" ca="1" si="9"/>
        <v>99.62640380859375</v>
      </c>
    </row>
    <row r="280" spans="1:7" ht="30">
      <c r="A280" s="5" t="s">
        <v>570</v>
      </c>
      <c r="B280" s="14" t="s">
        <v>571</v>
      </c>
      <c r="C280" s="19" t="s">
        <v>572</v>
      </c>
      <c r="D280" s="37">
        <v>22.046199798583984</v>
      </c>
      <c r="E280" s="43">
        <f t="shared" ca="1" si="8"/>
        <v>22.046199798583984</v>
      </c>
      <c r="F280" s="1" t="e">
        <f ca="1">VLOOKUP(B280,input!$M$3:$N$27,2,FALSE)</f>
        <v>#N/A</v>
      </c>
      <c r="G280" s="1">
        <f t="shared" ca="1" si="9"/>
        <v>22.046199798583984</v>
      </c>
    </row>
    <row r="281" spans="1:7">
      <c r="A281" s="5" t="s">
        <v>573</v>
      </c>
      <c r="B281" s="14" t="s">
        <v>574</v>
      </c>
      <c r="C281" s="19" t="s">
        <v>38</v>
      </c>
      <c r="D281" s="36">
        <v>1.0331799983978271</v>
      </c>
      <c r="E281" s="43">
        <f t="shared" ca="1" si="8"/>
        <v>1.0331799983978271</v>
      </c>
      <c r="F281" s="1" t="e">
        <f ca="1">VLOOKUP(B281,input!$M$3:$N$27,2,FALSE)</f>
        <v>#N/A</v>
      </c>
      <c r="G281" s="1">
        <f t="shared" ca="1" si="9"/>
        <v>1.0331799983978271</v>
      </c>
    </row>
    <row r="282" spans="1:7">
      <c r="A282" s="5" t="s">
        <v>575</v>
      </c>
      <c r="B282" s="14" t="s">
        <v>576</v>
      </c>
      <c r="C282" s="19" t="s">
        <v>30</v>
      </c>
      <c r="D282" s="37">
        <v>25.850008010864258</v>
      </c>
      <c r="E282" s="43">
        <f t="shared" ca="1" si="8"/>
        <v>25.850008010864258</v>
      </c>
      <c r="F282" s="1" t="e">
        <f ca="1">VLOOKUP(B282,input!$M$3:$N$27,2,FALSE)</f>
        <v>#N/A</v>
      </c>
      <c r="G282" s="1">
        <f t="shared" ca="1" si="9"/>
        <v>25.850008010864258</v>
      </c>
    </row>
    <row r="283" spans="1:7">
      <c r="A283" s="5" t="s">
        <v>577</v>
      </c>
      <c r="B283" s="14" t="s">
        <v>578</v>
      </c>
      <c r="C283" s="19" t="s">
        <v>212</v>
      </c>
      <c r="D283" s="38">
        <v>695.22998046875</v>
      </c>
      <c r="E283" s="43">
        <f t="shared" ca="1" si="8"/>
        <v>695.22998046875</v>
      </c>
      <c r="F283" s="1" t="e">
        <f ca="1">VLOOKUP(B283,input!$M$3:$N$27,2,FALSE)</f>
        <v>#N/A</v>
      </c>
      <c r="G283" s="1">
        <f t="shared" ca="1" si="9"/>
        <v>695.22998046875</v>
      </c>
    </row>
    <row r="284" spans="1:7" ht="30">
      <c r="A284" s="5" t="s">
        <v>579</v>
      </c>
      <c r="B284" s="14" t="s">
        <v>580</v>
      </c>
      <c r="C284" s="19" t="s">
        <v>33</v>
      </c>
      <c r="D284" s="37">
        <v>59.240001678466797</v>
      </c>
      <c r="E284" s="43">
        <f t="shared" ca="1" si="8"/>
        <v>59.240001678466797</v>
      </c>
      <c r="F284" s="1" t="e">
        <f ca="1">VLOOKUP(B284,input!$M$3:$N$27,2,FALSE)</f>
        <v>#N/A</v>
      </c>
      <c r="G284" s="1">
        <f t="shared" ca="1" si="9"/>
        <v>59.240001678466797</v>
      </c>
    </row>
    <row r="285" spans="1:7" ht="30">
      <c r="A285" s="5" t="s">
        <v>581</v>
      </c>
      <c r="B285" s="14" t="s">
        <v>582</v>
      </c>
      <c r="C285" s="19" t="s">
        <v>33</v>
      </c>
      <c r="D285" s="37">
        <v>80</v>
      </c>
      <c r="E285" s="43">
        <f t="shared" ca="1" si="8"/>
        <v>80</v>
      </c>
      <c r="F285" s="1" t="e">
        <f ca="1">VLOOKUP(B285,input!$M$3:$N$27,2,FALSE)</f>
        <v>#N/A</v>
      </c>
      <c r="G285" s="1">
        <f t="shared" ca="1" si="9"/>
        <v>80</v>
      </c>
    </row>
    <row r="286" spans="1:7" ht="30">
      <c r="A286" s="5" t="s">
        <v>583</v>
      </c>
      <c r="B286" s="14" t="s">
        <v>584</v>
      </c>
      <c r="C286" s="19" t="s">
        <v>585</v>
      </c>
      <c r="D286" s="35">
        <v>0</v>
      </c>
      <c r="E286" s="43">
        <f t="shared" ca="1" si="8"/>
        <v>0</v>
      </c>
      <c r="F286" s="1" t="e">
        <f ca="1">VLOOKUP(B286,input!$M$3:$N$27,2,FALSE)</f>
        <v>#N/A</v>
      </c>
      <c r="G286" s="1">
        <f t="shared" ca="1" si="9"/>
        <v>0</v>
      </c>
    </row>
    <row r="287" spans="1:7" ht="30">
      <c r="A287" s="5" t="s">
        <v>586</v>
      </c>
      <c r="B287" s="14" t="s">
        <v>587</v>
      </c>
      <c r="C287" s="19" t="s">
        <v>588</v>
      </c>
      <c r="D287" s="35">
        <v>0</v>
      </c>
      <c r="E287" s="43">
        <f t="shared" ca="1" si="8"/>
        <v>0</v>
      </c>
      <c r="F287" s="1" t="e">
        <f ca="1">VLOOKUP(B287,input!$M$3:$N$27,2,FALSE)</f>
        <v>#N/A</v>
      </c>
      <c r="G287" s="1">
        <f t="shared" ca="1" si="9"/>
        <v>0</v>
      </c>
    </row>
    <row r="288" spans="1:7">
      <c r="A288" s="5" t="s">
        <v>589</v>
      </c>
      <c r="B288" s="14" t="s">
        <v>590</v>
      </c>
      <c r="C288" s="19" t="s">
        <v>38</v>
      </c>
      <c r="D288" s="36">
        <v>1.1129435300827026</v>
      </c>
      <c r="E288" s="43">
        <f t="shared" ca="1" si="8"/>
        <v>1.1129435300827026</v>
      </c>
      <c r="F288" s="1" t="e">
        <f ca="1">VLOOKUP(B288,input!$M$3:$N$27,2,FALSE)</f>
        <v>#N/A</v>
      </c>
      <c r="G288" s="1">
        <f t="shared" ca="1" si="9"/>
        <v>1.1129435300827026</v>
      </c>
    </row>
    <row r="289" spans="1:7">
      <c r="A289" s="5" t="s">
        <v>591</v>
      </c>
      <c r="B289" s="14" t="s">
        <v>592</v>
      </c>
      <c r="C289" s="19" t="s">
        <v>30</v>
      </c>
      <c r="D289" s="37">
        <v>25.850008010864258</v>
      </c>
      <c r="E289" s="43">
        <f t="shared" ca="1" si="8"/>
        <v>25.850008010864258</v>
      </c>
      <c r="F289" s="1" t="e">
        <f ca="1">VLOOKUP(B289,input!$M$3:$N$27,2,FALSE)</f>
        <v>#N/A</v>
      </c>
      <c r="G289" s="1">
        <f t="shared" ca="1" si="9"/>
        <v>25.850008010864258</v>
      </c>
    </row>
    <row r="290" spans="1:7">
      <c r="A290" s="5" t="s">
        <v>593</v>
      </c>
      <c r="B290" s="14" t="s">
        <v>594</v>
      </c>
      <c r="C290" s="19" t="s">
        <v>212</v>
      </c>
      <c r="D290" s="38">
        <v>579.010009765625</v>
      </c>
      <c r="E290" s="43">
        <f t="shared" ca="1" si="8"/>
        <v>579.010009765625</v>
      </c>
      <c r="F290" s="1" t="e">
        <f ca="1">VLOOKUP(B290,input!$M$3:$N$27,2,FALSE)</f>
        <v>#N/A</v>
      </c>
      <c r="G290" s="1">
        <f t="shared" ca="1" si="9"/>
        <v>579.010009765625</v>
      </c>
    </row>
    <row r="291" spans="1:7" ht="30">
      <c r="A291" s="5" t="s">
        <v>595</v>
      </c>
      <c r="B291" s="14" t="s">
        <v>596</v>
      </c>
      <c r="C291" s="19" t="s">
        <v>33</v>
      </c>
      <c r="D291" s="37">
        <v>59.240001678466797</v>
      </c>
      <c r="E291" s="43">
        <f t="shared" ca="1" si="8"/>
        <v>59.240001678466797</v>
      </c>
      <c r="F291" s="1" t="e">
        <f ca="1">VLOOKUP(B291,input!$M$3:$N$27,2,FALSE)</f>
        <v>#N/A</v>
      </c>
      <c r="G291" s="1">
        <f t="shared" ca="1" si="9"/>
        <v>59.240001678466797</v>
      </c>
    </row>
    <row r="292" spans="1:7" ht="30">
      <c r="A292" s="5" t="s">
        <v>597</v>
      </c>
      <c r="B292" s="14" t="s">
        <v>598</v>
      </c>
      <c r="C292" s="19" t="s">
        <v>33</v>
      </c>
      <c r="D292" s="37">
        <v>80</v>
      </c>
      <c r="E292" s="43">
        <f t="shared" ca="1" si="8"/>
        <v>80</v>
      </c>
      <c r="F292" s="1" t="e">
        <f ca="1">VLOOKUP(B292,input!$M$3:$N$27,2,FALSE)</f>
        <v>#N/A</v>
      </c>
      <c r="G292" s="1">
        <f t="shared" ca="1" si="9"/>
        <v>80</v>
      </c>
    </row>
    <row r="293" spans="1:7" ht="30">
      <c r="A293" s="5" t="s">
        <v>599</v>
      </c>
      <c r="B293" s="14" t="s">
        <v>600</v>
      </c>
      <c r="C293" s="19" t="s">
        <v>585</v>
      </c>
      <c r="D293" s="35">
        <v>0</v>
      </c>
      <c r="E293" s="43">
        <f t="shared" ca="1" si="8"/>
        <v>0</v>
      </c>
      <c r="F293" s="1" t="e">
        <f ca="1">VLOOKUP(B293,input!$M$3:$N$27,2,FALSE)</f>
        <v>#N/A</v>
      </c>
      <c r="G293" s="1">
        <f t="shared" ca="1" si="9"/>
        <v>0</v>
      </c>
    </row>
    <row r="294" spans="1:7" ht="30">
      <c r="A294" s="5" t="s">
        <v>601</v>
      </c>
      <c r="B294" s="14" t="s">
        <v>602</v>
      </c>
      <c r="C294" s="19" t="s">
        <v>588</v>
      </c>
      <c r="D294" s="35">
        <v>0</v>
      </c>
      <c r="E294" s="43">
        <f t="shared" ca="1" si="8"/>
        <v>0</v>
      </c>
      <c r="F294" s="1" t="e">
        <f ca="1">VLOOKUP(B294,input!$M$3:$N$27,2,FALSE)</f>
        <v>#N/A</v>
      </c>
      <c r="G294" s="1">
        <f t="shared" ca="1" si="9"/>
        <v>0</v>
      </c>
    </row>
    <row r="295" spans="1:7" ht="30">
      <c r="A295" s="5" t="s">
        <v>603</v>
      </c>
      <c r="B295" s="14" t="s">
        <v>604</v>
      </c>
      <c r="C295" s="19" t="s">
        <v>33</v>
      </c>
      <c r="D295" s="37">
        <v>75</v>
      </c>
      <c r="E295" s="43">
        <f t="shared" ca="1" si="8"/>
        <v>75</v>
      </c>
      <c r="F295" s="1" t="e">
        <f ca="1">VLOOKUP(B295,input!$M$3:$N$27,2,FALSE)</f>
        <v>#N/A</v>
      </c>
      <c r="G295" s="1">
        <f t="shared" ca="1" si="9"/>
        <v>75</v>
      </c>
    </row>
    <row r="296" spans="1:7" ht="30">
      <c r="A296" s="5" t="s">
        <v>605</v>
      </c>
      <c r="B296" s="14" t="s">
        <v>606</v>
      </c>
      <c r="C296" s="19"/>
      <c r="D296" s="36">
        <v>1.0212230682373047</v>
      </c>
      <c r="E296" s="43">
        <f t="shared" ca="1" si="8"/>
        <v>1.0212230682373047</v>
      </c>
      <c r="F296" s="1" t="e">
        <f ca="1">VLOOKUP(B296,input!$M$3:$N$27,2,FALSE)</f>
        <v>#N/A</v>
      </c>
      <c r="G296" s="1">
        <f t="shared" ca="1" si="9"/>
        <v>1.0212230682373047</v>
      </c>
    </row>
    <row r="297" spans="1:7" ht="30">
      <c r="A297" s="5" t="s">
        <v>607</v>
      </c>
      <c r="B297" s="14" t="s">
        <v>608</v>
      </c>
      <c r="C297" s="19" t="s">
        <v>30</v>
      </c>
      <c r="D297" s="37">
        <v>24.999990463256836</v>
      </c>
      <c r="E297" s="43">
        <f t="shared" ca="1" si="8"/>
        <v>24.999990463256836</v>
      </c>
      <c r="F297" s="1" t="e">
        <f ca="1">VLOOKUP(B297,input!$M$3:$N$27,2,FALSE)</f>
        <v>#N/A</v>
      </c>
      <c r="G297" s="1">
        <f t="shared" ca="1" si="9"/>
        <v>24.999990463256836</v>
      </c>
    </row>
    <row r="298" spans="1:7">
      <c r="A298" s="5" t="s">
        <v>609</v>
      </c>
      <c r="B298" s="14" t="s">
        <v>610</v>
      </c>
      <c r="C298" s="19"/>
      <c r="D298" s="36">
        <v>1</v>
      </c>
      <c r="E298" s="43">
        <f t="shared" ca="1" si="8"/>
        <v>1</v>
      </c>
      <c r="F298" s="1" t="e">
        <f ca="1">VLOOKUP(B298,input!$M$3:$N$27,2,FALSE)</f>
        <v>#N/A</v>
      </c>
      <c r="G298" s="1">
        <f t="shared" ca="1" si="9"/>
        <v>1</v>
      </c>
    </row>
    <row r="299" spans="1:7" ht="30">
      <c r="A299" s="5" t="s">
        <v>611</v>
      </c>
      <c r="B299" s="14" t="s">
        <v>612</v>
      </c>
      <c r="C299" s="19"/>
      <c r="D299" s="39">
        <v>0.99000000953674316</v>
      </c>
      <c r="E299" s="43">
        <f t="shared" ca="1" si="8"/>
        <v>0.99000000953674316</v>
      </c>
      <c r="F299" s="1" t="e">
        <f ca="1">VLOOKUP(B299,input!$M$3:$N$27,2,FALSE)</f>
        <v>#N/A</v>
      </c>
      <c r="G299" s="1">
        <f t="shared" ca="1" si="9"/>
        <v>0.99000000953674316</v>
      </c>
    </row>
    <row r="300" spans="1:7" ht="30">
      <c r="A300" s="5" t="s">
        <v>613</v>
      </c>
      <c r="B300" s="14" t="s">
        <v>614</v>
      </c>
      <c r="C300" s="19"/>
      <c r="D300" s="41">
        <v>9.9999904632568359E-3</v>
      </c>
      <c r="E300" s="43">
        <f t="shared" ca="1" si="8"/>
        <v>9.9999904632568359E-3</v>
      </c>
      <c r="F300" s="1" t="e">
        <f ca="1">VLOOKUP(B300,input!$M$3:$N$27,2,FALSE)</f>
        <v>#N/A</v>
      </c>
      <c r="G300" s="1">
        <f t="shared" ca="1" si="9"/>
        <v>9.9999904632568359E-3</v>
      </c>
    </row>
    <row r="301" spans="1:7" ht="30">
      <c r="A301" s="5" t="s">
        <v>615</v>
      </c>
      <c r="B301" s="14" t="s">
        <v>616</v>
      </c>
      <c r="C301" s="19"/>
      <c r="D301" s="39">
        <v>0.30000001192092896</v>
      </c>
      <c r="E301" s="43">
        <f t="shared" ca="1" si="8"/>
        <v>0.30000001192092896</v>
      </c>
      <c r="F301" s="1" t="e">
        <f ca="1">VLOOKUP(B301,input!$M$3:$N$27,2,FALSE)</f>
        <v>#N/A</v>
      </c>
      <c r="G301" s="1">
        <f t="shared" ca="1" si="9"/>
        <v>0.30000001192092896</v>
      </c>
    </row>
    <row r="302" spans="1:7" ht="30">
      <c r="A302" s="5" t="s">
        <v>617</v>
      </c>
      <c r="B302" s="14" t="s">
        <v>618</v>
      </c>
      <c r="C302" s="19"/>
      <c r="D302" s="39">
        <v>0.69999998807907104</v>
      </c>
      <c r="E302" s="43">
        <f t="shared" ca="1" si="8"/>
        <v>0.69999998807907104</v>
      </c>
      <c r="F302" s="1" t="e">
        <f ca="1">VLOOKUP(B302,input!$M$3:$N$27,2,FALSE)</f>
        <v>#N/A</v>
      </c>
      <c r="G302" s="1">
        <f t="shared" ca="1" si="9"/>
        <v>0.69999998807907104</v>
      </c>
    </row>
    <row r="303" spans="1:7" ht="30">
      <c r="A303" s="5" t="s">
        <v>619</v>
      </c>
      <c r="B303" s="14" t="s">
        <v>620</v>
      </c>
      <c r="C303" s="19"/>
      <c r="D303" s="39">
        <v>0.10989011079072952</v>
      </c>
      <c r="E303" s="43">
        <f t="shared" ca="1" si="8"/>
        <v>0.10989011079072952</v>
      </c>
      <c r="F303" s="1" t="e">
        <f ca="1">VLOOKUP(B303,input!$M$3:$N$27,2,FALSE)</f>
        <v>#N/A</v>
      </c>
      <c r="G303" s="1">
        <f t="shared" ca="1" si="9"/>
        <v>0.10989011079072952</v>
      </c>
    </row>
    <row r="304" spans="1:7" ht="30">
      <c r="A304" s="5" t="s">
        <v>621</v>
      </c>
      <c r="B304" s="14" t="s">
        <v>622</v>
      </c>
      <c r="C304" s="19"/>
      <c r="D304" s="39">
        <v>0.89010989665985107</v>
      </c>
      <c r="E304" s="43">
        <f t="shared" ca="1" si="8"/>
        <v>0.89010989665985107</v>
      </c>
      <c r="F304" s="1" t="e">
        <f ca="1">VLOOKUP(B304,input!$M$3:$N$27,2,FALSE)</f>
        <v>#N/A</v>
      </c>
      <c r="G304" s="1">
        <f t="shared" ca="1" si="9"/>
        <v>0.89010989665985107</v>
      </c>
    </row>
    <row r="305" spans="1:7" ht="30">
      <c r="A305" s="5" t="s">
        <v>623</v>
      </c>
      <c r="B305" s="14" t="s">
        <v>624</v>
      </c>
      <c r="C305" s="19"/>
      <c r="D305" s="39">
        <v>0.5</v>
      </c>
      <c r="E305" s="43">
        <f t="shared" ca="1" si="8"/>
        <v>0.5</v>
      </c>
      <c r="F305" s="1" t="e">
        <f ca="1">VLOOKUP(B305,input!$M$3:$N$27,2,FALSE)</f>
        <v>#N/A</v>
      </c>
      <c r="G305" s="1">
        <f t="shared" ca="1" si="9"/>
        <v>0.5</v>
      </c>
    </row>
    <row r="306" spans="1:7" ht="30">
      <c r="A306" s="5" t="s">
        <v>625</v>
      </c>
      <c r="B306" s="14" t="s">
        <v>626</v>
      </c>
      <c r="C306" s="19"/>
      <c r="D306" s="39">
        <v>0.5</v>
      </c>
      <c r="E306" s="43">
        <f t="shared" ca="1" si="8"/>
        <v>0.5</v>
      </c>
      <c r="F306" s="1" t="e">
        <f ca="1">VLOOKUP(B306,input!$M$3:$N$27,2,FALSE)</f>
        <v>#N/A</v>
      </c>
      <c r="G306" s="1">
        <f t="shared" ca="1" si="9"/>
        <v>0.5</v>
      </c>
    </row>
    <row r="307" spans="1:7" ht="30">
      <c r="A307" s="5" t="s">
        <v>627</v>
      </c>
      <c r="B307" s="14" t="s">
        <v>628</v>
      </c>
      <c r="C307" s="19"/>
      <c r="D307" s="39">
        <v>0.10760867595672607</v>
      </c>
      <c r="E307" s="43">
        <f t="shared" ca="1" si="8"/>
        <v>0.10760867595672607</v>
      </c>
      <c r="F307" s="1" t="e">
        <f ca="1">VLOOKUP(B307,input!$M$3:$N$27,2,FALSE)</f>
        <v>#N/A</v>
      </c>
      <c r="G307" s="1">
        <f t="shared" ca="1" si="9"/>
        <v>0.10760867595672607</v>
      </c>
    </row>
    <row r="308" spans="1:7" ht="30">
      <c r="A308" s="5" t="s">
        <v>629</v>
      </c>
      <c r="B308" s="14" t="s">
        <v>630</v>
      </c>
      <c r="C308" s="19"/>
      <c r="D308" s="39">
        <v>9.9999994039535522E-2</v>
      </c>
      <c r="E308" s="43">
        <f t="shared" ca="1" si="8"/>
        <v>9.9999994039535522E-2</v>
      </c>
      <c r="F308" s="1" t="e">
        <f ca="1">VLOOKUP(B308,input!$M$3:$N$27,2,FALSE)</f>
        <v>#N/A</v>
      </c>
      <c r="G308" s="1">
        <f t="shared" ca="1" si="9"/>
        <v>9.9999994039535522E-2</v>
      </c>
    </row>
    <row r="309" spans="1:7" ht="30">
      <c r="A309" s="5" t="s">
        <v>631</v>
      </c>
      <c r="B309" s="14" t="s">
        <v>632</v>
      </c>
      <c r="C309" s="19"/>
      <c r="D309" s="39">
        <v>0.79239130020141602</v>
      </c>
      <c r="E309" s="43">
        <f t="shared" ca="1" si="8"/>
        <v>0.79239130020141602</v>
      </c>
      <c r="F309" s="1" t="e">
        <f ca="1">VLOOKUP(B309,input!$M$3:$N$27,2,FALSE)</f>
        <v>#N/A</v>
      </c>
      <c r="G309" s="1">
        <f t="shared" ca="1" si="9"/>
        <v>0.79239130020141602</v>
      </c>
    </row>
    <row r="310" spans="1:7" ht="30">
      <c r="A310" s="5" t="s">
        <v>633</v>
      </c>
      <c r="B310" s="14" t="s">
        <v>634</v>
      </c>
      <c r="C310" s="19"/>
      <c r="D310" s="39">
        <v>0.5</v>
      </c>
      <c r="E310" s="43">
        <f t="shared" ca="1" si="8"/>
        <v>0.5</v>
      </c>
      <c r="F310" s="1" t="e">
        <f ca="1">VLOOKUP(B310,input!$M$3:$N$27,2,FALSE)</f>
        <v>#N/A</v>
      </c>
      <c r="G310" s="1">
        <f t="shared" ca="1" si="9"/>
        <v>0.5</v>
      </c>
    </row>
    <row r="311" spans="1:7" ht="30">
      <c r="A311" s="5" t="s">
        <v>635</v>
      </c>
      <c r="B311" s="14" t="s">
        <v>636</v>
      </c>
      <c r="C311" s="19"/>
      <c r="D311" s="39">
        <v>0.5</v>
      </c>
      <c r="E311" s="43">
        <f t="shared" ca="1" si="8"/>
        <v>0.5</v>
      </c>
      <c r="F311" s="1" t="e">
        <f ca="1">VLOOKUP(B311,input!$M$3:$N$27,2,FALSE)</f>
        <v>#N/A</v>
      </c>
      <c r="G311" s="1">
        <f t="shared" ca="1" si="9"/>
        <v>0.5</v>
      </c>
    </row>
    <row r="312" spans="1:7" ht="30">
      <c r="A312" s="5" t="s">
        <v>637</v>
      </c>
      <c r="B312" s="14" t="s">
        <v>638</v>
      </c>
      <c r="C312" s="19"/>
      <c r="D312" s="39">
        <v>0.5</v>
      </c>
      <c r="E312" s="43">
        <f t="shared" ca="1" si="8"/>
        <v>0.5</v>
      </c>
      <c r="F312" s="1" t="e">
        <f ca="1">VLOOKUP(B312,input!$M$3:$N$27,2,FALSE)</f>
        <v>#N/A</v>
      </c>
      <c r="G312" s="1">
        <f t="shared" ca="1" si="9"/>
        <v>0.5</v>
      </c>
    </row>
    <row r="313" spans="1:7" ht="30">
      <c r="A313" s="5" t="s">
        <v>639</v>
      </c>
      <c r="B313" s="14" t="s">
        <v>640</v>
      </c>
      <c r="C313" s="19"/>
      <c r="D313" s="39">
        <v>0.5</v>
      </c>
      <c r="E313" s="43">
        <f t="shared" ca="1" si="8"/>
        <v>0.5</v>
      </c>
      <c r="F313" s="1" t="e">
        <f ca="1">VLOOKUP(B313,input!$M$3:$N$27,2,FALSE)</f>
        <v>#N/A</v>
      </c>
      <c r="G313" s="1">
        <f t="shared" ca="1" si="9"/>
        <v>0.5</v>
      </c>
    </row>
    <row r="314" spans="1:7" ht="30">
      <c r="A314" s="5" t="s">
        <v>641</v>
      </c>
      <c r="B314" s="14" t="s">
        <v>642</v>
      </c>
      <c r="C314" s="19"/>
      <c r="D314" s="39">
        <v>0.5</v>
      </c>
      <c r="E314" s="43">
        <f t="shared" ca="1" si="8"/>
        <v>0.5</v>
      </c>
      <c r="F314" s="1" t="e">
        <f ca="1">VLOOKUP(B314,input!$M$3:$N$27,2,FALSE)</f>
        <v>#N/A</v>
      </c>
      <c r="G314" s="1">
        <f t="shared" ca="1" si="9"/>
        <v>0.5</v>
      </c>
    </row>
    <row r="315" spans="1:7" ht="30">
      <c r="A315" s="5" t="s">
        <v>643</v>
      </c>
      <c r="B315" s="14" t="s">
        <v>644</v>
      </c>
      <c r="C315" s="19"/>
      <c r="D315" s="39">
        <v>0.5</v>
      </c>
      <c r="E315" s="43">
        <f t="shared" ca="1" si="8"/>
        <v>0.5</v>
      </c>
      <c r="F315" s="1" t="e">
        <f ca="1">VLOOKUP(B315,input!$M$3:$N$27,2,FALSE)</f>
        <v>#N/A</v>
      </c>
      <c r="G315" s="1">
        <f t="shared" ca="1" si="9"/>
        <v>0.5</v>
      </c>
    </row>
    <row r="316" spans="1:7" ht="30">
      <c r="A316" s="5" t="s">
        <v>645</v>
      </c>
      <c r="B316" s="14" t="s">
        <v>646</v>
      </c>
      <c r="C316" s="19"/>
      <c r="D316" s="39">
        <v>0.5</v>
      </c>
      <c r="E316" s="43">
        <f t="shared" ca="1" si="8"/>
        <v>0.5</v>
      </c>
      <c r="F316" s="1" t="e">
        <f ca="1">VLOOKUP(B316,input!$M$3:$N$27,2,FALSE)</f>
        <v>#N/A</v>
      </c>
      <c r="G316" s="1">
        <f t="shared" ca="1" si="9"/>
        <v>0.5</v>
      </c>
    </row>
    <row r="317" spans="1:7" ht="30">
      <c r="A317" s="5" t="s">
        <v>647</v>
      </c>
      <c r="B317" s="14" t="s">
        <v>648</v>
      </c>
      <c r="C317" s="19"/>
      <c r="D317" s="39">
        <v>0.5</v>
      </c>
      <c r="E317" s="43">
        <f t="shared" ca="1" si="8"/>
        <v>0.5</v>
      </c>
      <c r="F317" s="1" t="e">
        <f ca="1">VLOOKUP(B317,input!$M$3:$N$27,2,FALSE)</f>
        <v>#N/A</v>
      </c>
      <c r="G317" s="1">
        <f t="shared" ca="1" si="9"/>
        <v>0.5</v>
      </c>
    </row>
    <row r="318" spans="1:7" ht="30">
      <c r="A318" s="5" t="s">
        <v>649</v>
      </c>
      <c r="B318" s="14" t="s">
        <v>650</v>
      </c>
      <c r="C318" s="19" t="s">
        <v>33</v>
      </c>
      <c r="D318" s="36">
        <v>2</v>
      </c>
      <c r="E318" s="43">
        <f t="shared" ca="1" si="8"/>
        <v>2</v>
      </c>
      <c r="F318" s="1" t="e">
        <f ca="1">VLOOKUP(B318,input!$M$3:$N$27,2,FALSE)</f>
        <v>#N/A</v>
      </c>
      <c r="G318" s="1">
        <f t="shared" ca="1" si="9"/>
        <v>2</v>
      </c>
    </row>
    <row r="319" spans="1:7">
      <c r="A319" s="5" t="s">
        <v>651</v>
      </c>
      <c r="B319" s="14" t="s">
        <v>652</v>
      </c>
      <c r="C319" s="19" t="s">
        <v>500</v>
      </c>
      <c r="D319" s="36">
        <v>1</v>
      </c>
      <c r="E319" s="43">
        <f t="shared" ca="1" si="8"/>
        <v>1</v>
      </c>
      <c r="F319" s="1" t="e">
        <f ca="1">VLOOKUP(B319,input!$M$3:$N$27,2,FALSE)</f>
        <v>#N/A</v>
      </c>
      <c r="G319" s="1">
        <f t="shared" ca="1" si="9"/>
        <v>1</v>
      </c>
    </row>
    <row r="320" spans="1:7" ht="30">
      <c r="A320" s="5" t="s">
        <v>653</v>
      </c>
      <c r="B320" s="14" t="s">
        <v>654</v>
      </c>
      <c r="C320" s="19" t="s">
        <v>33</v>
      </c>
      <c r="D320" s="36">
        <v>2</v>
      </c>
      <c r="E320" s="43">
        <f t="shared" ca="1" si="8"/>
        <v>2</v>
      </c>
      <c r="F320" s="1" t="e">
        <f ca="1">VLOOKUP(B320,input!$M$3:$N$27,2,FALSE)</f>
        <v>#N/A</v>
      </c>
      <c r="G320" s="1">
        <f t="shared" ca="1" si="9"/>
        <v>2</v>
      </c>
    </row>
    <row r="321" spans="1:7">
      <c r="A321" s="5" t="s">
        <v>655</v>
      </c>
      <c r="B321" s="14" t="s">
        <v>656</v>
      </c>
      <c r="C321" s="19" t="s">
        <v>500</v>
      </c>
      <c r="D321" s="36">
        <v>1</v>
      </c>
      <c r="E321" s="43">
        <f t="shared" ca="1" si="8"/>
        <v>1</v>
      </c>
      <c r="F321" s="1" t="e">
        <f ca="1">VLOOKUP(B321,input!$M$3:$N$27,2,FALSE)</f>
        <v>#N/A</v>
      </c>
      <c r="G321" s="1">
        <f t="shared" ca="1" si="9"/>
        <v>1</v>
      </c>
    </row>
    <row r="322" spans="1:7" ht="30">
      <c r="A322" s="5" t="s">
        <v>657</v>
      </c>
      <c r="B322" s="14" t="s">
        <v>658</v>
      </c>
      <c r="C322" s="19" t="s">
        <v>33</v>
      </c>
      <c r="D322" s="36">
        <v>2</v>
      </c>
      <c r="E322" s="43">
        <f t="shared" ca="1" si="8"/>
        <v>2</v>
      </c>
      <c r="F322" s="1" t="e">
        <f ca="1">VLOOKUP(B322,input!$M$3:$N$27,2,FALSE)</f>
        <v>#N/A</v>
      </c>
      <c r="G322" s="1">
        <f t="shared" ca="1" si="9"/>
        <v>2</v>
      </c>
    </row>
    <row r="323" spans="1:7">
      <c r="A323" s="5" t="s">
        <v>659</v>
      </c>
      <c r="B323" s="14" t="s">
        <v>660</v>
      </c>
      <c r="C323" s="19" t="s">
        <v>500</v>
      </c>
      <c r="D323" s="36">
        <v>1</v>
      </c>
      <c r="E323" s="43">
        <f t="shared" ca="1" si="8"/>
        <v>1</v>
      </c>
      <c r="F323" s="1" t="e">
        <f ca="1">VLOOKUP(B323,input!$M$3:$N$27,2,FALSE)</f>
        <v>#N/A</v>
      </c>
      <c r="G323" s="1">
        <f t="shared" ca="1" si="9"/>
        <v>1</v>
      </c>
    </row>
    <row r="324" spans="1:7" ht="30">
      <c r="A324" s="5" t="s">
        <v>661</v>
      </c>
      <c r="B324" s="14" t="s">
        <v>662</v>
      </c>
      <c r="C324" s="19" t="s">
        <v>33</v>
      </c>
      <c r="D324" s="36">
        <v>2</v>
      </c>
      <c r="E324" s="43">
        <f t="shared" ca="1" si="8"/>
        <v>2</v>
      </c>
      <c r="F324" s="1" t="e">
        <f ca="1">VLOOKUP(B324,input!$M$3:$N$27,2,FALSE)</f>
        <v>#N/A</v>
      </c>
      <c r="G324" s="1">
        <f t="shared" ca="1" si="9"/>
        <v>2</v>
      </c>
    </row>
    <row r="325" spans="1:7">
      <c r="A325" s="5" t="s">
        <v>663</v>
      </c>
      <c r="B325" s="14" t="s">
        <v>664</v>
      </c>
      <c r="C325" s="19" t="s">
        <v>500</v>
      </c>
      <c r="D325" s="36">
        <v>1</v>
      </c>
      <c r="E325" s="43">
        <f t="shared" ca="1" si="8"/>
        <v>1</v>
      </c>
      <c r="F325" s="1" t="e">
        <f ca="1">VLOOKUP(B325,input!$M$3:$N$27,2,FALSE)</f>
        <v>#N/A</v>
      </c>
      <c r="G325" s="1">
        <f t="shared" ca="1" si="9"/>
        <v>1</v>
      </c>
    </row>
    <row r="326" spans="1:7" ht="30">
      <c r="A326" s="5" t="s">
        <v>665</v>
      </c>
      <c r="B326" s="14" t="s">
        <v>666</v>
      </c>
      <c r="C326" s="19" t="s">
        <v>33</v>
      </c>
      <c r="D326" s="36">
        <v>2</v>
      </c>
      <c r="E326" s="43">
        <f t="shared" ca="1" si="8"/>
        <v>2</v>
      </c>
      <c r="F326" s="1" t="e">
        <f ca="1">VLOOKUP(B326,input!$M$3:$N$27,2,FALSE)</f>
        <v>#N/A</v>
      </c>
      <c r="G326" s="1">
        <f t="shared" ca="1" si="9"/>
        <v>2</v>
      </c>
    </row>
    <row r="327" spans="1:7">
      <c r="A327" s="5" t="s">
        <v>667</v>
      </c>
      <c r="B327" s="14" t="s">
        <v>668</v>
      </c>
      <c r="C327" s="19" t="s">
        <v>500</v>
      </c>
      <c r="D327" s="36">
        <v>1</v>
      </c>
      <c r="E327" s="43">
        <f t="shared" ca="1" si="8"/>
        <v>1</v>
      </c>
      <c r="F327" s="1" t="e">
        <f ca="1">VLOOKUP(B327,input!$M$3:$N$27,2,FALSE)</f>
        <v>#N/A</v>
      </c>
      <c r="G327" s="1">
        <f t="shared" ca="1" si="9"/>
        <v>1</v>
      </c>
    </row>
    <row r="328" spans="1:7" ht="30">
      <c r="A328" s="5" t="s">
        <v>669</v>
      </c>
      <c r="B328" s="14" t="s">
        <v>670</v>
      </c>
      <c r="C328" s="19" t="s">
        <v>33</v>
      </c>
      <c r="D328" s="36">
        <v>2</v>
      </c>
      <c r="E328" s="43">
        <f t="shared" ca="1" si="8"/>
        <v>2</v>
      </c>
      <c r="F328" s="1" t="e">
        <f ca="1">VLOOKUP(B328,input!$M$3:$N$27,2,FALSE)</f>
        <v>#N/A</v>
      </c>
      <c r="G328" s="1">
        <f t="shared" ca="1" si="9"/>
        <v>2</v>
      </c>
    </row>
    <row r="329" spans="1:7">
      <c r="A329" s="5" t="s">
        <v>671</v>
      </c>
      <c r="B329" s="14" t="s">
        <v>672</v>
      </c>
      <c r="C329" s="19" t="s">
        <v>500</v>
      </c>
      <c r="D329" s="36">
        <v>1</v>
      </c>
      <c r="E329" s="43">
        <f t="shared" ref="E329:E392" ca="1" si="10">G329</f>
        <v>1</v>
      </c>
      <c r="F329" s="1" t="e">
        <f ca="1">VLOOKUP(B329,input!$M$3:$N$27,2,FALSE)</f>
        <v>#N/A</v>
      </c>
      <c r="G329" s="1">
        <f t="shared" ref="G329:G392" ca="1" si="11">_xlfn.IFNA(F329,D329)</f>
        <v>1</v>
      </c>
    </row>
    <row r="330" spans="1:7" ht="30">
      <c r="A330" s="5" t="s">
        <v>673</v>
      </c>
      <c r="B330" s="14" t="s">
        <v>674</v>
      </c>
      <c r="C330" s="19" t="s">
        <v>33</v>
      </c>
      <c r="D330" s="36">
        <v>2</v>
      </c>
      <c r="E330" s="43">
        <f t="shared" ca="1" si="10"/>
        <v>2</v>
      </c>
      <c r="F330" s="1" t="e">
        <f ca="1">VLOOKUP(B330,input!$M$3:$N$27,2,FALSE)</f>
        <v>#N/A</v>
      </c>
      <c r="G330" s="1">
        <f t="shared" ca="1" si="11"/>
        <v>2</v>
      </c>
    </row>
    <row r="331" spans="1:7">
      <c r="A331" s="5" t="s">
        <v>675</v>
      </c>
      <c r="B331" s="14" t="s">
        <v>676</v>
      </c>
      <c r="C331" s="19" t="s">
        <v>500</v>
      </c>
      <c r="D331" s="36">
        <v>1</v>
      </c>
      <c r="E331" s="43">
        <f t="shared" ca="1" si="10"/>
        <v>1</v>
      </c>
      <c r="F331" s="1" t="e">
        <f ca="1">VLOOKUP(B331,input!$M$3:$N$27,2,FALSE)</f>
        <v>#N/A</v>
      </c>
      <c r="G331" s="1">
        <f t="shared" ca="1" si="11"/>
        <v>1</v>
      </c>
    </row>
    <row r="332" spans="1:7" ht="30">
      <c r="A332" s="5" t="s">
        <v>677</v>
      </c>
      <c r="B332" s="14" t="s">
        <v>678</v>
      </c>
      <c r="C332" s="19" t="s">
        <v>33</v>
      </c>
      <c r="D332" s="36">
        <v>2</v>
      </c>
      <c r="E332" s="43">
        <f t="shared" ca="1" si="10"/>
        <v>2</v>
      </c>
      <c r="F332" s="1" t="e">
        <f ca="1">VLOOKUP(B332,input!$M$3:$N$27,2,FALSE)</f>
        <v>#N/A</v>
      </c>
      <c r="G332" s="1">
        <f t="shared" ca="1" si="11"/>
        <v>2</v>
      </c>
    </row>
    <row r="333" spans="1:7">
      <c r="A333" s="5" t="s">
        <v>679</v>
      </c>
      <c r="B333" s="14" t="s">
        <v>680</v>
      </c>
      <c r="C333" s="19" t="s">
        <v>500</v>
      </c>
      <c r="D333" s="36">
        <v>1</v>
      </c>
      <c r="E333" s="43">
        <f t="shared" ca="1" si="10"/>
        <v>1</v>
      </c>
      <c r="F333" s="1" t="e">
        <f ca="1">VLOOKUP(B333,input!$M$3:$N$27,2,FALSE)</f>
        <v>#N/A</v>
      </c>
      <c r="G333" s="1">
        <f t="shared" ca="1" si="11"/>
        <v>1</v>
      </c>
    </row>
    <row r="334" spans="1:7" ht="30">
      <c r="A334" s="5" t="s">
        <v>681</v>
      </c>
      <c r="B334" s="14" t="s">
        <v>682</v>
      </c>
      <c r="C334" s="19" t="s">
        <v>33</v>
      </c>
      <c r="D334" s="36">
        <v>1</v>
      </c>
      <c r="E334" s="43">
        <f t="shared" ca="1" si="10"/>
        <v>1</v>
      </c>
      <c r="F334" s="1" t="e">
        <f ca="1">VLOOKUP(B334,input!$M$3:$N$27,2,FALSE)</f>
        <v>#N/A</v>
      </c>
      <c r="G334" s="1">
        <f t="shared" ca="1" si="11"/>
        <v>1</v>
      </c>
    </row>
    <row r="335" spans="1:7">
      <c r="A335" s="5" t="s">
        <v>683</v>
      </c>
      <c r="B335" s="14" t="s">
        <v>684</v>
      </c>
      <c r="C335" s="19" t="s">
        <v>500</v>
      </c>
      <c r="D335" s="36">
        <v>1.7000000476837158</v>
      </c>
      <c r="E335" s="43">
        <f t="shared" ca="1" si="10"/>
        <v>1.7000000476837158</v>
      </c>
      <c r="F335" s="1" t="e">
        <f ca="1">VLOOKUP(B335,input!$M$3:$N$27,2,FALSE)</f>
        <v>#N/A</v>
      </c>
      <c r="G335" s="1">
        <f t="shared" ca="1" si="11"/>
        <v>1.7000000476837158</v>
      </c>
    </row>
    <row r="336" spans="1:7" ht="30">
      <c r="A336" s="5" t="s">
        <v>685</v>
      </c>
      <c r="B336" s="14" t="s">
        <v>686</v>
      </c>
      <c r="C336" s="19" t="s">
        <v>33</v>
      </c>
      <c r="D336" s="36">
        <v>1</v>
      </c>
      <c r="E336" s="43">
        <f t="shared" ca="1" si="10"/>
        <v>1</v>
      </c>
      <c r="F336" s="1" t="e">
        <f ca="1">VLOOKUP(B336,input!$M$3:$N$27,2,FALSE)</f>
        <v>#N/A</v>
      </c>
      <c r="G336" s="1">
        <f t="shared" ca="1" si="11"/>
        <v>1</v>
      </c>
    </row>
    <row r="337" spans="1:7">
      <c r="A337" s="5" t="s">
        <v>687</v>
      </c>
      <c r="B337" s="14" t="s">
        <v>688</v>
      </c>
      <c r="C337" s="19" t="s">
        <v>500</v>
      </c>
      <c r="D337" s="36">
        <v>1.7000000476837158</v>
      </c>
      <c r="E337" s="43">
        <f t="shared" ca="1" si="10"/>
        <v>1.7000000476837158</v>
      </c>
      <c r="F337" s="1" t="e">
        <f ca="1">VLOOKUP(B337,input!$M$3:$N$27,2,FALSE)</f>
        <v>#N/A</v>
      </c>
      <c r="G337" s="1">
        <f t="shared" ca="1" si="11"/>
        <v>1.7000000476837158</v>
      </c>
    </row>
    <row r="338" spans="1:7" ht="30">
      <c r="A338" s="5" t="s">
        <v>689</v>
      </c>
      <c r="B338" s="14" t="s">
        <v>690</v>
      </c>
      <c r="C338" s="19" t="s">
        <v>33</v>
      </c>
      <c r="D338" s="36">
        <v>1</v>
      </c>
      <c r="E338" s="43">
        <f t="shared" ca="1" si="10"/>
        <v>1</v>
      </c>
      <c r="F338" s="1" t="e">
        <f ca="1">VLOOKUP(B338,input!$M$3:$N$27,2,FALSE)</f>
        <v>#N/A</v>
      </c>
      <c r="G338" s="1">
        <f t="shared" ca="1" si="11"/>
        <v>1</v>
      </c>
    </row>
    <row r="339" spans="1:7">
      <c r="A339" s="5" t="s">
        <v>691</v>
      </c>
      <c r="B339" s="14" t="s">
        <v>692</v>
      </c>
      <c r="C339" s="19" t="s">
        <v>500</v>
      </c>
      <c r="D339" s="36">
        <v>1</v>
      </c>
      <c r="E339" s="43">
        <f t="shared" ca="1" si="10"/>
        <v>1</v>
      </c>
      <c r="F339" s="1" t="e">
        <f ca="1">VLOOKUP(B339,input!$M$3:$N$27,2,FALSE)</f>
        <v>#N/A</v>
      </c>
      <c r="G339" s="1">
        <f t="shared" ca="1" si="11"/>
        <v>1</v>
      </c>
    </row>
    <row r="340" spans="1:7" ht="30">
      <c r="A340" s="5" t="s">
        <v>693</v>
      </c>
      <c r="B340" s="14" t="s">
        <v>694</v>
      </c>
      <c r="C340" s="19" t="s">
        <v>33</v>
      </c>
      <c r="D340" s="37">
        <v>75</v>
      </c>
      <c r="E340" s="43">
        <f t="shared" ca="1" si="10"/>
        <v>75</v>
      </c>
      <c r="F340" s="1" t="e">
        <f ca="1">VLOOKUP(B340,input!$M$3:$N$27,2,FALSE)</f>
        <v>#N/A</v>
      </c>
      <c r="G340" s="1">
        <f t="shared" ca="1" si="11"/>
        <v>75</v>
      </c>
    </row>
    <row r="341" spans="1:7" ht="30">
      <c r="A341" s="5" t="s">
        <v>695</v>
      </c>
      <c r="B341" s="14" t="s">
        <v>696</v>
      </c>
      <c r="C341" s="19"/>
      <c r="D341" s="36">
        <v>1.0349382162094116</v>
      </c>
      <c r="E341" s="43">
        <f t="shared" ca="1" si="10"/>
        <v>1.0349382162094116</v>
      </c>
      <c r="F341" s="1" t="e">
        <f ca="1">VLOOKUP(B341,input!$M$3:$N$27,2,FALSE)</f>
        <v>#N/A</v>
      </c>
      <c r="G341" s="1">
        <f t="shared" ca="1" si="11"/>
        <v>1.0349382162094116</v>
      </c>
    </row>
    <row r="342" spans="1:7" ht="30">
      <c r="A342" s="5" t="s">
        <v>697</v>
      </c>
      <c r="B342" s="14" t="s">
        <v>698</v>
      </c>
      <c r="C342" s="19" t="s">
        <v>33</v>
      </c>
      <c r="D342" s="37">
        <v>75</v>
      </c>
      <c r="E342" s="43">
        <f t="shared" ca="1" si="10"/>
        <v>75</v>
      </c>
      <c r="F342" s="1" t="e">
        <f ca="1">VLOOKUP(B342,input!$M$3:$N$27,2,FALSE)</f>
        <v>#N/A</v>
      </c>
      <c r="G342" s="1">
        <f t="shared" ca="1" si="11"/>
        <v>75</v>
      </c>
    </row>
    <row r="343" spans="1:7" ht="30">
      <c r="A343" s="5" t="s">
        <v>699</v>
      </c>
      <c r="B343" s="14" t="s">
        <v>700</v>
      </c>
      <c r="C343" s="19"/>
      <c r="D343" s="36">
        <v>1.0349382162094116</v>
      </c>
      <c r="E343" s="43">
        <f t="shared" ca="1" si="10"/>
        <v>1.0349382162094116</v>
      </c>
      <c r="F343" s="1" t="e">
        <f ca="1">VLOOKUP(B343,input!$M$3:$N$27,2,FALSE)</f>
        <v>#N/A</v>
      </c>
      <c r="G343" s="1">
        <f t="shared" ca="1" si="11"/>
        <v>1.0349382162094116</v>
      </c>
    </row>
    <row r="344" spans="1:7" ht="30">
      <c r="A344" s="5" t="s">
        <v>701</v>
      </c>
      <c r="B344" s="14" t="s">
        <v>702</v>
      </c>
      <c r="C344" s="19" t="s">
        <v>30</v>
      </c>
      <c r="D344" s="38">
        <v>273.88888549804687</v>
      </c>
      <c r="E344" s="43">
        <f t="shared" ca="1" si="10"/>
        <v>273.88888549804687</v>
      </c>
      <c r="F344" s="1" t="e">
        <f ca="1">VLOOKUP(B344,input!$M$3:$N$27,2,FALSE)</f>
        <v>#N/A</v>
      </c>
      <c r="G344" s="1">
        <f t="shared" ca="1" si="11"/>
        <v>273.88888549804687</v>
      </c>
    </row>
    <row r="345" spans="1:7" ht="45">
      <c r="A345" s="5" t="s">
        <v>703</v>
      </c>
      <c r="B345" s="14" t="s">
        <v>704</v>
      </c>
      <c r="C345" s="19" t="s">
        <v>33</v>
      </c>
      <c r="D345" s="36">
        <v>7</v>
      </c>
      <c r="E345" s="43">
        <f t="shared" ca="1" si="10"/>
        <v>7</v>
      </c>
      <c r="F345" s="1" t="e">
        <f ca="1">VLOOKUP(B345,input!$M$3:$N$27,2,FALSE)</f>
        <v>#N/A</v>
      </c>
      <c r="G345" s="1">
        <f t="shared" ca="1" si="11"/>
        <v>7</v>
      </c>
    </row>
    <row r="346" spans="1:7" ht="30">
      <c r="A346" s="5" t="s">
        <v>705</v>
      </c>
      <c r="B346" s="14" t="s">
        <v>706</v>
      </c>
      <c r="C346" s="19" t="s">
        <v>33</v>
      </c>
      <c r="D346" s="36">
        <v>3</v>
      </c>
      <c r="E346" s="43">
        <f t="shared" ca="1" si="10"/>
        <v>3</v>
      </c>
      <c r="F346" s="1" t="e">
        <f ca="1">VLOOKUP(B346,input!$M$3:$N$27,2,FALSE)</f>
        <v>#N/A</v>
      </c>
      <c r="G346" s="1">
        <f t="shared" ca="1" si="11"/>
        <v>3</v>
      </c>
    </row>
    <row r="347" spans="1:7" ht="45">
      <c r="A347" s="5" t="s">
        <v>707</v>
      </c>
      <c r="B347" s="14" t="s">
        <v>708</v>
      </c>
      <c r="C347" s="19" t="s">
        <v>30</v>
      </c>
      <c r="D347" s="38">
        <v>343.3333740234375</v>
      </c>
      <c r="E347" s="43">
        <f t="shared" ca="1" si="10"/>
        <v>343.3333740234375</v>
      </c>
      <c r="F347" s="1" t="e">
        <f ca="1">VLOOKUP(B347,input!$M$3:$N$27,2,FALSE)</f>
        <v>#N/A</v>
      </c>
      <c r="G347" s="1">
        <f t="shared" ca="1" si="11"/>
        <v>343.3333740234375</v>
      </c>
    </row>
    <row r="348" spans="1:7" ht="45">
      <c r="A348" s="5" t="s">
        <v>709</v>
      </c>
      <c r="B348" s="14" t="s">
        <v>710</v>
      </c>
      <c r="C348" s="19" t="s">
        <v>33</v>
      </c>
      <c r="D348" s="37">
        <v>10</v>
      </c>
      <c r="E348" s="43">
        <f t="shared" ca="1" si="10"/>
        <v>10</v>
      </c>
      <c r="F348" s="1" t="e">
        <f ca="1">VLOOKUP(B348,input!$M$3:$N$27,2,FALSE)</f>
        <v>#N/A</v>
      </c>
      <c r="G348" s="1">
        <f t="shared" ca="1" si="11"/>
        <v>10</v>
      </c>
    </row>
    <row r="349" spans="1:7" ht="45">
      <c r="A349" s="5" t="s">
        <v>711</v>
      </c>
      <c r="B349" s="14" t="s">
        <v>712</v>
      </c>
      <c r="C349" s="19" t="s">
        <v>33</v>
      </c>
      <c r="D349" s="36">
        <v>5</v>
      </c>
      <c r="E349" s="43">
        <f t="shared" ca="1" si="10"/>
        <v>5</v>
      </c>
      <c r="F349" s="1" t="e">
        <f ca="1">VLOOKUP(B349,input!$M$3:$N$27,2,FALSE)</f>
        <v>#N/A</v>
      </c>
      <c r="G349" s="1">
        <f t="shared" ca="1" si="11"/>
        <v>5</v>
      </c>
    </row>
    <row r="350" spans="1:7" ht="30">
      <c r="A350" s="5" t="s">
        <v>713</v>
      </c>
      <c r="B350" s="14" t="s">
        <v>714</v>
      </c>
      <c r="C350" s="19" t="s">
        <v>38</v>
      </c>
      <c r="D350" s="38">
        <v>152.61285400390625</v>
      </c>
      <c r="E350" s="43">
        <f t="shared" ca="1" si="10"/>
        <v>152.61285400390625</v>
      </c>
      <c r="F350" s="1" t="e">
        <f ca="1">VLOOKUP(B350,input!$M$3:$N$27,2,FALSE)</f>
        <v>#N/A</v>
      </c>
      <c r="G350" s="1">
        <f t="shared" ca="1" si="11"/>
        <v>152.61285400390625</v>
      </c>
    </row>
    <row r="351" spans="1:7" ht="30">
      <c r="A351" s="5" t="s">
        <v>715</v>
      </c>
      <c r="B351" s="14" t="s">
        <v>716</v>
      </c>
      <c r="C351" s="19" t="s">
        <v>33</v>
      </c>
      <c r="D351" s="36">
        <v>-5.5999994277954102</v>
      </c>
      <c r="E351" s="43">
        <f t="shared" ca="1" si="10"/>
        <v>-5.5999994277954102</v>
      </c>
      <c r="F351" s="1" t="e">
        <f ca="1">VLOOKUP(B351,input!$M$3:$N$27,2,FALSE)</f>
        <v>#N/A</v>
      </c>
      <c r="G351" s="1">
        <f t="shared" ca="1" si="11"/>
        <v>-5.5999994277954102</v>
      </c>
    </row>
    <row r="352" spans="1:7">
      <c r="A352" s="5" t="s">
        <v>717</v>
      </c>
      <c r="B352" s="14" t="s">
        <v>718</v>
      </c>
      <c r="C352" s="19" t="s">
        <v>33</v>
      </c>
      <c r="D352" s="37">
        <v>10</v>
      </c>
      <c r="E352" s="43">
        <f t="shared" ca="1" si="10"/>
        <v>10</v>
      </c>
      <c r="F352" s="1" t="e">
        <f ca="1">VLOOKUP(B352,input!$M$3:$N$27,2,FALSE)</f>
        <v>#N/A</v>
      </c>
      <c r="G352" s="1">
        <f t="shared" ca="1" si="11"/>
        <v>10</v>
      </c>
    </row>
    <row r="353" spans="1:7" ht="30">
      <c r="A353" s="5" t="s">
        <v>719</v>
      </c>
      <c r="B353" s="14" t="s">
        <v>720</v>
      </c>
      <c r="C353" s="19" t="s">
        <v>33</v>
      </c>
      <c r="D353" s="37">
        <v>75</v>
      </c>
      <c r="E353" s="43">
        <f t="shared" ca="1" si="10"/>
        <v>75</v>
      </c>
      <c r="F353" s="1" t="e">
        <f ca="1">VLOOKUP(B353,input!$M$3:$N$27,2,FALSE)</f>
        <v>#N/A</v>
      </c>
      <c r="G353" s="1">
        <f t="shared" ca="1" si="11"/>
        <v>75</v>
      </c>
    </row>
    <row r="354" spans="1:7">
      <c r="A354" s="5" t="s">
        <v>721</v>
      </c>
      <c r="B354" s="14" t="s">
        <v>722</v>
      </c>
      <c r="C354" s="19"/>
      <c r="D354" s="35">
        <v>3600</v>
      </c>
      <c r="E354" s="43">
        <f t="shared" ca="1" si="10"/>
        <v>3600</v>
      </c>
      <c r="F354" s="1" t="e">
        <f ca="1">VLOOKUP(B354,input!$M$3:$N$27,2,FALSE)</f>
        <v>#N/A</v>
      </c>
      <c r="G354" s="1">
        <f t="shared" ca="1" si="11"/>
        <v>3600</v>
      </c>
    </row>
    <row r="355" spans="1:7" ht="30">
      <c r="A355" s="5" t="s">
        <v>723</v>
      </c>
      <c r="B355" s="14" t="s">
        <v>724</v>
      </c>
      <c r="C355" s="19"/>
      <c r="D355" s="35">
        <v>3600</v>
      </c>
      <c r="E355" s="43">
        <f t="shared" ca="1" si="10"/>
        <v>3600</v>
      </c>
      <c r="F355" s="1" t="e">
        <f ca="1">VLOOKUP(B355,input!$M$3:$N$27,2,FALSE)</f>
        <v>#N/A</v>
      </c>
      <c r="G355" s="1">
        <f t="shared" ca="1" si="11"/>
        <v>3600</v>
      </c>
    </row>
    <row r="356" spans="1:7" ht="30">
      <c r="A356" s="5" t="s">
        <v>725</v>
      </c>
      <c r="B356" s="14" t="s">
        <v>726</v>
      </c>
      <c r="C356" s="19" t="s">
        <v>33</v>
      </c>
      <c r="D356" s="37">
        <v>97</v>
      </c>
      <c r="E356" s="43">
        <f t="shared" ca="1" si="10"/>
        <v>97</v>
      </c>
      <c r="F356" s="1" t="e">
        <f ca="1">VLOOKUP(B356,input!$M$3:$N$27,2,FALSE)</f>
        <v>#N/A</v>
      </c>
      <c r="G356" s="1">
        <f t="shared" ca="1" si="11"/>
        <v>97</v>
      </c>
    </row>
    <row r="357" spans="1:7" ht="30">
      <c r="A357" s="5" t="s">
        <v>727</v>
      </c>
      <c r="B357" s="14" t="s">
        <v>728</v>
      </c>
      <c r="C357" s="19"/>
      <c r="D357" s="36">
        <v>1</v>
      </c>
      <c r="E357" s="43">
        <f t="shared" ca="1" si="10"/>
        <v>1</v>
      </c>
      <c r="F357" s="1" t="e">
        <f ca="1">VLOOKUP(B357,input!$M$3:$N$27,2,FALSE)</f>
        <v>#N/A</v>
      </c>
      <c r="G357" s="1">
        <f t="shared" ca="1" si="11"/>
        <v>1</v>
      </c>
    </row>
    <row r="358" spans="1:7" ht="30">
      <c r="A358" s="5" t="s">
        <v>729</v>
      </c>
      <c r="B358" s="14" t="s">
        <v>730</v>
      </c>
      <c r="C358" s="19" t="s">
        <v>120</v>
      </c>
      <c r="D358" s="37">
        <v>56.431903839111328</v>
      </c>
      <c r="E358" s="43">
        <f t="shared" ca="1" si="10"/>
        <v>56.431903839111328</v>
      </c>
      <c r="F358" s="1" t="e">
        <f ca="1">VLOOKUP(B358,input!$M$3:$N$27,2,FALSE)</f>
        <v>#N/A</v>
      </c>
      <c r="G358" s="1">
        <f t="shared" ca="1" si="11"/>
        <v>56.431903839111328</v>
      </c>
    </row>
    <row r="359" spans="1:7" ht="30">
      <c r="A359" s="5" t="s">
        <v>731</v>
      </c>
      <c r="B359" s="14" t="s">
        <v>732</v>
      </c>
      <c r="C359" s="19" t="s">
        <v>38</v>
      </c>
      <c r="D359" s="35">
        <v>0</v>
      </c>
      <c r="E359" s="43">
        <f t="shared" ca="1" si="10"/>
        <v>0</v>
      </c>
      <c r="F359" s="1" t="e">
        <f ca="1">VLOOKUP(B359,input!$M$3:$N$27,2,FALSE)</f>
        <v>#N/A</v>
      </c>
      <c r="G359" s="1">
        <f t="shared" ca="1" si="11"/>
        <v>0</v>
      </c>
    </row>
    <row r="360" spans="1:7" ht="30">
      <c r="A360" s="5" t="s">
        <v>733</v>
      </c>
      <c r="B360" s="14" t="s">
        <v>734</v>
      </c>
      <c r="C360" s="19"/>
      <c r="D360" s="35">
        <v>3600</v>
      </c>
      <c r="E360" s="43">
        <f t="shared" ca="1" si="10"/>
        <v>3600</v>
      </c>
      <c r="F360" s="1" t="e">
        <f ca="1">VLOOKUP(B360,input!$M$3:$N$27,2,FALSE)</f>
        <v>#N/A</v>
      </c>
      <c r="G360" s="1">
        <f t="shared" ca="1" si="11"/>
        <v>3600</v>
      </c>
    </row>
    <row r="361" spans="1:7" ht="30">
      <c r="A361" s="5" t="s">
        <v>735</v>
      </c>
      <c r="B361" s="14" t="s">
        <v>736</v>
      </c>
      <c r="C361" s="19" t="s">
        <v>212</v>
      </c>
      <c r="D361" s="38">
        <v>305.04592895507812</v>
      </c>
      <c r="E361" s="43">
        <f t="shared" ca="1" si="10"/>
        <v>305.04592895507812</v>
      </c>
      <c r="F361" s="1" t="e">
        <f ca="1">VLOOKUP(B361,input!$M$3:$N$27,2,FALSE)</f>
        <v>#N/A</v>
      </c>
      <c r="G361" s="1">
        <f t="shared" ca="1" si="11"/>
        <v>305.04592895507812</v>
      </c>
    </row>
    <row r="362" spans="1:7" ht="30">
      <c r="A362" s="5" t="s">
        <v>737</v>
      </c>
      <c r="B362" s="14" t="s">
        <v>738</v>
      </c>
      <c r="C362" s="19" t="s">
        <v>38</v>
      </c>
      <c r="D362" s="38">
        <v>144.51976013183594</v>
      </c>
      <c r="E362" s="43">
        <f t="shared" ca="1" si="10"/>
        <v>144.51976013183594</v>
      </c>
      <c r="F362" s="1" t="e">
        <f ca="1">VLOOKUP(B362,input!$M$3:$N$27,2,FALSE)</f>
        <v>#N/A</v>
      </c>
      <c r="G362" s="1">
        <f t="shared" ca="1" si="11"/>
        <v>144.51976013183594</v>
      </c>
    </row>
    <row r="363" spans="1:7" ht="45">
      <c r="A363" s="5" t="s">
        <v>739</v>
      </c>
      <c r="B363" s="14" t="s">
        <v>740</v>
      </c>
      <c r="C363" s="19" t="s">
        <v>38</v>
      </c>
      <c r="D363" s="36">
        <v>8.6070003509521484</v>
      </c>
      <c r="E363" s="43">
        <f t="shared" ca="1" si="10"/>
        <v>8.6070003509521484</v>
      </c>
      <c r="F363" s="1" t="e">
        <f ca="1">VLOOKUP(B363,input!$M$3:$N$27,2,FALSE)</f>
        <v>#N/A</v>
      </c>
      <c r="G363" s="1">
        <f t="shared" ca="1" si="11"/>
        <v>8.6070003509521484</v>
      </c>
    </row>
    <row r="364" spans="1:7" ht="30">
      <c r="A364" s="5" t="s">
        <v>741</v>
      </c>
      <c r="B364" s="14" t="s">
        <v>742</v>
      </c>
      <c r="C364" s="19" t="s">
        <v>33</v>
      </c>
      <c r="D364" s="37">
        <v>85</v>
      </c>
      <c r="E364" s="43">
        <f t="shared" ca="1" si="10"/>
        <v>85</v>
      </c>
      <c r="F364" s="1" t="e">
        <f ca="1">VLOOKUP(B364,input!$M$3:$N$27,2,FALSE)</f>
        <v>#N/A</v>
      </c>
      <c r="G364" s="1">
        <f t="shared" ca="1" si="11"/>
        <v>85</v>
      </c>
    </row>
    <row r="365" spans="1:7" ht="45">
      <c r="A365" s="5" t="s">
        <v>743</v>
      </c>
      <c r="B365" s="14" t="s">
        <v>744</v>
      </c>
      <c r="C365" s="19"/>
      <c r="D365" s="36">
        <v>1.3500000238418579</v>
      </c>
      <c r="E365" s="43">
        <f t="shared" ca="1" si="10"/>
        <v>1.3500000238418579</v>
      </c>
      <c r="F365" s="1" t="e">
        <f ca="1">VLOOKUP(B365,input!$M$3:$N$27,2,FALSE)</f>
        <v>#N/A</v>
      </c>
      <c r="G365" s="1">
        <f t="shared" ca="1" si="11"/>
        <v>1.3500000238418579</v>
      </c>
    </row>
    <row r="366" spans="1:7" ht="30">
      <c r="A366" s="5" t="s">
        <v>745</v>
      </c>
      <c r="B366" s="14" t="s">
        <v>746</v>
      </c>
      <c r="C366" s="19" t="s">
        <v>33</v>
      </c>
      <c r="D366" s="37">
        <v>99.75</v>
      </c>
      <c r="E366" s="43">
        <f t="shared" ca="1" si="10"/>
        <v>99.75</v>
      </c>
      <c r="F366" s="1" t="e">
        <f ca="1">VLOOKUP(B366,input!$M$3:$N$27,2,FALSE)</f>
        <v>#N/A</v>
      </c>
      <c r="G366" s="1">
        <f t="shared" ca="1" si="11"/>
        <v>99.75</v>
      </c>
    </row>
    <row r="367" spans="1:7" ht="30">
      <c r="A367" s="5" t="s">
        <v>747</v>
      </c>
      <c r="B367" s="14" t="s">
        <v>748</v>
      </c>
      <c r="C367" s="19"/>
      <c r="D367" s="36">
        <v>1</v>
      </c>
      <c r="E367" s="43">
        <f t="shared" ca="1" si="10"/>
        <v>1</v>
      </c>
      <c r="F367" s="1" t="e">
        <f ca="1">VLOOKUP(B367,input!$M$3:$N$27,2,FALSE)</f>
        <v>#N/A</v>
      </c>
      <c r="G367" s="1">
        <f t="shared" ca="1" si="11"/>
        <v>1</v>
      </c>
    </row>
    <row r="368" spans="1:7" ht="45">
      <c r="A368" s="5" t="s">
        <v>749</v>
      </c>
      <c r="B368" s="14" t="s">
        <v>750</v>
      </c>
      <c r="C368" s="19" t="s">
        <v>33</v>
      </c>
      <c r="D368" s="35">
        <v>0</v>
      </c>
      <c r="E368" s="43">
        <f t="shared" ca="1" si="10"/>
        <v>0</v>
      </c>
      <c r="F368" s="1" t="e">
        <f ca="1">VLOOKUP(B368,input!$M$3:$N$27,2,FALSE)</f>
        <v>#N/A</v>
      </c>
      <c r="G368" s="1">
        <f t="shared" ca="1" si="11"/>
        <v>0</v>
      </c>
    </row>
    <row r="369" spans="1:7" ht="30">
      <c r="A369" s="5" t="s">
        <v>751</v>
      </c>
      <c r="B369" s="14" t="s">
        <v>752</v>
      </c>
      <c r="C369" s="19" t="s">
        <v>500</v>
      </c>
      <c r="D369" s="35">
        <v>0</v>
      </c>
      <c r="E369" s="43">
        <f t="shared" ca="1" si="10"/>
        <v>0</v>
      </c>
      <c r="F369" s="1" t="e">
        <f ca="1">VLOOKUP(B369,input!$M$3:$N$27,2,FALSE)</f>
        <v>#N/A</v>
      </c>
      <c r="G369" s="1">
        <f t="shared" ca="1" si="11"/>
        <v>0</v>
      </c>
    </row>
    <row r="370" spans="1:7" ht="30">
      <c r="A370" s="5" t="s">
        <v>753</v>
      </c>
      <c r="B370" s="14" t="s">
        <v>754</v>
      </c>
      <c r="C370" s="19"/>
      <c r="D370" s="39">
        <v>0.97000002861022949</v>
      </c>
      <c r="E370" s="43">
        <f t="shared" ca="1" si="10"/>
        <v>0.97000002861022949</v>
      </c>
      <c r="F370" s="1" t="e">
        <f ca="1">VLOOKUP(B370,input!$M$3:$N$27,2,FALSE)</f>
        <v>#N/A</v>
      </c>
      <c r="G370" s="1">
        <f t="shared" ca="1" si="11"/>
        <v>0.97000002861022949</v>
      </c>
    </row>
    <row r="371" spans="1:7" ht="30">
      <c r="A371" s="5" t="s">
        <v>755</v>
      </c>
      <c r="B371" s="14" t="s">
        <v>756</v>
      </c>
      <c r="C371" s="19"/>
      <c r="D371" s="39">
        <v>0.72000002861022949</v>
      </c>
      <c r="E371" s="43">
        <f t="shared" ca="1" si="10"/>
        <v>0.72000002861022949</v>
      </c>
      <c r="F371" s="1" t="e">
        <f ca="1">VLOOKUP(B371,input!$M$3:$N$27,2,FALSE)</f>
        <v>#N/A</v>
      </c>
      <c r="G371" s="1">
        <f t="shared" ca="1" si="11"/>
        <v>0.72000002861022949</v>
      </c>
    </row>
    <row r="372" spans="1:7" ht="30">
      <c r="A372" s="5" t="s">
        <v>757</v>
      </c>
      <c r="B372" s="14" t="s">
        <v>758</v>
      </c>
      <c r="C372" s="19" t="s">
        <v>38</v>
      </c>
      <c r="D372" s="38">
        <v>152.61285400390625</v>
      </c>
      <c r="E372" s="43">
        <f t="shared" ca="1" si="10"/>
        <v>152.61285400390625</v>
      </c>
      <c r="F372" s="1" t="e">
        <f ca="1">VLOOKUP(B372,input!$M$3:$N$27,2,FALSE)</f>
        <v>#N/A</v>
      </c>
      <c r="G372" s="1">
        <f t="shared" ca="1" si="11"/>
        <v>152.61285400390625</v>
      </c>
    </row>
    <row r="373" spans="1:7" ht="30">
      <c r="A373" s="5" t="s">
        <v>759</v>
      </c>
      <c r="B373" s="14" t="s">
        <v>760</v>
      </c>
      <c r="C373" s="19" t="s">
        <v>33</v>
      </c>
      <c r="D373" s="36">
        <v>-5.5999994277954102</v>
      </c>
      <c r="E373" s="43">
        <f t="shared" ca="1" si="10"/>
        <v>-5.5999994277954102</v>
      </c>
      <c r="F373" s="1" t="e">
        <f ca="1">VLOOKUP(B373,input!$M$3:$N$27,2,FALSE)</f>
        <v>#N/A</v>
      </c>
      <c r="G373" s="1">
        <f t="shared" ca="1" si="11"/>
        <v>-5.5999994277954102</v>
      </c>
    </row>
    <row r="374" spans="1:7">
      <c r="A374" s="5" t="s">
        <v>761</v>
      </c>
      <c r="B374" s="14" t="s">
        <v>762</v>
      </c>
      <c r="C374" s="19" t="s">
        <v>33</v>
      </c>
      <c r="D374" s="37">
        <v>10</v>
      </c>
      <c r="E374" s="43">
        <f t="shared" ca="1" si="10"/>
        <v>10</v>
      </c>
      <c r="F374" s="1" t="e">
        <f ca="1">VLOOKUP(B374,input!$M$3:$N$27,2,FALSE)</f>
        <v>#N/A</v>
      </c>
      <c r="G374" s="1">
        <f t="shared" ca="1" si="11"/>
        <v>10</v>
      </c>
    </row>
    <row r="375" spans="1:7" ht="30">
      <c r="A375" s="5" t="s">
        <v>763</v>
      </c>
      <c r="B375" s="14" t="s">
        <v>764</v>
      </c>
      <c r="C375" s="19" t="s">
        <v>33</v>
      </c>
      <c r="D375" s="37">
        <v>75</v>
      </c>
      <c r="E375" s="43">
        <f t="shared" ca="1" si="10"/>
        <v>75</v>
      </c>
      <c r="F375" s="1" t="e">
        <f ca="1">VLOOKUP(B375,input!$M$3:$N$27,2,FALSE)</f>
        <v>#N/A</v>
      </c>
      <c r="G375" s="1">
        <f t="shared" ca="1" si="11"/>
        <v>75</v>
      </c>
    </row>
    <row r="376" spans="1:7">
      <c r="A376" s="5" t="s">
        <v>765</v>
      </c>
      <c r="B376" s="14" t="s">
        <v>766</v>
      </c>
      <c r="C376" s="19"/>
      <c r="D376" s="38">
        <v>3000</v>
      </c>
      <c r="E376" s="43">
        <f t="shared" ca="1" si="10"/>
        <v>3000</v>
      </c>
      <c r="F376" s="1" t="e">
        <f ca="1">VLOOKUP(B376,input!$M$3:$N$27,2,FALSE)</f>
        <v>#N/A</v>
      </c>
      <c r="G376" s="1">
        <f t="shared" ca="1" si="11"/>
        <v>3000</v>
      </c>
    </row>
    <row r="377" spans="1:7" ht="30">
      <c r="A377" s="5" t="s">
        <v>767</v>
      </c>
      <c r="B377" s="14" t="s">
        <v>768</v>
      </c>
      <c r="C377" s="19"/>
      <c r="D377" s="38">
        <v>3000</v>
      </c>
      <c r="E377" s="43">
        <f t="shared" ca="1" si="10"/>
        <v>3000</v>
      </c>
      <c r="F377" s="1" t="e">
        <f ca="1">VLOOKUP(B377,input!$M$3:$N$27,2,FALSE)</f>
        <v>#N/A</v>
      </c>
      <c r="G377" s="1">
        <f t="shared" ca="1" si="11"/>
        <v>3000</v>
      </c>
    </row>
    <row r="378" spans="1:7" ht="30">
      <c r="A378" s="5" t="s">
        <v>769</v>
      </c>
      <c r="B378" s="14" t="s">
        <v>770</v>
      </c>
      <c r="C378" s="19" t="s">
        <v>33</v>
      </c>
      <c r="D378" s="37">
        <v>97</v>
      </c>
      <c r="E378" s="43">
        <f t="shared" ca="1" si="10"/>
        <v>97</v>
      </c>
      <c r="F378" s="1" t="e">
        <f ca="1">VLOOKUP(B378,input!$M$3:$N$27,2,FALSE)</f>
        <v>#N/A</v>
      </c>
      <c r="G378" s="1">
        <f t="shared" ca="1" si="11"/>
        <v>97</v>
      </c>
    </row>
    <row r="379" spans="1:7" ht="30">
      <c r="A379" s="5" t="s">
        <v>771</v>
      </c>
      <c r="B379" s="14" t="s">
        <v>772</v>
      </c>
      <c r="C379" s="19"/>
      <c r="D379" s="36">
        <v>1</v>
      </c>
      <c r="E379" s="43">
        <f t="shared" ca="1" si="10"/>
        <v>1</v>
      </c>
      <c r="F379" s="1" t="e">
        <f ca="1">VLOOKUP(B379,input!$M$3:$N$27,2,FALSE)</f>
        <v>#N/A</v>
      </c>
      <c r="G379" s="1">
        <f t="shared" ca="1" si="11"/>
        <v>1</v>
      </c>
    </row>
    <row r="380" spans="1:7" ht="30">
      <c r="A380" s="5" t="s">
        <v>773</v>
      </c>
      <c r="B380" s="14" t="s">
        <v>774</v>
      </c>
      <c r="C380" s="19" t="s">
        <v>120</v>
      </c>
      <c r="D380" s="37">
        <v>56.431903839111328</v>
      </c>
      <c r="E380" s="43">
        <f t="shared" ca="1" si="10"/>
        <v>56.431903839111328</v>
      </c>
      <c r="F380" s="1" t="e">
        <f ca="1">VLOOKUP(B380,input!$M$3:$N$27,2,FALSE)</f>
        <v>#N/A</v>
      </c>
      <c r="G380" s="1">
        <f t="shared" ca="1" si="11"/>
        <v>56.431903839111328</v>
      </c>
    </row>
    <row r="381" spans="1:7" ht="30">
      <c r="A381" s="5" t="s">
        <v>775</v>
      </c>
      <c r="B381" s="14" t="s">
        <v>776</v>
      </c>
      <c r="C381" s="19" t="s">
        <v>38</v>
      </c>
      <c r="D381" s="35">
        <v>0</v>
      </c>
      <c r="E381" s="43">
        <f t="shared" ca="1" si="10"/>
        <v>0</v>
      </c>
      <c r="F381" s="1" t="e">
        <f ca="1">VLOOKUP(B381,input!$M$3:$N$27,2,FALSE)</f>
        <v>#N/A</v>
      </c>
      <c r="G381" s="1">
        <f t="shared" ca="1" si="11"/>
        <v>0</v>
      </c>
    </row>
    <row r="382" spans="1:7" ht="30">
      <c r="A382" s="5" t="s">
        <v>777</v>
      </c>
      <c r="B382" s="14" t="s">
        <v>778</v>
      </c>
      <c r="C382" s="19"/>
      <c r="D382" s="38">
        <v>3000</v>
      </c>
      <c r="E382" s="43">
        <f t="shared" ca="1" si="10"/>
        <v>3000</v>
      </c>
      <c r="F382" s="1" t="e">
        <f ca="1">VLOOKUP(B382,input!$M$3:$N$27,2,FALSE)</f>
        <v>#N/A</v>
      </c>
      <c r="G382" s="1">
        <f t="shared" ca="1" si="11"/>
        <v>3000</v>
      </c>
    </row>
    <row r="383" spans="1:7" ht="30">
      <c r="A383" s="5" t="s">
        <v>779</v>
      </c>
      <c r="B383" s="14" t="s">
        <v>780</v>
      </c>
      <c r="C383" s="19" t="s">
        <v>212</v>
      </c>
      <c r="D383" s="38">
        <v>305.04592895507812</v>
      </c>
      <c r="E383" s="43">
        <f t="shared" ca="1" si="10"/>
        <v>305.04592895507812</v>
      </c>
      <c r="F383" s="1" t="e">
        <f ca="1">VLOOKUP(B383,input!$M$3:$N$27,2,FALSE)</f>
        <v>#N/A</v>
      </c>
      <c r="G383" s="1">
        <f t="shared" ca="1" si="11"/>
        <v>305.04592895507812</v>
      </c>
    </row>
    <row r="384" spans="1:7" ht="30">
      <c r="A384" s="5" t="s">
        <v>781</v>
      </c>
      <c r="B384" s="14" t="s">
        <v>782</v>
      </c>
      <c r="C384" s="19" t="s">
        <v>38</v>
      </c>
      <c r="D384" s="38">
        <v>144.51976013183594</v>
      </c>
      <c r="E384" s="43">
        <f t="shared" ca="1" si="10"/>
        <v>144.51976013183594</v>
      </c>
      <c r="F384" s="1" t="e">
        <f ca="1">VLOOKUP(B384,input!$M$3:$N$27,2,FALSE)</f>
        <v>#N/A</v>
      </c>
      <c r="G384" s="1">
        <f t="shared" ca="1" si="11"/>
        <v>144.51976013183594</v>
      </c>
    </row>
    <row r="385" spans="1:7" ht="45">
      <c r="A385" s="5" t="s">
        <v>783</v>
      </c>
      <c r="B385" s="14" t="s">
        <v>784</v>
      </c>
      <c r="C385" s="19" t="s">
        <v>38</v>
      </c>
      <c r="D385" s="36">
        <v>8.6070003509521484</v>
      </c>
      <c r="E385" s="43">
        <f t="shared" ca="1" si="10"/>
        <v>8.6070003509521484</v>
      </c>
      <c r="F385" s="1" t="e">
        <f ca="1">VLOOKUP(B385,input!$M$3:$N$27,2,FALSE)</f>
        <v>#N/A</v>
      </c>
      <c r="G385" s="1">
        <f t="shared" ca="1" si="11"/>
        <v>8.6070003509521484</v>
      </c>
    </row>
    <row r="386" spans="1:7" ht="30">
      <c r="A386" s="5" t="s">
        <v>785</v>
      </c>
      <c r="B386" s="14" t="s">
        <v>786</v>
      </c>
      <c r="C386" s="19" t="s">
        <v>33</v>
      </c>
      <c r="D386" s="37">
        <v>85</v>
      </c>
      <c r="E386" s="43">
        <f t="shared" ca="1" si="10"/>
        <v>85</v>
      </c>
      <c r="F386" s="1" t="e">
        <f ca="1">VLOOKUP(B386,input!$M$3:$N$27,2,FALSE)</f>
        <v>#N/A</v>
      </c>
      <c r="G386" s="1">
        <f t="shared" ca="1" si="11"/>
        <v>85</v>
      </c>
    </row>
    <row r="387" spans="1:7" ht="45">
      <c r="A387" s="5" t="s">
        <v>787</v>
      </c>
      <c r="B387" s="14" t="s">
        <v>788</v>
      </c>
      <c r="C387" s="19"/>
      <c r="D387" s="36">
        <v>1.3500000238418579</v>
      </c>
      <c r="E387" s="43">
        <f t="shared" ca="1" si="10"/>
        <v>1.3500000238418579</v>
      </c>
      <c r="F387" s="1" t="e">
        <f ca="1">VLOOKUP(B387,input!$M$3:$N$27,2,FALSE)</f>
        <v>#N/A</v>
      </c>
      <c r="G387" s="1">
        <f t="shared" ca="1" si="11"/>
        <v>1.3500000238418579</v>
      </c>
    </row>
    <row r="388" spans="1:7" ht="30">
      <c r="A388" s="5" t="s">
        <v>789</v>
      </c>
      <c r="B388" s="14" t="s">
        <v>790</v>
      </c>
      <c r="C388" s="19" t="s">
        <v>33</v>
      </c>
      <c r="D388" s="37">
        <v>99.75</v>
      </c>
      <c r="E388" s="43">
        <f t="shared" ca="1" si="10"/>
        <v>99.75</v>
      </c>
      <c r="F388" s="1" t="e">
        <f ca="1">VLOOKUP(B388,input!$M$3:$N$27,2,FALSE)</f>
        <v>#N/A</v>
      </c>
      <c r="G388" s="1">
        <f t="shared" ca="1" si="11"/>
        <v>99.75</v>
      </c>
    </row>
    <row r="389" spans="1:7" ht="30">
      <c r="A389" s="5" t="s">
        <v>791</v>
      </c>
      <c r="B389" s="14" t="s">
        <v>792</v>
      </c>
      <c r="C389" s="19"/>
      <c r="D389" s="36">
        <v>1</v>
      </c>
      <c r="E389" s="43">
        <f t="shared" ca="1" si="10"/>
        <v>1</v>
      </c>
      <c r="F389" s="1" t="e">
        <f ca="1">VLOOKUP(B389,input!$M$3:$N$27,2,FALSE)</f>
        <v>#N/A</v>
      </c>
      <c r="G389" s="1">
        <f t="shared" ca="1" si="11"/>
        <v>1</v>
      </c>
    </row>
    <row r="390" spans="1:7" ht="45">
      <c r="A390" s="5" t="s">
        <v>793</v>
      </c>
      <c r="B390" s="14" t="s">
        <v>794</v>
      </c>
      <c r="C390" s="19" t="s">
        <v>33</v>
      </c>
      <c r="D390" s="35">
        <v>0</v>
      </c>
      <c r="E390" s="43">
        <f t="shared" ca="1" si="10"/>
        <v>0</v>
      </c>
      <c r="F390" s="1" t="e">
        <f ca="1">VLOOKUP(B390,input!$M$3:$N$27,2,FALSE)</f>
        <v>#N/A</v>
      </c>
      <c r="G390" s="1">
        <f t="shared" ca="1" si="11"/>
        <v>0</v>
      </c>
    </row>
    <row r="391" spans="1:7" ht="30">
      <c r="A391" s="5" t="s">
        <v>795</v>
      </c>
      <c r="B391" s="14" t="s">
        <v>796</v>
      </c>
      <c r="C391" s="19" t="s">
        <v>500</v>
      </c>
      <c r="D391" s="35">
        <v>0</v>
      </c>
      <c r="E391" s="43">
        <f t="shared" ca="1" si="10"/>
        <v>0</v>
      </c>
      <c r="F391" s="1" t="e">
        <f ca="1">VLOOKUP(B391,input!$M$3:$N$27,2,FALSE)</f>
        <v>#N/A</v>
      </c>
      <c r="G391" s="1">
        <f t="shared" ca="1" si="11"/>
        <v>0</v>
      </c>
    </row>
    <row r="392" spans="1:7" ht="30">
      <c r="A392" s="5" t="s">
        <v>797</v>
      </c>
      <c r="B392" s="14" t="s">
        <v>798</v>
      </c>
      <c r="C392" s="19"/>
      <c r="D392" s="39">
        <v>0.97000002861022949</v>
      </c>
      <c r="E392" s="43">
        <f t="shared" ca="1" si="10"/>
        <v>0.97000002861022949</v>
      </c>
      <c r="F392" s="1" t="e">
        <f ca="1">VLOOKUP(B392,input!$M$3:$N$27,2,FALSE)</f>
        <v>#N/A</v>
      </c>
      <c r="G392" s="1">
        <f t="shared" ca="1" si="11"/>
        <v>0.97000002861022949</v>
      </c>
    </row>
    <row r="393" spans="1:7" ht="30">
      <c r="A393" s="5" t="s">
        <v>799</v>
      </c>
      <c r="B393" s="14" t="s">
        <v>800</v>
      </c>
      <c r="C393" s="19"/>
      <c r="D393" s="39">
        <v>0.72000002861022949</v>
      </c>
      <c r="E393" s="43">
        <f t="shared" ref="E393:E456" ca="1" si="12">G393</f>
        <v>0.72000002861022949</v>
      </c>
      <c r="F393" s="1" t="e">
        <f ca="1">VLOOKUP(B393,input!$M$3:$N$27,2,FALSE)</f>
        <v>#N/A</v>
      </c>
      <c r="G393" s="1">
        <f t="shared" ref="G393:G456" ca="1" si="13">_xlfn.IFNA(F393,D393)</f>
        <v>0.72000002861022949</v>
      </c>
    </row>
    <row r="394" spans="1:7" ht="30">
      <c r="A394" s="5" t="s">
        <v>801</v>
      </c>
      <c r="B394" s="14" t="s">
        <v>802</v>
      </c>
      <c r="C394" s="19" t="s">
        <v>38</v>
      </c>
      <c r="D394" s="39">
        <v>0.17499999701976776</v>
      </c>
      <c r="E394" s="43">
        <f t="shared" ca="1" si="12"/>
        <v>0.17499999701976776</v>
      </c>
      <c r="F394" s="1" t="e">
        <f ca="1">VLOOKUP(B394,input!$M$3:$N$27,2,FALSE)</f>
        <v>#N/A</v>
      </c>
      <c r="G394" s="1">
        <f t="shared" ca="1" si="13"/>
        <v>0.17499999701976776</v>
      </c>
    </row>
    <row r="395" spans="1:7" ht="45">
      <c r="A395" s="5" t="s">
        <v>803</v>
      </c>
      <c r="B395" s="14" t="s">
        <v>804</v>
      </c>
      <c r="C395" s="19" t="s">
        <v>38</v>
      </c>
      <c r="D395" s="39">
        <v>0.34999999403953552</v>
      </c>
      <c r="E395" s="43">
        <f t="shared" ca="1" si="12"/>
        <v>0.34999999403953552</v>
      </c>
      <c r="F395" s="1" t="e">
        <f ca="1">VLOOKUP(B395,input!$M$3:$N$27,2,FALSE)</f>
        <v>#N/A</v>
      </c>
      <c r="G395" s="1">
        <f t="shared" ca="1" si="13"/>
        <v>0.34999999403953552</v>
      </c>
    </row>
    <row r="396" spans="1:7" ht="30">
      <c r="A396" s="5" t="s">
        <v>805</v>
      </c>
      <c r="B396" s="14" t="s">
        <v>806</v>
      </c>
      <c r="C396" s="19" t="s">
        <v>30</v>
      </c>
      <c r="D396" s="36">
        <v>2.5</v>
      </c>
      <c r="E396" s="43">
        <f t="shared" ca="1" si="12"/>
        <v>2.5</v>
      </c>
      <c r="F396" s="1" t="e">
        <f ca="1">VLOOKUP(B396,input!$M$3:$N$27,2,FALSE)</f>
        <v>#N/A</v>
      </c>
      <c r="G396" s="1">
        <f t="shared" ca="1" si="13"/>
        <v>2.5</v>
      </c>
    </row>
    <row r="397" spans="1:7" ht="30">
      <c r="A397" s="5" t="s">
        <v>807</v>
      </c>
      <c r="B397" s="14" t="s">
        <v>808</v>
      </c>
      <c r="C397" s="19"/>
      <c r="D397" s="42">
        <v>9.9999997473787516E-5</v>
      </c>
      <c r="E397" s="43">
        <f t="shared" ca="1" si="12"/>
        <v>9.9999997473787516E-5</v>
      </c>
      <c r="F397" s="1" t="e">
        <f ca="1">VLOOKUP(B397,input!$M$3:$N$27,2,FALSE)</f>
        <v>#N/A</v>
      </c>
      <c r="G397" s="1">
        <f t="shared" ca="1" si="13"/>
        <v>9.9999997473787516E-5</v>
      </c>
    </row>
    <row r="398" spans="1:7" ht="30">
      <c r="A398" s="5" t="s">
        <v>809</v>
      </c>
      <c r="B398" s="14" t="s">
        <v>810</v>
      </c>
      <c r="C398" s="19"/>
      <c r="D398" s="42">
        <v>9.9999997473787516E-5</v>
      </c>
      <c r="E398" s="43">
        <f t="shared" ca="1" si="12"/>
        <v>9.9999997473787516E-5</v>
      </c>
      <c r="F398" s="1" t="e">
        <f ca="1">VLOOKUP(B398,input!$M$3:$N$27,2,FALSE)</f>
        <v>#N/A</v>
      </c>
      <c r="G398" s="1">
        <f t="shared" ca="1" si="13"/>
        <v>9.9999997473787516E-5</v>
      </c>
    </row>
    <row r="399" spans="1:7" ht="30">
      <c r="A399" s="5" t="s">
        <v>811</v>
      </c>
      <c r="B399" s="14" t="s">
        <v>812</v>
      </c>
      <c r="C399" s="19"/>
      <c r="D399" s="39">
        <v>0.99980002641677856</v>
      </c>
      <c r="E399" s="43">
        <f t="shared" ca="1" si="12"/>
        <v>0.99980002641677856</v>
      </c>
      <c r="F399" s="1" t="e">
        <f ca="1">VLOOKUP(B399,input!$M$3:$N$27,2,FALSE)</f>
        <v>#N/A</v>
      </c>
      <c r="G399" s="1">
        <f t="shared" ca="1" si="13"/>
        <v>0.99980002641677856</v>
      </c>
    </row>
    <row r="400" spans="1:7" ht="30">
      <c r="A400" s="5" t="s">
        <v>813</v>
      </c>
      <c r="B400" s="14" t="s">
        <v>814</v>
      </c>
      <c r="C400" s="19"/>
      <c r="D400" s="39">
        <v>0.99989998340606689</v>
      </c>
      <c r="E400" s="43">
        <f t="shared" ca="1" si="12"/>
        <v>0.99989998340606689</v>
      </c>
      <c r="F400" s="1" t="e">
        <f ca="1">VLOOKUP(B400,input!$M$3:$N$27,2,FALSE)</f>
        <v>#N/A</v>
      </c>
      <c r="G400" s="1">
        <f t="shared" ca="1" si="13"/>
        <v>0.99989998340606689</v>
      </c>
    </row>
    <row r="401" spans="1:7" ht="30">
      <c r="A401" s="5" t="s">
        <v>815</v>
      </c>
      <c r="B401" s="14" t="s">
        <v>816</v>
      </c>
      <c r="C401" s="19"/>
      <c r="D401" s="42">
        <v>1.0001659393310547E-4</v>
      </c>
      <c r="E401" s="43">
        <f t="shared" ca="1" si="12"/>
        <v>1.0001659393310547E-4</v>
      </c>
      <c r="F401" s="1" t="e">
        <f ca="1">VLOOKUP(B401,input!$M$3:$N$27,2,FALSE)</f>
        <v>#N/A</v>
      </c>
      <c r="G401" s="1">
        <f t="shared" ca="1" si="13"/>
        <v>1.0001659393310547E-4</v>
      </c>
    </row>
    <row r="402" spans="1:7" ht="30">
      <c r="A402" s="5" t="s">
        <v>817</v>
      </c>
      <c r="B402" s="14" t="s">
        <v>818</v>
      </c>
      <c r="C402" s="19"/>
      <c r="D402" s="39">
        <v>0.80000001192092896</v>
      </c>
      <c r="E402" s="43">
        <f t="shared" ca="1" si="12"/>
        <v>0.80000001192092896</v>
      </c>
      <c r="F402" s="1" t="e">
        <f ca="1">VLOOKUP(B402,input!$M$3:$N$27,2,FALSE)</f>
        <v>#N/A</v>
      </c>
      <c r="G402" s="1">
        <f t="shared" ca="1" si="13"/>
        <v>0.80000001192092896</v>
      </c>
    </row>
    <row r="403" spans="1:7" ht="30">
      <c r="A403" s="5" t="s">
        <v>819</v>
      </c>
      <c r="B403" s="14" t="s">
        <v>820</v>
      </c>
      <c r="C403" s="19"/>
      <c r="D403" s="39">
        <v>0.19499999284744263</v>
      </c>
      <c r="E403" s="43">
        <f t="shared" ca="1" si="12"/>
        <v>0.19499999284744263</v>
      </c>
      <c r="F403" s="1" t="e">
        <f ca="1">VLOOKUP(B403,input!$M$3:$N$27,2,FALSE)</f>
        <v>#N/A</v>
      </c>
      <c r="G403" s="1">
        <f t="shared" ca="1" si="13"/>
        <v>0.19499999284744263</v>
      </c>
    </row>
    <row r="404" spans="1:7" ht="30">
      <c r="A404" s="5" t="s">
        <v>821</v>
      </c>
      <c r="B404" s="14" t="s">
        <v>822</v>
      </c>
      <c r="C404" s="19"/>
      <c r="D404" s="41">
        <v>4.999995231628418E-3</v>
      </c>
      <c r="E404" s="43">
        <f t="shared" ca="1" si="12"/>
        <v>4.999995231628418E-3</v>
      </c>
      <c r="F404" s="1" t="e">
        <f ca="1">VLOOKUP(B404,input!$M$3:$N$27,2,FALSE)</f>
        <v>#N/A</v>
      </c>
      <c r="G404" s="1">
        <f t="shared" ca="1" si="13"/>
        <v>4.999995231628418E-3</v>
      </c>
    </row>
    <row r="405" spans="1:7" ht="30">
      <c r="A405" s="5" t="s">
        <v>823</v>
      </c>
      <c r="B405" s="14" t="s">
        <v>824</v>
      </c>
      <c r="C405" s="19"/>
      <c r="D405" s="41">
        <v>1.0000000474974513E-3</v>
      </c>
      <c r="E405" s="43">
        <f t="shared" ca="1" si="12"/>
        <v>1.0000000474974513E-3</v>
      </c>
      <c r="F405" s="1" t="e">
        <f ca="1">VLOOKUP(B405,input!$M$3:$N$27,2,FALSE)</f>
        <v>#N/A</v>
      </c>
      <c r="G405" s="1">
        <f t="shared" ca="1" si="13"/>
        <v>1.0000000474974513E-3</v>
      </c>
    </row>
    <row r="406" spans="1:7" ht="30">
      <c r="A406" s="5" t="s">
        <v>825</v>
      </c>
      <c r="B406" s="14" t="s">
        <v>826</v>
      </c>
      <c r="C406" s="19"/>
      <c r="D406" s="42">
        <v>5.6999997468665242E-4</v>
      </c>
      <c r="E406" s="43">
        <f t="shared" ca="1" si="12"/>
        <v>5.6999997468665242E-4</v>
      </c>
      <c r="F406" s="1" t="e">
        <f ca="1">VLOOKUP(B406,input!$M$3:$N$27,2,FALSE)</f>
        <v>#N/A</v>
      </c>
      <c r="G406" s="1">
        <f t="shared" ca="1" si="13"/>
        <v>5.6999997468665242E-4</v>
      </c>
    </row>
    <row r="407" spans="1:7" ht="30">
      <c r="A407" s="5" t="s">
        <v>827</v>
      </c>
      <c r="B407" s="14" t="s">
        <v>828</v>
      </c>
      <c r="C407" s="19"/>
      <c r="D407" s="39">
        <v>0.99843001365661621</v>
      </c>
      <c r="E407" s="43">
        <f t="shared" ca="1" si="12"/>
        <v>0.99843001365661621</v>
      </c>
      <c r="F407" s="1" t="e">
        <f ca="1">VLOOKUP(B407,input!$M$3:$N$27,2,FALSE)</f>
        <v>#N/A</v>
      </c>
      <c r="G407" s="1">
        <f t="shared" ca="1" si="13"/>
        <v>0.99843001365661621</v>
      </c>
    </row>
    <row r="408" spans="1:7" ht="30">
      <c r="A408" s="5" t="s">
        <v>829</v>
      </c>
      <c r="B408" s="14" t="s">
        <v>830</v>
      </c>
      <c r="C408" s="19"/>
      <c r="D408" s="39">
        <v>0.99989998340606689</v>
      </c>
      <c r="E408" s="43">
        <f t="shared" ca="1" si="12"/>
        <v>0.99989998340606689</v>
      </c>
      <c r="F408" s="1" t="e">
        <f ca="1">VLOOKUP(B408,input!$M$3:$N$27,2,FALSE)</f>
        <v>#N/A</v>
      </c>
      <c r="G408" s="1">
        <f t="shared" ca="1" si="13"/>
        <v>0.99989998340606689</v>
      </c>
    </row>
    <row r="409" spans="1:7" ht="30">
      <c r="A409" s="5" t="s">
        <v>831</v>
      </c>
      <c r="B409" s="14" t="s">
        <v>832</v>
      </c>
      <c r="C409" s="19"/>
      <c r="D409" s="42">
        <v>1.0001659393310547E-4</v>
      </c>
      <c r="E409" s="43">
        <f t="shared" ca="1" si="12"/>
        <v>1.0001659393310547E-4</v>
      </c>
      <c r="F409" s="1" t="e">
        <f ca="1">VLOOKUP(B409,input!$M$3:$N$27,2,FALSE)</f>
        <v>#N/A</v>
      </c>
      <c r="G409" s="1">
        <f t="shared" ca="1" si="13"/>
        <v>1.0001659393310547E-4</v>
      </c>
    </row>
    <row r="410" spans="1:7" ht="30">
      <c r="A410" s="5" t="s">
        <v>833</v>
      </c>
      <c r="B410" s="14" t="s">
        <v>834</v>
      </c>
      <c r="C410" s="19"/>
      <c r="D410" s="39">
        <v>0.96679997444152832</v>
      </c>
      <c r="E410" s="43">
        <f t="shared" ca="1" si="12"/>
        <v>0.96679997444152832</v>
      </c>
      <c r="F410" s="1" t="e">
        <f ca="1">VLOOKUP(B410,input!$M$3:$N$27,2,FALSE)</f>
        <v>#N/A</v>
      </c>
      <c r="G410" s="1">
        <f t="shared" ca="1" si="13"/>
        <v>0.96679997444152832</v>
      </c>
    </row>
    <row r="411" spans="1:7" ht="30">
      <c r="A411" s="5" t="s">
        <v>835</v>
      </c>
      <c r="B411" s="14" t="s">
        <v>836</v>
      </c>
      <c r="C411" s="19"/>
      <c r="D411" s="39">
        <v>3.320002555847168E-2</v>
      </c>
      <c r="E411" s="43">
        <f t="shared" ca="1" si="12"/>
        <v>3.320002555847168E-2</v>
      </c>
      <c r="F411" s="1" t="e">
        <f ca="1">VLOOKUP(B411,input!$M$3:$N$27,2,FALSE)</f>
        <v>#N/A</v>
      </c>
      <c r="G411" s="1">
        <f t="shared" ca="1" si="13"/>
        <v>3.320002555847168E-2</v>
      </c>
    </row>
    <row r="412" spans="1:7" ht="30">
      <c r="A412" s="5" t="s">
        <v>837</v>
      </c>
      <c r="B412" s="14" t="s">
        <v>838</v>
      </c>
      <c r="C412" s="19"/>
      <c r="D412" s="39">
        <v>4.1700001806020737E-2</v>
      </c>
      <c r="E412" s="43">
        <f t="shared" ca="1" si="12"/>
        <v>4.1700001806020737E-2</v>
      </c>
      <c r="F412" s="1" t="e">
        <f ca="1">VLOOKUP(B412,input!$M$3:$N$27,2,FALSE)</f>
        <v>#N/A</v>
      </c>
      <c r="G412" s="1">
        <f t="shared" ca="1" si="13"/>
        <v>4.1700001806020737E-2</v>
      </c>
    </row>
    <row r="413" spans="1:7" ht="30">
      <c r="A413" s="5" t="s">
        <v>839</v>
      </c>
      <c r="B413" s="14" t="s">
        <v>840</v>
      </c>
      <c r="C413" s="19"/>
      <c r="D413" s="39">
        <v>0.80049997568130493</v>
      </c>
      <c r="E413" s="43">
        <f t="shared" ca="1" si="12"/>
        <v>0.80049997568130493</v>
      </c>
      <c r="F413" s="1" t="e">
        <f ca="1">VLOOKUP(B413,input!$M$3:$N$27,2,FALSE)</f>
        <v>#N/A</v>
      </c>
      <c r="G413" s="1">
        <f t="shared" ca="1" si="13"/>
        <v>0.80049997568130493</v>
      </c>
    </row>
    <row r="414" spans="1:7" ht="30">
      <c r="A414" s="5" t="s">
        <v>841</v>
      </c>
      <c r="B414" s="14" t="s">
        <v>842</v>
      </c>
      <c r="C414" s="19"/>
      <c r="D414" s="39">
        <v>0.15780001878738403</v>
      </c>
      <c r="E414" s="43">
        <f t="shared" ca="1" si="12"/>
        <v>0.15780001878738403</v>
      </c>
      <c r="F414" s="1" t="e">
        <f ca="1">VLOOKUP(B414,input!$M$3:$N$27,2,FALSE)</f>
        <v>#N/A</v>
      </c>
      <c r="G414" s="1">
        <f t="shared" ca="1" si="13"/>
        <v>0.15780001878738403</v>
      </c>
    </row>
    <row r="415" spans="1:7" ht="30">
      <c r="A415" s="5" t="s">
        <v>843</v>
      </c>
      <c r="B415" s="14" t="s">
        <v>844</v>
      </c>
      <c r="C415" s="19"/>
      <c r="D415" s="39">
        <v>0.5</v>
      </c>
      <c r="E415" s="43">
        <f t="shared" ca="1" si="12"/>
        <v>0.5</v>
      </c>
      <c r="F415" s="1" t="e">
        <f ca="1">VLOOKUP(B415,input!$M$3:$N$27,2,FALSE)</f>
        <v>#N/A</v>
      </c>
      <c r="G415" s="1">
        <f t="shared" ca="1" si="13"/>
        <v>0.5</v>
      </c>
    </row>
    <row r="416" spans="1:7" ht="30">
      <c r="A416" s="5" t="s">
        <v>845</v>
      </c>
      <c r="B416" s="14" t="s">
        <v>846</v>
      </c>
      <c r="C416" s="19"/>
      <c r="D416" s="39">
        <v>0.5</v>
      </c>
      <c r="E416" s="43">
        <f t="shared" ca="1" si="12"/>
        <v>0.5</v>
      </c>
      <c r="F416" s="1" t="e">
        <f ca="1">VLOOKUP(B416,input!$M$3:$N$27,2,FALSE)</f>
        <v>#N/A</v>
      </c>
      <c r="G416" s="1">
        <f t="shared" ca="1" si="13"/>
        <v>0.5</v>
      </c>
    </row>
    <row r="417" spans="1:7" ht="30">
      <c r="A417" s="5" t="s">
        <v>847</v>
      </c>
      <c r="B417" s="14" t="s">
        <v>848</v>
      </c>
      <c r="C417" s="19"/>
      <c r="D417" s="39">
        <v>0.5</v>
      </c>
      <c r="E417" s="43">
        <f t="shared" ca="1" si="12"/>
        <v>0.5</v>
      </c>
      <c r="F417" s="1" t="e">
        <f ca="1">VLOOKUP(B417,input!$M$3:$N$27,2,FALSE)</f>
        <v>#N/A</v>
      </c>
      <c r="G417" s="1">
        <f t="shared" ca="1" si="13"/>
        <v>0.5</v>
      </c>
    </row>
    <row r="418" spans="1:7" ht="30">
      <c r="A418" s="5" t="s">
        <v>849</v>
      </c>
      <c r="B418" s="14" t="s">
        <v>850</v>
      </c>
      <c r="C418" s="19"/>
      <c r="D418" s="39">
        <v>0.5</v>
      </c>
      <c r="E418" s="43">
        <f t="shared" ca="1" si="12"/>
        <v>0.5</v>
      </c>
      <c r="F418" s="1" t="e">
        <f ca="1">VLOOKUP(B418,input!$M$3:$N$27,2,FALSE)</f>
        <v>#N/A</v>
      </c>
      <c r="G418" s="1">
        <f t="shared" ca="1" si="13"/>
        <v>0.5</v>
      </c>
    </row>
    <row r="419" spans="1:7" ht="30">
      <c r="A419" s="5" t="s">
        <v>851</v>
      </c>
      <c r="B419" s="14" t="s">
        <v>852</v>
      </c>
      <c r="C419" s="19"/>
      <c r="D419" s="39">
        <v>0.5</v>
      </c>
      <c r="E419" s="43">
        <f t="shared" ca="1" si="12"/>
        <v>0.5</v>
      </c>
      <c r="F419" s="1" t="e">
        <f ca="1">VLOOKUP(B419,input!$M$3:$N$27,2,FALSE)</f>
        <v>#N/A</v>
      </c>
      <c r="G419" s="1">
        <f t="shared" ca="1" si="13"/>
        <v>0.5</v>
      </c>
    </row>
    <row r="420" spans="1:7" ht="30">
      <c r="A420" s="5" t="s">
        <v>853</v>
      </c>
      <c r="B420" s="14" t="s">
        <v>854</v>
      </c>
      <c r="C420" s="19"/>
      <c r="D420" s="39">
        <v>0.5</v>
      </c>
      <c r="E420" s="43">
        <f t="shared" ca="1" si="12"/>
        <v>0.5</v>
      </c>
      <c r="F420" s="1" t="e">
        <f ca="1">VLOOKUP(B420,input!$M$3:$N$27,2,FALSE)</f>
        <v>#N/A</v>
      </c>
      <c r="G420" s="1">
        <f t="shared" ca="1" si="13"/>
        <v>0.5</v>
      </c>
    </row>
    <row r="421" spans="1:7" ht="30">
      <c r="A421" s="5" t="s">
        <v>855</v>
      </c>
      <c r="B421" s="14" t="s">
        <v>856</v>
      </c>
      <c r="C421" s="19"/>
      <c r="D421" s="39">
        <v>0.5</v>
      </c>
      <c r="E421" s="43">
        <f t="shared" ca="1" si="12"/>
        <v>0.5</v>
      </c>
      <c r="F421" s="1" t="e">
        <f ca="1">VLOOKUP(B421,input!$M$3:$N$27,2,FALSE)</f>
        <v>#N/A</v>
      </c>
      <c r="G421" s="1">
        <f t="shared" ca="1" si="13"/>
        <v>0.5</v>
      </c>
    </row>
    <row r="422" spans="1:7" ht="30">
      <c r="A422" s="5" t="s">
        <v>857</v>
      </c>
      <c r="B422" s="14" t="s">
        <v>858</v>
      </c>
      <c r="C422" s="19"/>
      <c r="D422" s="39">
        <v>0.5</v>
      </c>
      <c r="E422" s="43">
        <f t="shared" ca="1" si="12"/>
        <v>0.5</v>
      </c>
      <c r="F422" s="1" t="e">
        <f ca="1">VLOOKUP(B422,input!$M$3:$N$27,2,FALSE)</f>
        <v>#N/A</v>
      </c>
      <c r="G422" s="1">
        <f t="shared" ca="1" si="13"/>
        <v>0.5</v>
      </c>
    </row>
    <row r="423" spans="1:7" ht="30">
      <c r="A423" s="5" t="s">
        <v>859</v>
      </c>
      <c r="B423" s="14" t="s">
        <v>860</v>
      </c>
      <c r="C423" s="19"/>
      <c r="D423" s="39">
        <v>0.5</v>
      </c>
      <c r="E423" s="43">
        <f t="shared" ca="1" si="12"/>
        <v>0.5</v>
      </c>
      <c r="F423" s="1" t="e">
        <f ca="1">VLOOKUP(B423,input!$M$3:$N$27,2,FALSE)</f>
        <v>#N/A</v>
      </c>
      <c r="G423" s="1">
        <f t="shared" ca="1" si="13"/>
        <v>0.5</v>
      </c>
    </row>
    <row r="424" spans="1:7" ht="30">
      <c r="A424" s="5" t="s">
        <v>861</v>
      </c>
      <c r="B424" s="14" t="s">
        <v>862</v>
      </c>
      <c r="C424" s="19"/>
      <c r="D424" s="39">
        <v>0.5</v>
      </c>
      <c r="E424" s="43">
        <f t="shared" ca="1" si="12"/>
        <v>0.5</v>
      </c>
      <c r="F424" s="1" t="e">
        <f ca="1">VLOOKUP(B424,input!$M$3:$N$27,2,FALSE)</f>
        <v>#N/A</v>
      </c>
      <c r="G424" s="1">
        <f t="shared" ca="1" si="13"/>
        <v>0.5</v>
      </c>
    </row>
    <row r="425" spans="1:7" ht="30">
      <c r="A425" s="5" t="s">
        <v>863</v>
      </c>
      <c r="B425" s="14" t="s">
        <v>864</v>
      </c>
      <c r="C425" s="19"/>
      <c r="D425" s="39">
        <v>0.5</v>
      </c>
      <c r="E425" s="43">
        <f t="shared" ca="1" si="12"/>
        <v>0.5</v>
      </c>
      <c r="F425" s="1" t="e">
        <f ca="1">VLOOKUP(B425,input!$M$3:$N$27,2,FALSE)</f>
        <v>#N/A</v>
      </c>
      <c r="G425" s="1">
        <f t="shared" ca="1" si="13"/>
        <v>0.5</v>
      </c>
    </row>
    <row r="426" spans="1:7" ht="30">
      <c r="A426" s="5" t="s">
        <v>865</v>
      </c>
      <c r="B426" s="14" t="s">
        <v>866</v>
      </c>
      <c r="C426" s="19"/>
      <c r="D426" s="39">
        <v>0.5</v>
      </c>
      <c r="E426" s="43">
        <f t="shared" ca="1" si="12"/>
        <v>0.5</v>
      </c>
      <c r="F426" s="1" t="e">
        <f ca="1">VLOOKUP(B426,input!$M$3:$N$27,2,FALSE)</f>
        <v>#N/A</v>
      </c>
      <c r="G426" s="1">
        <f t="shared" ca="1" si="13"/>
        <v>0.5</v>
      </c>
    </row>
    <row r="427" spans="1:7" ht="30">
      <c r="A427" s="5" t="s">
        <v>867</v>
      </c>
      <c r="B427" s="14" t="s">
        <v>868</v>
      </c>
      <c r="C427" s="19"/>
      <c r="D427" s="39">
        <v>0.3333333432674408</v>
      </c>
      <c r="E427" s="43">
        <f t="shared" ca="1" si="12"/>
        <v>0.3333333432674408</v>
      </c>
      <c r="F427" s="1" t="e">
        <f ca="1">VLOOKUP(B427,input!$M$3:$N$27,2,FALSE)</f>
        <v>#N/A</v>
      </c>
      <c r="G427" s="1">
        <f t="shared" ca="1" si="13"/>
        <v>0.3333333432674408</v>
      </c>
    </row>
    <row r="428" spans="1:7" ht="30">
      <c r="A428" s="5" t="s">
        <v>869</v>
      </c>
      <c r="B428" s="14" t="s">
        <v>870</v>
      </c>
      <c r="C428" s="19"/>
      <c r="D428" s="39">
        <v>0.33333331346511841</v>
      </c>
      <c r="E428" s="43">
        <f t="shared" ca="1" si="12"/>
        <v>0.33333331346511841</v>
      </c>
      <c r="F428" s="1" t="e">
        <f ca="1">VLOOKUP(B428,input!$M$3:$N$27,2,FALSE)</f>
        <v>#N/A</v>
      </c>
      <c r="G428" s="1">
        <f t="shared" ca="1" si="13"/>
        <v>0.33333331346511841</v>
      </c>
    </row>
    <row r="429" spans="1:7" ht="30">
      <c r="A429" s="5" t="s">
        <v>871</v>
      </c>
      <c r="B429" s="14" t="s">
        <v>872</v>
      </c>
      <c r="C429" s="19"/>
      <c r="D429" s="39">
        <v>0.3333333432674408</v>
      </c>
      <c r="E429" s="43">
        <f t="shared" ca="1" si="12"/>
        <v>0.3333333432674408</v>
      </c>
      <c r="F429" s="1" t="e">
        <f ca="1">VLOOKUP(B429,input!$M$3:$N$27,2,FALSE)</f>
        <v>#N/A</v>
      </c>
      <c r="G429" s="1">
        <f t="shared" ca="1" si="13"/>
        <v>0.3333333432674408</v>
      </c>
    </row>
    <row r="430" spans="1:7" ht="30">
      <c r="A430" s="5" t="s">
        <v>873</v>
      </c>
      <c r="B430" s="14" t="s">
        <v>874</v>
      </c>
      <c r="C430" s="19"/>
      <c r="D430" s="39">
        <v>0.5</v>
      </c>
      <c r="E430" s="43">
        <f t="shared" ca="1" si="12"/>
        <v>0.5</v>
      </c>
      <c r="F430" s="1" t="e">
        <f ca="1">VLOOKUP(B430,input!$M$3:$N$27,2,FALSE)</f>
        <v>#N/A</v>
      </c>
      <c r="G430" s="1">
        <f t="shared" ca="1" si="13"/>
        <v>0.5</v>
      </c>
    </row>
    <row r="431" spans="1:7" ht="30">
      <c r="A431" s="5" t="s">
        <v>875</v>
      </c>
      <c r="B431" s="14" t="s">
        <v>876</v>
      </c>
      <c r="C431" s="19"/>
      <c r="D431" s="39">
        <v>0.5</v>
      </c>
      <c r="E431" s="43">
        <f t="shared" ca="1" si="12"/>
        <v>0.5</v>
      </c>
      <c r="F431" s="1" t="e">
        <f ca="1">VLOOKUP(B431,input!$M$3:$N$27,2,FALSE)</f>
        <v>#N/A</v>
      </c>
      <c r="G431" s="1">
        <f t="shared" ca="1" si="13"/>
        <v>0.5</v>
      </c>
    </row>
    <row r="432" spans="1:7" ht="30">
      <c r="A432" s="5" t="s">
        <v>877</v>
      </c>
      <c r="B432" s="14" t="s">
        <v>878</v>
      </c>
      <c r="C432" s="19"/>
      <c r="D432" s="39">
        <v>0.5</v>
      </c>
      <c r="E432" s="43">
        <f t="shared" ca="1" si="12"/>
        <v>0.5</v>
      </c>
      <c r="F432" s="1" t="e">
        <f ca="1">VLOOKUP(B432,input!$M$3:$N$27,2,FALSE)</f>
        <v>#N/A</v>
      </c>
      <c r="G432" s="1">
        <f t="shared" ca="1" si="13"/>
        <v>0.5</v>
      </c>
    </row>
    <row r="433" spans="1:7" ht="30">
      <c r="A433" s="5" t="s">
        <v>879</v>
      </c>
      <c r="B433" s="14" t="s">
        <v>880</v>
      </c>
      <c r="C433" s="19"/>
      <c r="D433" s="39">
        <v>0.5</v>
      </c>
      <c r="E433" s="43">
        <f t="shared" ca="1" si="12"/>
        <v>0.5</v>
      </c>
      <c r="F433" s="1" t="e">
        <f ca="1">VLOOKUP(B433,input!$M$3:$N$27,2,FALSE)</f>
        <v>#N/A</v>
      </c>
      <c r="G433" s="1">
        <f t="shared" ca="1" si="13"/>
        <v>0.5</v>
      </c>
    </row>
    <row r="434" spans="1:7" ht="30">
      <c r="A434" s="5" t="s">
        <v>881</v>
      </c>
      <c r="B434" s="14" t="s">
        <v>882</v>
      </c>
      <c r="C434" s="19"/>
      <c r="D434" s="39">
        <v>0.5</v>
      </c>
      <c r="E434" s="43">
        <f t="shared" ca="1" si="12"/>
        <v>0.5</v>
      </c>
      <c r="F434" s="1" t="e">
        <f ca="1">VLOOKUP(B434,input!$M$3:$N$27,2,FALSE)</f>
        <v>#N/A</v>
      </c>
      <c r="G434" s="1">
        <f t="shared" ca="1" si="13"/>
        <v>0.5</v>
      </c>
    </row>
    <row r="435" spans="1:7" ht="30">
      <c r="A435" s="5" t="s">
        <v>883</v>
      </c>
      <c r="B435" s="14" t="s">
        <v>884</v>
      </c>
      <c r="C435" s="19"/>
      <c r="D435" s="39">
        <v>0.5</v>
      </c>
      <c r="E435" s="43">
        <f t="shared" ca="1" si="12"/>
        <v>0.5</v>
      </c>
      <c r="F435" s="1" t="e">
        <f ca="1">VLOOKUP(B435,input!$M$3:$N$27,2,FALSE)</f>
        <v>#N/A</v>
      </c>
      <c r="G435" s="1">
        <f t="shared" ca="1" si="13"/>
        <v>0.5</v>
      </c>
    </row>
    <row r="436" spans="1:7" ht="30">
      <c r="A436" s="5" t="s">
        <v>885</v>
      </c>
      <c r="B436" s="14" t="s">
        <v>886</v>
      </c>
      <c r="C436" s="19" t="s">
        <v>30</v>
      </c>
      <c r="D436" s="38">
        <v>532.0999755859375</v>
      </c>
      <c r="E436" s="43">
        <f t="shared" ca="1" si="12"/>
        <v>534.17000000000007</v>
      </c>
      <c r="F436" s="1">
        <f ca="1">VLOOKUP(B436,input!$M$3:$N$27,2,FALSE)</f>
        <v>534.17000000000007</v>
      </c>
      <c r="G436" s="1">
        <f t="shared" ca="1" si="13"/>
        <v>534.17000000000007</v>
      </c>
    </row>
    <row r="437" spans="1:7" ht="30">
      <c r="A437" s="5" t="s">
        <v>887</v>
      </c>
      <c r="B437" s="14" t="s">
        <v>888</v>
      </c>
      <c r="C437" s="19" t="s">
        <v>33</v>
      </c>
      <c r="D437" s="39">
        <v>0.75</v>
      </c>
      <c r="E437" s="43">
        <f t="shared" ca="1" si="12"/>
        <v>0.75</v>
      </c>
      <c r="F437" s="1" t="e">
        <f ca="1">VLOOKUP(B437,input!$M$3:$N$27,2,FALSE)</f>
        <v>#N/A</v>
      </c>
      <c r="G437" s="1">
        <f t="shared" ca="1" si="13"/>
        <v>0.75</v>
      </c>
    </row>
    <row r="438" spans="1:7" ht="30">
      <c r="A438" s="5" t="s">
        <v>889</v>
      </c>
      <c r="B438" s="14" t="s">
        <v>890</v>
      </c>
      <c r="C438" s="19" t="s">
        <v>30</v>
      </c>
      <c r="D438" s="36">
        <v>5</v>
      </c>
      <c r="E438" s="43">
        <f t="shared" ca="1" si="12"/>
        <v>5</v>
      </c>
      <c r="F438" s="1" t="e">
        <f ca="1">VLOOKUP(B438,input!$M$3:$N$27,2,FALSE)</f>
        <v>#N/A</v>
      </c>
      <c r="G438" s="1">
        <f t="shared" ca="1" si="13"/>
        <v>5</v>
      </c>
    </row>
    <row r="439" spans="1:7" ht="45">
      <c r="A439" s="5" t="s">
        <v>891</v>
      </c>
      <c r="B439" s="14" t="s">
        <v>892</v>
      </c>
      <c r="C439" s="19" t="s">
        <v>33</v>
      </c>
      <c r="D439" s="36">
        <v>1</v>
      </c>
      <c r="E439" s="43">
        <f t="shared" ca="1" si="12"/>
        <v>1</v>
      </c>
      <c r="F439" s="1" t="e">
        <f ca="1">VLOOKUP(B439,input!$M$3:$N$27,2,FALSE)</f>
        <v>#N/A</v>
      </c>
      <c r="G439" s="1">
        <f t="shared" ca="1" si="13"/>
        <v>1</v>
      </c>
    </row>
    <row r="440" spans="1:7" ht="30">
      <c r="A440" s="5" t="s">
        <v>893</v>
      </c>
      <c r="B440" s="14" t="s">
        <v>894</v>
      </c>
      <c r="C440" s="19" t="s">
        <v>30</v>
      </c>
      <c r="D440" s="38">
        <v>420</v>
      </c>
      <c r="E440" s="43">
        <f t="shared" ca="1" si="12"/>
        <v>420</v>
      </c>
      <c r="F440" s="1" t="e">
        <f ca="1">VLOOKUP(B440,input!$M$3:$N$27,2,FALSE)</f>
        <v>#N/A</v>
      </c>
      <c r="G440" s="1">
        <f t="shared" ca="1" si="13"/>
        <v>420</v>
      </c>
    </row>
    <row r="441" spans="1:7" ht="30">
      <c r="A441" s="5" t="s">
        <v>895</v>
      </c>
      <c r="B441" s="14" t="s">
        <v>896</v>
      </c>
      <c r="C441" s="19" t="s">
        <v>33</v>
      </c>
      <c r="D441" s="39">
        <v>0.75</v>
      </c>
      <c r="E441" s="43">
        <f t="shared" ca="1" si="12"/>
        <v>0.75</v>
      </c>
      <c r="F441" s="1" t="e">
        <f ca="1">VLOOKUP(B441,input!$M$3:$N$27,2,FALSE)</f>
        <v>#N/A</v>
      </c>
      <c r="G441" s="1">
        <f t="shared" ca="1" si="13"/>
        <v>0.75</v>
      </c>
    </row>
    <row r="442" spans="1:7" ht="30">
      <c r="A442" s="5" t="s">
        <v>897</v>
      </c>
      <c r="B442" s="14" t="s">
        <v>898</v>
      </c>
      <c r="C442" s="19" t="s">
        <v>30</v>
      </c>
      <c r="D442" s="36">
        <v>5</v>
      </c>
      <c r="E442" s="43">
        <f t="shared" ca="1" si="12"/>
        <v>5</v>
      </c>
      <c r="F442" s="1" t="e">
        <f ca="1">VLOOKUP(B442,input!$M$3:$N$27,2,FALSE)</f>
        <v>#N/A</v>
      </c>
      <c r="G442" s="1">
        <f t="shared" ca="1" si="13"/>
        <v>5</v>
      </c>
    </row>
    <row r="443" spans="1:7" ht="45">
      <c r="A443" s="5" t="s">
        <v>899</v>
      </c>
      <c r="B443" s="14" t="s">
        <v>900</v>
      </c>
      <c r="C443" s="19" t="s">
        <v>33</v>
      </c>
      <c r="D443" s="36">
        <v>1</v>
      </c>
      <c r="E443" s="43">
        <f t="shared" ca="1" si="12"/>
        <v>1</v>
      </c>
      <c r="F443" s="1" t="e">
        <f ca="1">VLOOKUP(B443,input!$M$3:$N$27,2,FALSE)</f>
        <v>#N/A</v>
      </c>
      <c r="G443" s="1">
        <f t="shared" ca="1" si="13"/>
        <v>1</v>
      </c>
    </row>
    <row r="444" spans="1:7" ht="45">
      <c r="A444" s="5" t="s">
        <v>901</v>
      </c>
      <c r="B444" s="14" t="s">
        <v>902</v>
      </c>
      <c r="C444" s="19" t="s">
        <v>30</v>
      </c>
      <c r="D444" s="38">
        <v>511</v>
      </c>
      <c r="E444" s="43">
        <f t="shared" ca="1" si="12"/>
        <v>511</v>
      </c>
      <c r="F444" s="1" t="e">
        <f ca="1">VLOOKUP(B444,input!$M$3:$N$27,2,FALSE)</f>
        <v>#N/A</v>
      </c>
      <c r="G444" s="1">
        <f t="shared" ca="1" si="13"/>
        <v>511</v>
      </c>
    </row>
    <row r="445" spans="1:7" ht="45">
      <c r="A445" s="5" t="s">
        <v>903</v>
      </c>
      <c r="B445" s="14" t="s">
        <v>904</v>
      </c>
      <c r="C445" s="19" t="s">
        <v>33</v>
      </c>
      <c r="D445" s="39">
        <v>0.75</v>
      </c>
      <c r="E445" s="43">
        <f t="shared" ca="1" si="12"/>
        <v>0.75</v>
      </c>
      <c r="F445" s="1" t="e">
        <f ca="1">VLOOKUP(B445,input!$M$3:$N$27,2,FALSE)</f>
        <v>#N/A</v>
      </c>
      <c r="G445" s="1">
        <f t="shared" ca="1" si="13"/>
        <v>0.75</v>
      </c>
    </row>
    <row r="446" spans="1:7" ht="45">
      <c r="A446" s="5" t="s">
        <v>905</v>
      </c>
      <c r="B446" s="14" t="s">
        <v>906</v>
      </c>
      <c r="C446" s="19" t="s">
        <v>30</v>
      </c>
      <c r="D446" s="36">
        <v>5</v>
      </c>
      <c r="E446" s="43">
        <f t="shared" ca="1" si="12"/>
        <v>5</v>
      </c>
      <c r="F446" s="1" t="e">
        <f ca="1">VLOOKUP(B446,input!$M$3:$N$27,2,FALSE)</f>
        <v>#N/A</v>
      </c>
      <c r="G446" s="1">
        <f t="shared" ca="1" si="13"/>
        <v>5</v>
      </c>
    </row>
    <row r="447" spans="1:7" ht="45">
      <c r="A447" s="5" t="s">
        <v>907</v>
      </c>
      <c r="B447" s="14" t="s">
        <v>908</v>
      </c>
      <c r="C447" s="19" t="s">
        <v>33</v>
      </c>
      <c r="D447" s="36">
        <v>1</v>
      </c>
      <c r="E447" s="43">
        <f t="shared" ca="1" si="12"/>
        <v>1</v>
      </c>
      <c r="F447" s="1" t="e">
        <f ca="1">VLOOKUP(B447,input!$M$3:$N$27,2,FALSE)</f>
        <v>#N/A</v>
      </c>
      <c r="G447" s="1">
        <f t="shared" ca="1" si="13"/>
        <v>1</v>
      </c>
    </row>
    <row r="448" spans="1:7" ht="45">
      <c r="A448" s="5" t="s">
        <v>909</v>
      </c>
      <c r="B448" s="14" t="s">
        <v>910</v>
      </c>
      <c r="C448" s="19" t="s">
        <v>30</v>
      </c>
      <c r="D448" s="38">
        <v>534.0999755859375</v>
      </c>
      <c r="E448" s="43">
        <f t="shared" ca="1" si="12"/>
        <v>534.0999755859375</v>
      </c>
      <c r="F448" s="1" t="e">
        <f ca="1">VLOOKUP(B448,input!$M$3:$N$27,2,FALSE)</f>
        <v>#N/A</v>
      </c>
      <c r="G448" s="1">
        <f t="shared" ca="1" si="13"/>
        <v>534.0999755859375</v>
      </c>
    </row>
    <row r="449" spans="1:7" ht="45">
      <c r="A449" s="5" t="s">
        <v>911</v>
      </c>
      <c r="B449" s="14" t="s">
        <v>912</v>
      </c>
      <c r="C449" s="19" t="s">
        <v>33</v>
      </c>
      <c r="D449" s="39">
        <v>0.75</v>
      </c>
      <c r="E449" s="43">
        <f t="shared" ca="1" si="12"/>
        <v>0.75</v>
      </c>
      <c r="F449" s="1" t="e">
        <f ca="1">VLOOKUP(B449,input!$M$3:$N$27,2,FALSE)</f>
        <v>#N/A</v>
      </c>
      <c r="G449" s="1">
        <f t="shared" ca="1" si="13"/>
        <v>0.75</v>
      </c>
    </row>
    <row r="450" spans="1:7" ht="45">
      <c r="A450" s="5" t="s">
        <v>913</v>
      </c>
      <c r="B450" s="14" t="s">
        <v>914</v>
      </c>
      <c r="C450" s="19" t="s">
        <v>30</v>
      </c>
      <c r="D450" s="36">
        <v>5</v>
      </c>
      <c r="E450" s="43">
        <f t="shared" ca="1" si="12"/>
        <v>5</v>
      </c>
      <c r="F450" s="1" t="e">
        <f ca="1">VLOOKUP(B450,input!$M$3:$N$27,2,FALSE)</f>
        <v>#N/A</v>
      </c>
      <c r="G450" s="1">
        <f t="shared" ca="1" si="13"/>
        <v>5</v>
      </c>
    </row>
    <row r="451" spans="1:7" ht="45">
      <c r="A451" s="5" t="s">
        <v>915</v>
      </c>
      <c r="B451" s="14" t="s">
        <v>916</v>
      </c>
      <c r="C451" s="19" t="s">
        <v>33</v>
      </c>
      <c r="D451" s="36">
        <v>1</v>
      </c>
      <c r="E451" s="43">
        <f t="shared" ca="1" si="12"/>
        <v>1</v>
      </c>
      <c r="F451" s="1" t="e">
        <f ca="1">VLOOKUP(B451,input!$M$3:$N$27,2,FALSE)</f>
        <v>#N/A</v>
      </c>
      <c r="G451" s="1">
        <f t="shared" ca="1" si="13"/>
        <v>1</v>
      </c>
    </row>
    <row r="452" spans="1:7" ht="45">
      <c r="A452" s="5" t="s">
        <v>917</v>
      </c>
      <c r="B452" s="14" t="s">
        <v>918</v>
      </c>
      <c r="C452" s="19" t="s">
        <v>30</v>
      </c>
      <c r="D452" s="38">
        <v>490</v>
      </c>
      <c r="E452" s="43">
        <f t="shared" ca="1" si="12"/>
        <v>490</v>
      </c>
      <c r="F452" s="1" t="e">
        <f ca="1">VLOOKUP(B452,input!$M$3:$N$27,2,FALSE)</f>
        <v>#N/A</v>
      </c>
      <c r="G452" s="1">
        <f t="shared" ca="1" si="13"/>
        <v>490</v>
      </c>
    </row>
    <row r="453" spans="1:7" ht="45">
      <c r="A453" s="5" t="s">
        <v>919</v>
      </c>
      <c r="B453" s="14" t="s">
        <v>920</v>
      </c>
      <c r="C453" s="19" t="s">
        <v>33</v>
      </c>
      <c r="D453" s="39">
        <v>0.75</v>
      </c>
      <c r="E453" s="43">
        <f t="shared" ca="1" si="12"/>
        <v>0.75</v>
      </c>
      <c r="F453" s="1" t="e">
        <f ca="1">VLOOKUP(B453,input!$M$3:$N$27,2,FALSE)</f>
        <v>#N/A</v>
      </c>
      <c r="G453" s="1">
        <f t="shared" ca="1" si="13"/>
        <v>0.75</v>
      </c>
    </row>
    <row r="454" spans="1:7" ht="45">
      <c r="A454" s="5" t="s">
        <v>921</v>
      </c>
      <c r="B454" s="14" t="s">
        <v>922</v>
      </c>
      <c r="C454" s="19" t="s">
        <v>30</v>
      </c>
      <c r="D454" s="36">
        <v>5</v>
      </c>
      <c r="E454" s="43">
        <f t="shared" ca="1" si="12"/>
        <v>5</v>
      </c>
      <c r="F454" s="1" t="e">
        <f ca="1">VLOOKUP(B454,input!$M$3:$N$27,2,FALSE)</f>
        <v>#N/A</v>
      </c>
      <c r="G454" s="1">
        <f t="shared" ca="1" si="13"/>
        <v>5</v>
      </c>
    </row>
    <row r="455" spans="1:7" ht="45">
      <c r="A455" s="5" t="s">
        <v>923</v>
      </c>
      <c r="B455" s="14" t="s">
        <v>924</v>
      </c>
      <c r="C455" s="19" t="s">
        <v>33</v>
      </c>
      <c r="D455" s="36">
        <v>1</v>
      </c>
      <c r="E455" s="43">
        <f t="shared" ca="1" si="12"/>
        <v>1</v>
      </c>
      <c r="F455" s="1" t="e">
        <f ca="1">VLOOKUP(B455,input!$M$3:$N$27,2,FALSE)</f>
        <v>#N/A</v>
      </c>
      <c r="G455" s="1">
        <f t="shared" ca="1" si="13"/>
        <v>1</v>
      </c>
    </row>
    <row r="456" spans="1:7" ht="45">
      <c r="A456" s="5" t="s">
        <v>925</v>
      </c>
      <c r="B456" s="14" t="s">
        <v>926</v>
      </c>
      <c r="C456" s="19" t="s">
        <v>30</v>
      </c>
      <c r="D456" s="38">
        <v>517</v>
      </c>
      <c r="E456" s="43">
        <f t="shared" ca="1" si="12"/>
        <v>517</v>
      </c>
      <c r="F456" s="1" t="e">
        <f ca="1">VLOOKUP(B456,input!$M$3:$N$27,2,FALSE)</f>
        <v>#N/A</v>
      </c>
      <c r="G456" s="1">
        <f t="shared" ca="1" si="13"/>
        <v>517</v>
      </c>
    </row>
    <row r="457" spans="1:7" ht="45">
      <c r="A457" s="5" t="s">
        <v>927</v>
      </c>
      <c r="B457" s="14" t="s">
        <v>928</v>
      </c>
      <c r="C457" s="19" t="s">
        <v>33</v>
      </c>
      <c r="D457" s="39">
        <v>0.75</v>
      </c>
      <c r="E457" s="43">
        <f t="shared" ref="E457:E520" ca="1" si="14">G457</f>
        <v>0.75</v>
      </c>
      <c r="F457" s="1" t="e">
        <f ca="1">VLOOKUP(B457,input!$M$3:$N$27,2,FALSE)</f>
        <v>#N/A</v>
      </c>
      <c r="G457" s="1">
        <f t="shared" ref="G457:G520" ca="1" si="15">_xlfn.IFNA(F457,D457)</f>
        <v>0.75</v>
      </c>
    </row>
    <row r="458" spans="1:7" ht="45">
      <c r="A458" s="5" t="s">
        <v>929</v>
      </c>
      <c r="B458" s="14" t="s">
        <v>930</v>
      </c>
      <c r="C458" s="19" t="s">
        <v>30</v>
      </c>
      <c r="D458" s="36">
        <v>5</v>
      </c>
      <c r="E458" s="43">
        <f t="shared" ca="1" si="14"/>
        <v>5</v>
      </c>
      <c r="F458" s="1" t="e">
        <f ca="1">VLOOKUP(B458,input!$M$3:$N$27,2,FALSE)</f>
        <v>#N/A</v>
      </c>
      <c r="G458" s="1">
        <f t="shared" ca="1" si="15"/>
        <v>5</v>
      </c>
    </row>
    <row r="459" spans="1:7" ht="45">
      <c r="A459" s="5" t="s">
        <v>931</v>
      </c>
      <c r="B459" s="14" t="s">
        <v>932</v>
      </c>
      <c r="C459" s="19" t="s">
        <v>33</v>
      </c>
      <c r="D459" s="36">
        <v>1</v>
      </c>
      <c r="E459" s="43">
        <f t="shared" ca="1" si="14"/>
        <v>1</v>
      </c>
      <c r="F459" s="1" t="e">
        <f ca="1">VLOOKUP(B459,input!$M$3:$N$27,2,FALSE)</f>
        <v>#N/A</v>
      </c>
      <c r="G459" s="1">
        <f t="shared" ca="1" si="15"/>
        <v>1</v>
      </c>
    </row>
    <row r="460" spans="1:7" ht="45">
      <c r="A460" s="5" t="s">
        <v>933</v>
      </c>
      <c r="B460" s="14" t="s">
        <v>934</v>
      </c>
      <c r="C460" s="19"/>
      <c r="D460" s="36">
        <v>2</v>
      </c>
      <c r="E460" s="43">
        <f t="shared" ca="1" si="14"/>
        <v>2</v>
      </c>
      <c r="F460" s="1" t="e">
        <f ca="1">VLOOKUP(B460,input!$M$3:$N$27,2,FALSE)</f>
        <v>#N/A</v>
      </c>
      <c r="G460" s="1">
        <f t="shared" ca="1" si="15"/>
        <v>2</v>
      </c>
    </row>
    <row r="461" spans="1:7" ht="30">
      <c r="A461" s="5" t="s">
        <v>935</v>
      </c>
      <c r="B461" s="14" t="s">
        <v>936</v>
      </c>
      <c r="C461" s="19" t="s">
        <v>33</v>
      </c>
      <c r="D461" s="35">
        <v>0</v>
      </c>
      <c r="E461" s="43">
        <f t="shared" ca="1" si="14"/>
        <v>0</v>
      </c>
      <c r="F461" s="1" t="e">
        <f ca="1">VLOOKUP(B461,input!$M$3:$N$27,2,FALSE)</f>
        <v>#N/A</v>
      </c>
      <c r="G461" s="1">
        <f t="shared" ca="1" si="15"/>
        <v>0</v>
      </c>
    </row>
    <row r="462" spans="1:7" ht="30">
      <c r="A462" s="5" t="s">
        <v>937</v>
      </c>
      <c r="B462" s="14" t="s">
        <v>938</v>
      </c>
      <c r="C462" s="19" t="s">
        <v>38</v>
      </c>
      <c r="D462" s="37">
        <v>36.599998474121094</v>
      </c>
      <c r="E462" s="43">
        <f t="shared" ca="1" si="14"/>
        <v>36.599998474121094</v>
      </c>
      <c r="F462" s="1" t="e">
        <f ca="1">VLOOKUP(B462,input!$M$3:$N$27,2,FALSE)</f>
        <v>#N/A</v>
      </c>
      <c r="G462" s="1">
        <f t="shared" ca="1" si="15"/>
        <v>36.599998474121094</v>
      </c>
    </row>
    <row r="463" spans="1:7" ht="30">
      <c r="A463" s="5" t="s">
        <v>939</v>
      </c>
      <c r="B463" s="14" t="s">
        <v>940</v>
      </c>
      <c r="C463" s="19" t="s">
        <v>38</v>
      </c>
      <c r="D463" s="37">
        <v>36.604450225830078</v>
      </c>
      <c r="E463" s="43">
        <f t="shared" ca="1" si="14"/>
        <v>36.604450225830078</v>
      </c>
      <c r="F463" s="1" t="e">
        <f ca="1">VLOOKUP(B463,input!$M$3:$N$27,2,FALSE)</f>
        <v>#N/A</v>
      </c>
      <c r="G463" s="1">
        <f t="shared" ca="1" si="15"/>
        <v>36.604450225830078</v>
      </c>
    </row>
    <row r="464" spans="1:7" ht="30">
      <c r="A464" s="5" t="s">
        <v>941</v>
      </c>
      <c r="B464" s="14" t="s">
        <v>942</v>
      </c>
      <c r="C464" s="19" t="s">
        <v>38</v>
      </c>
      <c r="D464" s="35">
        <v>0</v>
      </c>
      <c r="E464" s="43">
        <f t="shared" ca="1" si="14"/>
        <v>0</v>
      </c>
      <c r="F464" s="1" t="e">
        <f ca="1">VLOOKUP(B464,input!$M$3:$N$27,2,FALSE)</f>
        <v>#N/A</v>
      </c>
      <c r="G464" s="1">
        <f t="shared" ca="1" si="15"/>
        <v>0</v>
      </c>
    </row>
    <row r="465" spans="1:7" ht="30">
      <c r="A465" s="5" t="s">
        <v>943</v>
      </c>
      <c r="B465" s="14" t="s">
        <v>944</v>
      </c>
      <c r="C465" s="19"/>
      <c r="D465" s="36">
        <v>5</v>
      </c>
      <c r="E465" s="43">
        <f t="shared" ca="1" si="14"/>
        <v>5</v>
      </c>
      <c r="F465" s="1" t="e">
        <f ca="1">VLOOKUP(B465,input!$M$3:$N$27,2,FALSE)</f>
        <v>#N/A</v>
      </c>
      <c r="G465" s="1">
        <f t="shared" ca="1" si="15"/>
        <v>5</v>
      </c>
    </row>
    <row r="466" spans="1:7" ht="30">
      <c r="A466" s="5" t="s">
        <v>945</v>
      </c>
      <c r="B466" s="14" t="s">
        <v>946</v>
      </c>
      <c r="C466" s="19" t="s">
        <v>33</v>
      </c>
      <c r="D466" s="35">
        <v>0</v>
      </c>
      <c r="E466" s="43">
        <f t="shared" ca="1" si="14"/>
        <v>0</v>
      </c>
      <c r="F466" s="1" t="e">
        <f ca="1">VLOOKUP(B466,input!$M$3:$N$27,2,FALSE)</f>
        <v>#N/A</v>
      </c>
      <c r="G466" s="1">
        <f t="shared" ca="1" si="15"/>
        <v>0</v>
      </c>
    </row>
    <row r="467" spans="1:7">
      <c r="A467" s="5" t="s">
        <v>947</v>
      </c>
      <c r="B467" s="14" t="s">
        <v>948</v>
      </c>
      <c r="C467" s="19" t="s">
        <v>38</v>
      </c>
      <c r="D467" s="36">
        <v>3.4473249912261963</v>
      </c>
      <c r="E467" s="43">
        <f t="shared" ca="1" si="14"/>
        <v>3.4473249912261963</v>
      </c>
      <c r="F467" s="1" t="e">
        <f ca="1">VLOOKUP(B467,input!$M$3:$N$27,2,FALSE)</f>
        <v>#N/A</v>
      </c>
      <c r="G467" s="1">
        <f t="shared" ca="1" si="15"/>
        <v>3.4473249912261963</v>
      </c>
    </row>
    <row r="468" spans="1:7">
      <c r="A468" s="5" t="s">
        <v>949</v>
      </c>
      <c r="B468" s="14" t="s">
        <v>950</v>
      </c>
      <c r="C468" s="19" t="s">
        <v>38</v>
      </c>
      <c r="D468" s="36">
        <v>3.4473249912261963</v>
      </c>
      <c r="E468" s="43">
        <f t="shared" ca="1" si="14"/>
        <v>3.4473249912261963</v>
      </c>
      <c r="F468" s="1" t="e">
        <f ca="1">VLOOKUP(B468,input!$M$3:$N$27,2,FALSE)</f>
        <v>#N/A</v>
      </c>
      <c r="G468" s="1">
        <f t="shared" ca="1" si="15"/>
        <v>3.4473249912261963</v>
      </c>
    </row>
    <row r="469" spans="1:7">
      <c r="A469" s="5" t="s">
        <v>951</v>
      </c>
      <c r="B469" s="14" t="s">
        <v>952</v>
      </c>
      <c r="C469" s="19" t="s">
        <v>38</v>
      </c>
      <c r="D469" s="35">
        <v>0</v>
      </c>
      <c r="E469" s="43">
        <f t="shared" ca="1" si="14"/>
        <v>0</v>
      </c>
      <c r="F469" s="1" t="e">
        <f ca="1">VLOOKUP(B469,input!$M$3:$N$27,2,FALSE)</f>
        <v>#N/A</v>
      </c>
      <c r="G469" s="1">
        <f t="shared" ca="1" si="15"/>
        <v>0</v>
      </c>
    </row>
    <row r="470" spans="1:7" ht="30">
      <c r="A470" s="5" t="s">
        <v>953</v>
      </c>
      <c r="B470" s="14" t="s">
        <v>954</v>
      </c>
      <c r="C470" s="19"/>
      <c r="D470" s="36">
        <v>5</v>
      </c>
      <c r="E470" s="43">
        <f t="shared" ca="1" si="14"/>
        <v>5</v>
      </c>
      <c r="F470" s="1" t="e">
        <f ca="1">VLOOKUP(B470,input!$M$3:$N$27,2,FALSE)</f>
        <v>#N/A</v>
      </c>
      <c r="G470" s="1">
        <f t="shared" ca="1" si="15"/>
        <v>5</v>
      </c>
    </row>
    <row r="471" spans="1:7" ht="30">
      <c r="A471" s="5" t="s">
        <v>955</v>
      </c>
      <c r="B471" s="14" t="s">
        <v>956</v>
      </c>
      <c r="C471" s="19" t="s">
        <v>33</v>
      </c>
      <c r="D471" s="35">
        <v>0</v>
      </c>
      <c r="E471" s="43">
        <f t="shared" ca="1" si="14"/>
        <v>0</v>
      </c>
      <c r="F471" s="1" t="e">
        <f ca="1">VLOOKUP(B471,input!$M$3:$N$27,2,FALSE)</f>
        <v>#N/A</v>
      </c>
      <c r="G471" s="1">
        <f t="shared" ca="1" si="15"/>
        <v>0</v>
      </c>
    </row>
    <row r="472" spans="1:7">
      <c r="A472" s="5" t="s">
        <v>957</v>
      </c>
      <c r="B472" s="14" t="s">
        <v>958</v>
      </c>
      <c r="C472" s="19" t="s">
        <v>38</v>
      </c>
      <c r="D472" s="36">
        <v>3.4473249912261963</v>
      </c>
      <c r="E472" s="43">
        <f t="shared" ca="1" si="14"/>
        <v>3.4473249912261963</v>
      </c>
      <c r="F472" s="1" t="e">
        <f ca="1">VLOOKUP(B472,input!$M$3:$N$27,2,FALSE)</f>
        <v>#N/A</v>
      </c>
      <c r="G472" s="1">
        <f t="shared" ca="1" si="15"/>
        <v>3.4473249912261963</v>
      </c>
    </row>
    <row r="473" spans="1:7">
      <c r="A473" s="5" t="s">
        <v>959</v>
      </c>
      <c r="B473" s="14" t="s">
        <v>960</v>
      </c>
      <c r="C473" s="19" t="s">
        <v>38</v>
      </c>
      <c r="D473" s="36">
        <v>3.4473249912261963</v>
      </c>
      <c r="E473" s="43">
        <f t="shared" ca="1" si="14"/>
        <v>3.4473249912261963</v>
      </c>
      <c r="F473" s="1" t="e">
        <f ca="1">VLOOKUP(B473,input!$M$3:$N$27,2,FALSE)</f>
        <v>#N/A</v>
      </c>
      <c r="G473" s="1">
        <f t="shared" ca="1" si="15"/>
        <v>3.4473249912261963</v>
      </c>
    </row>
    <row r="474" spans="1:7">
      <c r="A474" s="5" t="s">
        <v>961</v>
      </c>
      <c r="B474" s="14" t="s">
        <v>962</v>
      </c>
      <c r="C474" s="19" t="s">
        <v>38</v>
      </c>
      <c r="D474" s="35">
        <v>0</v>
      </c>
      <c r="E474" s="43">
        <f t="shared" ca="1" si="14"/>
        <v>0</v>
      </c>
      <c r="F474" s="1" t="e">
        <f ca="1">VLOOKUP(B474,input!$M$3:$N$27,2,FALSE)</f>
        <v>#N/A</v>
      </c>
      <c r="G474" s="1">
        <f t="shared" ca="1" si="15"/>
        <v>0</v>
      </c>
    </row>
    <row r="475" spans="1:7">
      <c r="A475" s="5" t="s">
        <v>963</v>
      </c>
      <c r="B475" s="14" t="s">
        <v>964</v>
      </c>
      <c r="C475" s="19" t="s">
        <v>38</v>
      </c>
      <c r="D475" s="36">
        <v>3.5</v>
      </c>
      <c r="E475" s="43">
        <f t="shared" ca="1" si="14"/>
        <v>3.5</v>
      </c>
      <c r="F475" s="1" t="e">
        <f ca="1">VLOOKUP(B475,input!$M$3:$N$27,2,FALSE)</f>
        <v>#N/A</v>
      </c>
      <c r="G475" s="1">
        <f t="shared" ca="1" si="15"/>
        <v>3.5</v>
      </c>
    </row>
    <row r="476" spans="1:7">
      <c r="A476" s="5" t="s">
        <v>965</v>
      </c>
      <c r="B476" s="14" t="s">
        <v>966</v>
      </c>
      <c r="C476" s="19" t="s">
        <v>585</v>
      </c>
      <c r="D476" s="36">
        <v>4.7393050193786621</v>
      </c>
      <c r="E476" s="43">
        <f t="shared" ca="1" si="14"/>
        <v>4.7393050193786621</v>
      </c>
      <c r="F476" s="1" t="e">
        <f ca="1">VLOOKUP(B476,input!$M$3:$N$27,2,FALSE)</f>
        <v>#N/A</v>
      </c>
      <c r="G476" s="1">
        <f t="shared" ca="1" si="15"/>
        <v>4.7393050193786621</v>
      </c>
    </row>
    <row r="477" spans="1:7">
      <c r="A477" s="5" t="s">
        <v>967</v>
      </c>
      <c r="B477" s="14" t="s">
        <v>968</v>
      </c>
      <c r="C477" s="19" t="s">
        <v>588</v>
      </c>
      <c r="D477" s="37">
        <v>12.073519706726074</v>
      </c>
      <c r="E477" s="43">
        <f t="shared" ca="1" si="14"/>
        <v>12.073519706726074</v>
      </c>
      <c r="F477" s="1" t="e">
        <f ca="1">VLOOKUP(B477,input!$M$3:$N$27,2,FALSE)</f>
        <v>#N/A</v>
      </c>
      <c r="G477" s="1">
        <f t="shared" ca="1" si="15"/>
        <v>12.073519706726074</v>
      </c>
    </row>
    <row r="478" spans="1:7">
      <c r="A478" s="5" t="s">
        <v>969</v>
      </c>
      <c r="B478" s="14" t="s">
        <v>970</v>
      </c>
      <c r="C478" s="19" t="s">
        <v>38</v>
      </c>
      <c r="D478" s="36">
        <v>1.0135135650634766</v>
      </c>
      <c r="E478" s="43">
        <f t="shared" ca="1" si="14"/>
        <v>1.0135135650634766</v>
      </c>
      <c r="F478" s="1" t="e">
        <f ca="1">VLOOKUP(B478,input!$M$3:$N$27,2,FALSE)</f>
        <v>#N/A</v>
      </c>
      <c r="G478" s="1">
        <f t="shared" ca="1" si="15"/>
        <v>1.0135135650634766</v>
      </c>
    </row>
    <row r="479" spans="1:7">
      <c r="A479" s="5" t="s">
        <v>971</v>
      </c>
      <c r="B479" s="14" t="s">
        <v>972</v>
      </c>
      <c r="C479" s="19" t="s">
        <v>30</v>
      </c>
      <c r="D479" s="37">
        <v>27.299999237060547</v>
      </c>
      <c r="E479" s="43">
        <f t="shared" ca="1" si="14"/>
        <v>29</v>
      </c>
      <c r="F479" s="1">
        <f ca="1">VLOOKUP(B479,input!$M$3:$N$27,2,FALSE)</f>
        <v>29</v>
      </c>
      <c r="G479" s="1">
        <f t="shared" ca="1" si="15"/>
        <v>29</v>
      </c>
    </row>
    <row r="480" spans="1:7">
      <c r="A480" s="5" t="s">
        <v>973</v>
      </c>
      <c r="B480" s="14" t="s">
        <v>974</v>
      </c>
      <c r="C480" s="19"/>
      <c r="D480" s="36">
        <v>-2</v>
      </c>
      <c r="E480" s="43">
        <f t="shared" ca="1" si="14"/>
        <v>-2</v>
      </c>
      <c r="F480" s="1" t="e">
        <f ca="1">VLOOKUP(B480,input!$M$3:$N$27,2,FALSE)</f>
        <v>#N/A</v>
      </c>
      <c r="G480" s="1">
        <f t="shared" ca="1" si="15"/>
        <v>-2</v>
      </c>
    </row>
    <row r="481" spans="1:7">
      <c r="A481" s="5" t="s">
        <v>975</v>
      </c>
      <c r="B481" s="14" t="s">
        <v>976</v>
      </c>
      <c r="C481" s="19" t="s">
        <v>212</v>
      </c>
      <c r="D481" s="38">
        <v>163.2935791015625</v>
      </c>
      <c r="E481" s="43">
        <f t="shared" ca="1" si="14"/>
        <v>163.2935791015625</v>
      </c>
      <c r="F481" s="1" t="e">
        <f ca="1">VLOOKUP(B481,input!$M$3:$N$27,2,FALSE)</f>
        <v>#N/A</v>
      </c>
      <c r="G481" s="1">
        <f t="shared" ca="1" si="15"/>
        <v>163.2935791015625</v>
      </c>
    </row>
    <row r="482" spans="1:7">
      <c r="A482" s="5" t="s">
        <v>977</v>
      </c>
      <c r="B482" s="14" t="s">
        <v>978</v>
      </c>
      <c r="C482" s="19" t="s">
        <v>585</v>
      </c>
      <c r="D482" s="36">
        <v>4.7393050193786621</v>
      </c>
      <c r="E482" s="43">
        <f t="shared" ca="1" si="14"/>
        <v>4.7393050193786621</v>
      </c>
      <c r="F482" s="1" t="e">
        <f ca="1">VLOOKUP(B482,input!$M$3:$N$27,2,FALSE)</f>
        <v>#N/A</v>
      </c>
      <c r="G482" s="1">
        <f t="shared" ca="1" si="15"/>
        <v>4.7393050193786621</v>
      </c>
    </row>
    <row r="483" spans="1:7" ht="30">
      <c r="A483" s="5" t="s">
        <v>979</v>
      </c>
      <c r="B483" s="14" t="s">
        <v>980</v>
      </c>
      <c r="C483" s="19" t="s">
        <v>588</v>
      </c>
      <c r="D483" s="37">
        <v>12.073519706726074</v>
      </c>
      <c r="E483" s="43">
        <f t="shared" ca="1" si="14"/>
        <v>12.073519706726074</v>
      </c>
      <c r="F483" s="1" t="e">
        <f ca="1">VLOOKUP(B483,input!$M$3:$N$27,2,FALSE)</f>
        <v>#N/A</v>
      </c>
      <c r="G483" s="1">
        <f t="shared" ca="1" si="15"/>
        <v>12.073519706726074</v>
      </c>
    </row>
    <row r="484" spans="1:7" ht="30">
      <c r="A484" s="5" t="s">
        <v>981</v>
      </c>
      <c r="B484" s="14" t="s">
        <v>982</v>
      </c>
      <c r="C484" s="19" t="s">
        <v>38</v>
      </c>
      <c r="D484" s="39">
        <v>9.7499996423721313E-2</v>
      </c>
      <c r="E484" s="43">
        <f t="shared" ca="1" si="14"/>
        <v>9.7499996423721313E-2</v>
      </c>
      <c r="F484" s="1" t="e">
        <f ca="1">VLOOKUP(B484,input!$M$3:$N$27,2,FALSE)</f>
        <v>#N/A</v>
      </c>
      <c r="G484" s="1">
        <f t="shared" ca="1" si="15"/>
        <v>9.7499996423721313E-2</v>
      </c>
    </row>
    <row r="485" spans="1:7" ht="45">
      <c r="A485" s="5" t="s">
        <v>983</v>
      </c>
      <c r="B485" s="14" t="s">
        <v>984</v>
      </c>
      <c r="C485" s="19" t="s">
        <v>30</v>
      </c>
      <c r="D485" s="35">
        <v>0</v>
      </c>
      <c r="E485" s="43">
        <f t="shared" ca="1" si="14"/>
        <v>0</v>
      </c>
      <c r="F485" s="1" t="e">
        <f ca="1">VLOOKUP(B485,input!$M$3:$N$27,2,FALSE)</f>
        <v>#N/A</v>
      </c>
      <c r="G485" s="1">
        <f t="shared" ca="1" si="15"/>
        <v>0</v>
      </c>
    </row>
    <row r="486" spans="1:7" ht="30">
      <c r="A486" s="5" t="s">
        <v>985</v>
      </c>
      <c r="B486" s="14" t="s">
        <v>986</v>
      </c>
      <c r="C486" s="19" t="s">
        <v>30</v>
      </c>
      <c r="D486" s="37">
        <v>10</v>
      </c>
      <c r="E486" s="43">
        <f t="shared" ca="1" si="14"/>
        <v>10</v>
      </c>
      <c r="F486" s="1">
        <f ca="1">VLOOKUP(B486,input!$M$3:$N$27,2,FALSE)</f>
        <v>10</v>
      </c>
      <c r="G486" s="1">
        <f t="shared" ca="1" si="15"/>
        <v>10</v>
      </c>
    </row>
    <row r="487" spans="1:7" ht="30">
      <c r="A487" s="5" t="s">
        <v>987</v>
      </c>
      <c r="B487" s="14" t="s">
        <v>988</v>
      </c>
      <c r="C487" s="19"/>
      <c r="D487" s="39">
        <v>9.9999997764825821E-3</v>
      </c>
      <c r="E487" s="43">
        <f t="shared" ca="1" si="14"/>
        <v>9.9999997764825821E-3</v>
      </c>
      <c r="F487" s="1" t="e">
        <f ca="1">VLOOKUP(B487,input!$M$3:$N$27,2,FALSE)</f>
        <v>#N/A</v>
      </c>
      <c r="G487" s="1">
        <f t="shared" ca="1" si="15"/>
        <v>9.9999997764825821E-3</v>
      </c>
    </row>
    <row r="488" spans="1:7">
      <c r="A488" s="5" t="s">
        <v>989</v>
      </c>
      <c r="B488" s="14" t="s">
        <v>990</v>
      </c>
      <c r="C488" s="19" t="s">
        <v>120</v>
      </c>
      <c r="D488" s="35">
        <v>0</v>
      </c>
      <c r="E488" s="43">
        <f t="shared" ca="1" si="14"/>
        <v>0</v>
      </c>
      <c r="F488" s="1" t="e">
        <f ca="1">VLOOKUP(B488,input!$M$3:$N$27,2,FALSE)</f>
        <v>#N/A</v>
      </c>
      <c r="G488" s="1">
        <f t="shared" ca="1" si="15"/>
        <v>0</v>
      </c>
    </row>
    <row r="489" spans="1:7" ht="30">
      <c r="A489" s="5" t="s">
        <v>991</v>
      </c>
      <c r="B489" s="14" t="s">
        <v>992</v>
      </c>
      <c r="C489" s="19" t="s">
        <v>33</v>
      </c>
      <c r="D489" s="37">
        <v>93</v>
      </c>
      <c r="E489" s="43">
        <f t="shared" ca="1" si="14"/>
        <v>93</v>
      </c>
      <c r="F489" s="1" t="e">
        <f ca="1">VLOOKUP(B489,input!$M$3:$N$27,2,FALSE)</f>
        <v>#N/A</v>
      </c>
      <c r="G489" s="1">
        <f t="shared" ca="1" si="15"/>
        <v>93</v>
      </c>
    </row>
    <row r="490" spans="1:7" ht="30">
      <c r="A490" s="5" t="s">
        <v>993</v>
      </c>
      <c r="B490" s="14" t="s">
        <v>994</v>
      </c>
      <c r="C490" s="19"/>
      <c r="D490" s="41">
        <v>4.999999888241291E-3</v>
      </c>
      <c r="E490" s="43">
        <f t="shared" ca="1" si="14"/>
        <v>4.999999888241291E-3</v>
      </c>
      <c r="F490" s="1" t="e">
        <f ca="1">VLOOKUP(B490,input!$M$3:$N$27,2,FALSE)</f>
        <v>#N/A</v>
      </c>
      <c r="G490" s="1">
        <f t="shared" ca="1" si="15"/>
        <v>4.999999888241291E-3</v>
      </c>
    </row>
    <row r="491" spans="1:7" ht="45">
      <c r="A491" s="5" t="s">
        <v>997</v>
      </c>
      <c r="B491" s="14" t="s">
        <v>998</v>
      </c>
      <c r="C491" s="19" t="s">
        <v>38</v>
      </c>
      <c r="D491" s="37">
        <v>31.266000747680664</v>
      </c>
      <c r="E491" s="43">
        <f t="shared" ca="1" si="14"/>
        <v>34.486793399999996</v>
      </c>
      <c r="F491" s="1">
        <f ca="1">VLOOKUP(B491,input!$M$3:$N$27,2,FALSE)</f>
        <v>34.486793399999996</v>
      </c>
      <c r="G491" s="1">
        <f t="shared" ca="1" si="15"/>
        <v>34.486793399999996</v>
      </c>
    </row>
    <row r="492" spans="1:7" ht="45">
      <c r="A492" s="5" t="s">
        <v>995</v>
      </c>
      <c r="B492" s="14" t="s">
        <v>996</v>
      </c>
      <c r="C492" s="19" t="s">
        <v>38</v>
      </c>
      <c r="D492" s="37">
        <v>28.48699951171875</v>
      </c>
      <c r="E492" s="43">
        <f t="shared" ca="1" si="14"/>
        <v>31.422327449999997</v>
      </c>
      <c r="F492" s="1">
        <f ca="1">VLOOKUP(B492,input!$M$3:$N$27,2,FALSE)</f>
        <v>31.422327449999997</v>
      </c>
      <c r="G492" s="1">
        <f t="shared" ca="1" si="15"/>
        <v>31.422327449999997</v>
      </c>
    </row>
    <row r="493" spans="1:7" ht="45">
      <c r="A493" s="5" t="s">
        <v>999</v>
      </c>
      <c r="B493" s="14" t="s">
        <v>1000</v>
      </c>
      <c r="C493" s="19" t="s">
        <v>38</v>
      </c>
      <c r="D493" s="37">
        <v>15.239999771118164</v>
      </c>
      <c r="E493" s="43">
        <f t="shared" ca="1" si="14"/>
        <v>16.810001490000001</v>
      </c>
      <c r="F493" s="1">
        <f ca="1">VLOOKUP(B493,input!$M$3:$N$27,2,FALSE)</f>
        <v>16.810001490000001</v>
      </c>
      <c r="G493" s="1">
        <f t="shared" ca="1" si="15"/>
        <v>16.810001490000001</v>
      </c>
    </row>
    <row r="494" spans="1:7" ht="45">
      <c r="A494" s="5" t="s">
        <v>1001</v>
      </c>
      <c r="B494" s="14" t="s">
        <v>1002</v>
      </c>
      <c r="C494" s="19" t="s">
        <v>38</v>
      </c>
      <c r="D494" s="36">
        <v>8.6070003509521484</v>
      </c>
      <c r="E494" s="43">
        <f t="shared" ca="1" si="14"/>
        <v>9.4941274500000006</v>
      </c>
      <c r="F494" s="1">
        <f ca="1">VLOOKUP(B494,input!$M$3:$N$27,2,FALSE)</f>
        <v>9.4941274500000006</v>
      </c>
      <c r="G494" s="1">
        <f t="shared" ca="1" si="15"/>
        <v>9.4941274500000006</v>
      </c>
    </row>
    <row r="495" spans="1:7">
      <c r="A495" s="5" t="s">
        <v>1003</v>
      </c>
      <c r="B495" s="14" t="s">
        <v>1004</v>
      </c>
      <c r="C495" s="19"/>
      <c r="D495" s="39">
        <v>0.89999997615814209</v>
      </c>
      <c r="E495" s="43">
        <f t="shared" ca="1" si="14"/>
        <v>0.9</v>
      </c>
      <c r="F495" s="1">
        <f ca="1">VLOOKUP(B495,input!$M$3:$N$27,2,FALSE)</f>
        <v>0.9</v>
      </c>
      <c r="G495" s="1">
        <f t="shared" ca="1" si="15"/>
        <v>0.9</v>
      </c>
    </row>
    <row r="496" spans="1:7">
      <c r="A496" s="5" t="s">
        <v>1005</v>
      </c>
      <c r="B496" s="14" t="s">
        <v>1006</v>
      </c>
      <c r="C496" s="19"/>
      <c r="D496" s="36">
        <v>1.0499999523162842</v>
      </c>
      <c r="E496" s="43">
        <f t="shared" ca="1" si="14"/>
        <v>1.0499999523162842</v>
      </c>
      <c r="F496" s="1" t="e">
        <f ca="1">VLOOKUP(B496,input!$M$3:$N$27,2,FALSE)</f>
        <v>#N/A</v>
      </c>
      <c r="G496" s="1">
        <f t="shared" ca="1" si="15"/>
        <v>1.0499999523162842</v>
      </c>
    </row>
    <row r="497" spans="1:7" ht="30">
      <c r="A497" s="5" t="s">
        <v>1007</v>
      </c>
      <c r="B497" s="14" t="s">
        <v>1008</v>
      </c>
      <c r="C497" s="19" t="s">
        <v>33</v>
      </c>
      <c r="D497" s="37">
        <v>12</v>
      </c>
      <c r="E497" s="43">
        <f t="shared" ca="1" si="14"/>
        <v>12</v>
      </c>
      <c r="F497" s="1" t="e">
        <f ca="1">VLOOKUP(B497,input!$M$3:$N$27,2,FALSE)</f>
        <v>#N/A</v>
      </c>
      <c r="G497" s="1">
        <f t="shared" ca="1" si="15"/>
        <v>12</v>
      </c>
    </row>
    <row r="498" spans="1:7" ht="30">
      <c r="A498" s="5" t="s">
        <v>1009</v>
      </c>
      <c r="B498" s="14" t="s">
        <v>1010</v>
      </c>
      <c r="C498" s="19"/>
      <c r="D498" s="36">
        <v>1</v>
      </c>
      <c r="E498" s="43">
        <f t="shared" ca="1" si="14"/>
        <v>1</v>
      </c>
      <c r="F498" s="1" t="e">
        <f ca="1">VLOOKUP(B498,input!$M$3:$N$27,2,FALSE)</f>
        <v>#N/A</v>
      </c>
      <c r="G498" s="1">
        <f t="shared" ca="1" si="15"/>
        <v>1</v>
      </c>
    </row>
    <row r="499" spans="1:7" ht="30">
      <c r="A499" s="5" t="s">
        <v>1011</v>
      </c>
      <c r="B499" s="14" t="s">
        <v>1012</v>
      </c>
      <c r="C499" s="19"/>
      <c r="D499" s="36">
        <v>1</v>
      </c>
      <c r="E499" s="43">
        <f t="shared" ca="1" si="14"/>
        <v>1</v>
      </c>
      <c r="F499" s="1" t="e">
        <f ca="1">VLOOKUP(B499,input!$M$3:$N$27,2,FALSE)</f>
        <v>#N/A</v>
      </c>
      <c r="G499" s="1">
        <f t="shared" ca="1" si="15"/>
        <v>1</v>
      </c>
    </row>
    <row r="500" spans="1:7" ht="45">
      <c r="A500" s="5" t="s">
        <v>1013</v>
      </c>
      <c r="B500" s="14" t="s">
        <v>1014</v>
      </c>
      <c r="C500" s="19"/>
      <c r="D500" s="36">
        <v>1</v>
      </c>
      <c r="E500" s="43">
        <f t="shared" ca="1" si="14"/>
        <v>1</v>
      </c>
      <c r="F500" s="1" t="e">
        <f ca="1">VLOOKUP(B500,input!$M$3:$N$27,2,FALSE)</f>
        <v>#N/A</v>
      </c>
      <c r="G500" s="1">
        <f t="shared" ca="1" si="15"/>
        <v>1</v>
      </c>
    </row>
    <row r="501" spans="1:7" ht="45">
      <c r="A501" s="5" t="s">
        <v>1015</v>
      </c>
      <c r="B501" s="14" t="s">
        <v>1016</v>
      </c>
      <c r="C501" s="19"/>
      <c r="D501" s="36">
        <v>1</v>
      </c>
      <c r="E501" s="43">
        <f t="shared" ca="1" si="14"/>
        <v>1</v>
      </c>
      <c r="F501" s="1" t="e">
        <f ca="1">VLOOKUP(B501,input!$M$3:$N$27,2,FALSE)</f>
        <v>#N/A</v>
      </c>
      <c r="G501" s="1">
        <f t="shared" ca="1" si="15"/>
        <v>1</v>
      </c>
    </row>
    <row r="502" spans="1:7" ht="30">
      <c r="A502" s="5" t="s">
        <v>1017</v>
      </c>
      <c r="B502" s="14" t="s">
        <v>1018</v>
      </c>
      <c r="C502" s="19"/>
      <c r="D502" s="36">
        <v>1</v>
      </c>
      <c r="E502" s="43">
        <f t="shared" ca="1" si="14"/>
        <v>1</v>
      </c>
      <c r="F502" s="1" t="e">
        <f ca="1">VLOOKUP(B502,input!$M$3:$N$27,2,FALSE)</f>
        <v>#N/A</v>
      </c>
      <c r="G502" s="1">
        <f t="shared" ca="1" si="15"/>
        <v>1</v>
      </c>
    </row>
    <row r="503" spans="1:7" ht="30">
      <c r="A503" s="5" t="s">
        <v>1019</v>
      </c>
      <c r="B503" s="14" t="s">
        <v>1020</v>
      </c>
      <c r="C503" s="19"/>
      <c r="D503" s="36">
        <v>1</v>
      </c>
      <c r="E503" s="43">
        <f t="shared" ca="1" si="14"/>
        <v>1</v>
      </c>
      <c r="F503" s="1" t="e">
        <f ca="1">VLOOKUP(B503,input!$M$3:$N$27,2,FALSE)</f>
        <v>#N/A</v>
      </c>
      <c r="G503" s="1">
        <f t="shared" ca="1" si="15"/>
        <v>1</v>
      </c>
    </row>
    <row r="504" spans="1:7" ht="30">
      <c r="A504" s="5" t="s">
        <v>1021</v>
      </c>
      <c r="B504" s="14" t="s">
        <v>1022</v>
      </c>
      <c r="C504" s="19"/>
      <c r="D504" s="36">
        <v>1</v>
      </c>
      <c r="E504" s="43">
        <f t="shared" ca="1" si="14"/>
        <v>1</v>
      </c>
      <c r="F504" s="1" t="e">
        <f ca="1">VLOOKUP(B504,input!$M$3:$N$27,2,FALSE)</f>
        <v>#N/A</v>
      </c>
      <c r="G504" s="1">
        <f t="shared" ca="1" si="15"/>
        <v>1</v>
      </c>
    </row>
    <row r="505" spans="1:7" ht="45">
      <c r="A505" s="5" t="s">
        <v>1023</v>
      </c>
      <c r="B505" s="14" t="s">
        <v>1024</v>
      </c>
      <c r="C505" s="19"/>
      <c r="D505" s="36">
        <v>1</v>
      </c>
      <c r="E505" s="43">
        <f t="shared" ca="1" si="14"/>
        <v>1</v>
      </c>
      <c r="F505" s="1" t="e">
        <f ca="1">VLOOKUP(B505,input!$M$3:$N$27,2,FALSE)</f>
        <v>#N/A</v>
      </c>
      <c r="G505" s="1">
        <f t="shared" ca="1" si="15"/>
        <v>1</v>
      </c>
    </row>
    <row r="506" spans="1:7" ht="30">
      <c r="A506" s="5" t="s">
        <v>1025</v>
      </c>
      <c r="B506" s="14" t="s">
        <v>1026</v>
      </c>
      <c r="C506" s="19"/>
      <c r="D506" s="36">
        <v>1</v>
      </c>
      <c r="E506" s="43">
        <f t="shared" ca="1" si="14"/>
        <v>1</v>
      </c>
      <c r="F506" s="1" t="e">
        <f ca="1">VLOOKUP(B506,input!$M$3:$N$27,2,FALSE)</f>
        <v>#N/A</v>
      </c>
      <c r="G506" s="1">
        <f t="shared" ca="1" si="15"/>
        <v>1</v>
      </c>
    </row>
    <row r="507" spans="1:7" ht="30">
      <c r="A507" s="5" t="s">
        <v>1027</v>
      </c>
      <c r="B507" s="14" t="s">
        <v>1028</v>
      </c>
      <c r="C507" s="19"/>
      <c r="D507" s="36">
        <v>1</v>
      </c>
      <c r="E507" s="43">
        <f t="shared" ca="1" si="14"/>
        <v>1</v>
      </c>
      <c r="F507" s="1" t="e">
        <f ca="1">VLOOKUP(B507,input!$M$3:$N$27,2,FALSE)</f>
        <v>#N/A</v>
      </c>
      <c r="G507" s="1">
        <f t="shared" ca="1" si="15"/>
        <v>1</v>
      </c>
    </row>
    <row r="508" spans="1:7" ht="30">
      <c r="A508" s="5" t="s">
        <v>1029</v>
      </c>
      <c r="B508" s="14" t="s">
        <v>1030</v>
      </c>
      <c r="C508" s="19"/>
      <c r="D508" s="36">
        <v>1</v>
      </c>
      <c r="E508" s="43">
        <f t="shared" ca="1" si="14"/>
        <v>1</v>
      </c>
      <c r="F508" s="1" t="e">
        <f ca="1">VLOOKUP(B508,input!$M$3:$N$27,2,FALSE)</f>
        <v>#N/A</v>
      </c>
      <c r="G508" s="1">
        <f t="shared" ca="1" si="15"/>
        <v>1</v>
      </c>
    </row>
    <row r="509" spans="1:7" ht="30">
      <c r="A509" s="5" t="s">
        <v>1031</v>
      </c>
      <c r="B509" s="14" t="s">
        <v>1032</v>
      </c>
      <c r="C509" s="19"/>
      <c r="D509" s="36">
        <v>1.2999999523162842</v>
      </c>
      <c r="E509" s="43">
        <f t="shared" ca="1" si="14"/>
        <v>1.2999999523162842</v>
      </c>
      <c r="F509" s="1" t="e">
        <f ca="1">VLOOKUP(B509,input!$M$3:$N$27,2,FALSE)</f>
        <v>#N/A</v>
      </c>
      <c r="G509" s="1">
        <f t="shared" ca="1" si="15"/>
        <v>1.2999999523162842</v>
      </c>
    </row>
    <row r="510" spans="1:7" ht="30">
      <c r="A510" s="5" t="s">
        <v>1033</v>
      </c>
      <c r="B510" s="14" t="s">
        <v>1034</v>
      </c>
      <c r="C510" s="19"/>
      <c r="D510" s="36">
        <v>1.0499999523162842</v>
      </c>
      <c r="E510" s="43">
        <f t="shared" ca="1" si="14"/>
        <v>1.0499999523162842</v>
      </c>
      <c r="F510" s="1" t="e">
        <f ca="1">VLOOKUP(B510,input!$M$3:$N$27,2,FALSE)</f>
        <v>#N/A</v>
      </c>
      <c r="G510" s="1">
        <f t="shared" ca="1" si="15"/>
        <v>1.0499999523162842</v>
      </c>
    </row>
    <row r="511" spans="1:7" ht="30">
      <c r="A511" s="5" t="s">
        <v>1035</v>
      </c>
      <c r="B511" s="14" t="s">
        <v>1036</v>
      </c>
      <c r="C511" s="19"/>
      <c r="D511" s="36">
        <v>1</v>
      </c>
      <c r="E511" s="43">
        <f t="shared" ca="1" si="14"/>
        <v>1</v>
      </c>
      <c r="F511" s="1" t="e">
        <f ca="1">VLOOKUP(B511,input!$M$3:$N$27,2,FALSE)</f>
        <v>#N/A</v>
      </c>
      <c r="G511" s="1">
        <f t="shared" ca="1" si="15"/>
        <v>1</v>
      </c>
    </row>
    <row r="512" spans="1:7" ht="30">
      <c r="A512" s="5" t="s">
        <v>1037</v>
      </c>
      <c r="B512" s="14" t="s">
        <v>1038</v>
      </c>
      <c r="C512" s="19" t="s">
        <v>212</v>
      </c>
      <c r="D512" s="35">
        <v>0</v>
      </c>
      <c r="E512" s="43">
        <f t="shared" ca="1" si="14"/>
        <v>0</v>
      </c>
      <c r="F512" s="1" t="e">
        <f ca="1">VLOOKUP(B512,input!$M$3:$N$27,2,FALSE)</f>
        <v>#N/A</v>
      </c>
      <c r="G512" s="1">
        <f t="shared" ca="1" si="15"/>
        <v>0</v>
      </c>
    </row>
    <row r="513" spans="1:7" ht="30">
      <c r="A513" s="5" t="s">
        <v>1039</v>
      </c>
      <c r="B513" s="14" t="s">
        <v>1040</v>
      </c>
      <c r="C513" s="19" t="s">
        <v>212</v>
      </c>
      <c r="D513" s="35">
        <v>0</v>
      </c>
      <c r="E513" s="43">
        <f t="shared" ca="1" si="14"/>
        <v>0</v>
      </c>
      <c r="F513" s="1" t="e">
        <f ca="1">VLOOKUP(B513,input!$M$3:$N$27,2,FALSE)</f>
        <v>#N/A</v>
      </c>
      <c r="G513" s="1">
        <f t="shared" ca="1" si="15"/>
        <v>0</v>
      </c>
    </row>
    <row r="514" spans="1:7" ht="30">
      <c r="A514" s="5" t="s">
        <v>1041</v>
      </c>
      <c r="B514" s="14" t="s">
        <v>1042</v>
      </c>
      <c r="C514" s="19" t="s">
        <v>212</v>
      </c>
      <c r="D514" s="35">
        <v>0</v>
      </c>
      <c r="E514" s="43">
        <f t="shared" ca="1" si="14"/>
        <v>0</v>
      </c>
      <c r="F514" s="1" t="e">
        <f ca="1">VLOOKUP(B514,input!$M$3:$N$27,2,FALSE)</f>
        <v>#N/A</v>
      </c>
      <c r="G514" s="1">
        <f t="shared" ca="1" si="15"/>
        <v>0</v>
      </c>
    </row>
    <row r="515" spans="1:7" ht="30">
      <c r="A515" s="5" t="s">
        <v>1043</v>
      </c>
      <c r="B515" s="14" t="s">
        <v>1044</v>
      </c>
      <c r="C515" s="19" t="s">
        <v>33</v>
      </c>
      <c r="D515" s="39">
        <v>5.000000074505806E-2</v>
      </c>
      <c r="E515" s="43">
        <f t="shared" ca="1" si="14"/>
        <v>5.000000074505806E-2</v>
      </c>
      <c r="F515" s="1" t="e">
        <f ca="1">VLOOKUP(B515,input!$M$3:$N$27,2,FALSE)</f>
        <v>#N/A</v>
      </c>
      <c r="G515" s="1">
        <f t="shared" ca="1" si="15"/>
        <v>5.000000074505806E-2</v>
      </c>
    </row>
    <row r="516" spans="1:7" ht="45">
      <c r="A516" s="5" t="s">
        <v>1045</v>
      </c>
      <c r="B516" s="14" t="s">
        <v>1046</v>
      </c>
      <c r="C516" s="19" t="s">
        <v>38</v>
      </c>
      <c r="D516" s="38">
        <v>142.5</v>
      </c>
      <c r="E516" s="43">
        <f t="shared" ca="1" si="14"/>
        <v>156.63</v>
      </c>
      <c r="F516" s="1">
        <f ca="1">VLOOKUP(B516,input!$M$3:$N$27,2,FALSE)</f>
        <v>156.63</v>
      </c>
      <c r="G516" s="1">
        <f t="shared" ca="1" si="15"/>
        <v>156.63</v>
      </c>
    </row>
    <row r="517" spans="1:7" ht="30">
      <c r="A517" s="5" t="s">
        <v>1047</v>
      </c>
      <c r="B517" s="14" t="s">
        <v>1048</v>
      </c>
      <c r="C517" s="19" t="s">
        <v>33</v>
      </c>
      <c r="D517" s="37">
        <v>85.182090759277344</v>
      </c>
      <c r="E517" s="43">
        <f t="shared" ca="1" si="14"/>
        <v>85.182090759277344</v>
      </c>
      <c r="F517" s="1" t="e">
        <f ca="1">VLOOKUP(B517,input!$M$3:$N$27,2,FALSE)</f>
        <v>#N/A</v>
      </c>
      <c r="G517" s="1">
        <f t="shared" ca="1" si="15"/>
        <v>85.182090759277344</v>
      </c>
    </row>
    <row r="518" spans="1:7" ht="45">
      <c r="A518" s="5" t="s">
        <v>1049</v>
      </c>
      <c r="B518" s="14" t="s">
        <v>1050</v>
      </c>
      <c r="C518" s="19" t="s">
        <v>33</v>
      </c>
      <c r="D518" s="35">
        <v>0</v>
      </c>
      <c r="E518" s="43">
        <f t="shared" ca="1" si="14"/>
        <v>0</v>
      </c>
      <c r="F518" s="1" t="e">
        <f ca="1">VLOOKUP(B518,input!$M$3:$N$27,2,FALSE)</f>
        <v>#N/A</v>
      </c>
      <c r="G518" s="1">
        <f t="shared" ca="1" si="15"/>
        <v>0</v>
      </c>
    </row>
    <row r="519" spans="1:7" ht="30">
      <c r="A519" s="5" t="s">
        <v>1051</v>
      </c>
      <c r="B519" s="14" t="s">
        <v>1052</v>
      </c>
      <c r="C519" s="19" t="s">
        <v>500</v>
      </c>
      <c r="D519" s="35">
        <v>0</v>
      </c>
      <c r="E519" s="43">
        <f t="shared" ca="1" si="14"/>
        <v>0</v>
      </c>
      <c r="F519" s="1" t="e">
        <f ca="1">VLOOKUP(B519,input!$M$3:$N$27,2,FALSE)</f>
        <v>#N/A</v>
      </c>
      <c r="G519" s="1">
        <f t="shared" ca="1" si="15"/>
        <v>0</v>
      </c>
    </row>
    <row r="520" spans="1:7" ht="45">
      <c r="A520" s="5" t="s">
        <v>1053</v>
      </c>
      <c r="B520" s="14" t="s">
        <v>1054</v>
      </c>
      <c r="C520" s="19"/>
      <c r="D520" s="36">
        <v>1.1000000238418579</v>
      </c>
      <c r="E520" s="43">
        <f t="shared" ca="1" si="14"/>
        <v>1.1000000238418579</v>
      </c>
      <c r="F520" s="1" t="e">
        <f ca="1">VLOOKUP(B520,input!$M$3:$N$27,2,FALSE)</f>
        <v>#N/A</v>
      </c>
      <c r="G520" s="1">
        <f t="shared" ca="1" si="15"/>
        <v>1.1000000238418579</v>
      </c>
    </row>
    <row r="521" spans="1:7" ht="30">
      <c r="A521" s="5" t="s">
        <v>1055</v>
      </c>
      <c r="B521" s="14" t="s">
        <v>1056</v>
      </c>
      <c r="C521" s="19"/>
      <c r="D521" s="39">
        <v>0.97000002861022949</v>
      </c>
      <c r="E521" s="43">
        <f t="shared" ref="E521:E584" ca="1" si="16">G521</f>
        <v>0.97000002861022949</v>
      </c>
      <c r="F521" s="1" t="e">
        <f ca="1">VLOOKUP(B521,input!$M$3:$N$27,2,FALSE)</f>
        <v>#N/A</v>
      </c>
      <c r="G521" s="1">
        <f t="shared" ref="G521:G584" ca="1" si="17">_xlfn.IFNA(F521,D521)</f>
        <v>0.97000002861022949</v>
      </c>
    </row>
    <row r="522" spans="1:7" ht="30">
      <c r="A522" s="5" t="s">
        <v>1057</v>
      </c>
      <c r="B522" s="14" t="s">
        <v>1058</v>
      </c>
      <c r="C522" s="19"/>
      <c r="D522" s="39">
        <v>0.72000002861022949</v>
      </c>
      <c r="E522" s="43">
        <f t="shared" ca="1" si="16"/>
        <v>0.72000002861022949</v>
      </c>
      <c r="F522" s="1" t="e">
        <f ca="1">VLOOKUP(B522,input!$M$3:$N$27,2,FALSE)</f>
        <v>#N/A</v>
      </c>
      <c r="G522" s="1">
        <f t="shared" ca="1" si="17"/>
        <v>0.72000002861022949</v>
      </c>
    </row>
    <row r="523" spans="1:7" ht="30">
      <c r="A523" s="5" t="s">
        <v>1059</v>
      </c>
      <c r="B523" s="14" t="s">
        <v>1060</v>
      </c>
      <c r="C523" s="19" t="s">
        <v>33</v>
      </c>
      <c r="D523" s="37">
        <v>99.75</v>
      </c>
      <c r="E523" s="43">
        <f t="shared" ca="1" si="16"/>
        <v>99.75</v>
      </c>
      <c r="F523" s="1" t="e">
        <f ca="1">VLOOKUP(B523,input!$M$3:$N$27,2,FALSE)</f>
        <v>#N/A</v>
      </c>
      <c r="G523" s="1">
        <f t="shared" ca="1" si="17"/>
        <v>99.75</v>
      </c>
    </row>
    <row r="524" spans="1:7" ht="30">
      <c r="A524" s="5" t="s">
        <v>1061</v>
      </c>
      <c r="B524" s="14" t="s">
        <v>1062</v>
      </c>
      <c r="C524" s="19"/>
      <c r="D524" s="36">
        <v>1</v>
      </c>
      <c r="E524" s="43">
        <f t="shared" ca="1" si="16"/>
        <v>1</v>
      </c>
      <c r="F524" s="1" t="e">
        <f ca="1">VLOOKUP(B524,input!$M$3:$N$27,2,FALSE)</f>
        <v>#N/A</v>
      </c>
      <c r="G524" s="1">
        <f t="shared" ca="1" si="17"/>
        <v>1</v>
      </c>
    </row>
    <row r="525" spans="1:7" ht="45">
      <c r="A525" s="5" t="s">
        <v>1063</v>
      </c>
      <c r="B525" s="14" t="s">
        <v>1064</v>
      </c>
      <c r="C525" s="19" t="s">
        <v>38</v>
      </c>
      <c r="D525" s="37">
        <v>52.204002380371094</v>
      </c>
      <c r="E525" s="43">
        <f t="shared" ca="1" si="16"/>
        <v>57.582043529999993</v>
      </c>
      <c r="F525" s="1">
        <f ca="1">VLOOKUP(B525,input!$M$3:$N$27,2,FALSE)</f>
        <v>57.582043529999993</v>
      </c>
      <c r="G525" s="1">
        <f t="shared" ca="1" si="17"/>
        <v>57.582043529999993</v>
      </c>
    </row>
    <row r="526" spans="1:7" ht="45">
      <c r="A526" s="5" t="s">
        <v>1065</v>
      </c>
      <c r="B526" s="14" t="s">
        <v>1066</v>
      </c>
      <c r="C526" s="19" t="s">
        <v>500</v>
      </c>
      <c r="D526" s="35">
        <v>3047.14990234375</v>
      </c>
      <c r="E526" s="43">
        <f t="shared" ca="1" si="16"/>
        <v>3047.14990234375</v>
      </c>
      <c r="F526" s="1" t="e">
        <f ca="1">VLOOKUP(B526,input!$M$3:$N$27,2,FALSE)</f>
        <v>#N/A</v>
      </c>
      <c r="G526" s="1">
        <f t="shared" ca="1" si="17"/>
        <v>3047.14990234375</v>
      </c>
    </row>
    <row r="527" spans="1:7" ht="45">
      <c r="A527" s="5" t="s">
        <v>1067</v>
      </c>
      <c r="B527" s="14" t="s">
        <v>1068</v>
      </c>
      <c r="C527" s="19" t="s">
        <v>33</v>
      </c>
      <c r="D527" s="35">
        <v>0</v>
      </c>
      <c r="E527" s="43">
        <f t="shared" ca="1" si="16"/>
        <v>0</v>
      </c>
      <c r="F527" s="1" t="e">
        <f ca="1">VLOOKUP(B527,input!$M$3:$N$27,2,FALSE)</f>
        <v>#N/A</v>
      </c>
      <c r="G527" s="1">
        <f t="shared" ca="1" si="17"/>
        <v>0</v>
      </c>
    </row>
    <row r="528" spans="1:7" ht="30">
      <c r="A528" s="5" t="s">
        <v>1069</v>
      </c>
      <c r="B528" s="14" t="s">
        <v>1070</v>
      </c>
      <c r="C528" s="19" t="s">
        <v>500</v>
      </c>
      <c r="D528" s="35">
        <v>0</v>
      </c>
      <c r="E528" s="43">
        <f t="shared" ca="1" si="16"/>
        <v>0</v>
      </c>
      <c r="F528" s="1" t="e">
        <f ca="1">VLOOKUP(B528,input!$M$3:$N$27,2,FALSE)</f>
        <v>#N/A</v>
      </c>
      <c r="G528" s="1">
        <f t="shared" ca="1" si="17"/>
        <v>0</v>
      </c>
    </row>
    <row r="529" spans="1:7" ht="45">
      <c r="A529" s="5" t="s">
        <v>1071</v>
      </c>
      <c r="B529" s="14" t="s">
        <v>1072</v>
      </c>
      <c r="C529" s="19"/>
      <c r="D529" s="36">
        <v>1.3500000238418579</v>
      </c>
      <c r="E529" s="43">
        <f t="shared" ca="1" si="16"/>
        <v>1.3500000238418579</v>
      </c>
      <c r="F529" s="1" t="e">
        <f ca="1">VLOOKUP(B529,input!$M$3:$N$27,2,FALSE)</f>
        <v>#N/A</v>
      </c>
      <c r="G529" s="1">
        <f t="shared" ca="1" si="17"/>
        <v>1.3500000238418579</v>
      </c>
    </row>
    <row r="530" spans="1:7" ht="30">
      <c r="A530" s="5" t="s">
        <v>1073</v>
      </c>
      <c r="B530" s="14" t="s">
        <v>1074</v>
      </c>
      <c r="C530" s="19"/>
      <c r="D530" s="39">
        <v>0.97000002861022949</v>
      </c>
      <c r="E530" s="43">
        <f t="shared" ca="1" si="16"/>
        <v>0.97000002861022949</v>
      </c>
      <c r="F530" s="1" t="e">
        <f ca="1">VLOOKUP(B530,input!$M$3:$N$27,2,FALSE)</f>
        <v>#N/A</v>
      </c>
      <c r="G530" s="1">
        <f t="shared" ca="1" si="17"/>
        <v>0.97000002861022949</v>
      </c>
    </row>
    <row r="531" spans="1:7" ht="30">
      <c r="A531" s="5" t="s">
        <v>1075</v>
      </c>
      <c r="B531" s="14" t="s">
        <v>1076</v>
      </c>
      <c r="C531" s="19"/>
      <c r="D531" s="39">
        <v>0.72000002861022949</v>
      </c>
      <c r="E531" s="43">
        <f t="shared" ca="1" si="16"/>
        <v>0.72000002861022949</v>
      </c>
      <c r="F531" s="1" t="e">
        <f ca="1">VLOOKUP(B531,input!$M$3:$N$27,2,FALSE)</f>
        <v>#N/A</v>
      </c>
      <c r="G531" s="1">
        <f t="shared" ca="1" si="17"/>
        <v>0.72000002861022949</v>
      </c>
    </row>
    <row r="532" spans="1:7" ht="30">
      <c r="A532" s="5" t="s">
        <v>1077</v>
      </c>
      <c r="B532" s="14" t="s">
        <v>1078</v>
      </c>
      <c r="C532" s="19" t="s">
        <v>33</v>
      </c>
      <c r="D532" s="37">
        <v>99.75</v>
      </c>
      <c r="E532" s="43">
        <f t="shared" ca="1" si="16"/>
        <v>99.75</v>
      </c>
      <c r="F532" s="1" t="e">
        <f ca="1">VLOOKUP(B532,input!$M$3:$N$27,2,FALSE)</f>
        <v>#N/A</v>
      </c>
      <c r="G532" s="1">
        <f t="shared" ca="1" si="17"/>
        <v>99.75</v>
      </c>
    </row>
    <row r="533" spans="1:7" ht="30">
      <c r="A533" s="5" t="s">
        <v>1079</v>
      </c>
      <c r="B533" s="14" t="s">
        <v>1080</v>
      </c>
      <c r="C533" s="19"/>
      <c r="D533" s="36">
        <v>1</v>
      </c>
      <c r="E533" s="43">
        <f t="shared" ca="1" si="16"/>
        <v>1</v>
      </c>
      <c r="F533" s="1" t="e">
        <f ca="1">VLOOKUP(B533,input!$M$3:$N$27,2,FALSE)</f>
        <v>#N/A</v>
      </c>
      <c r="G533" s="1">
        <f t="shared" ca="1" si="17"/>
        <v>1</v>
      </c>
    </row>
    <row r="534" spans="1:7" ht="45">
      <c r="A534" s="5" t="s">
        <v>1081</v>
      </c>
      <c r="B534" s="14" t="s">
        <v>1082</v>
      </c>
      <c r="C534" s="19" t="s">
        <v>38</v>
      </c>
      <c r="D534" s="37">
        <v>28.48699951171875</v>
      </c>
      <c r="E534" s="43">
        <f t="shared" ca="1" si="16"/>
        <v>31.422327449999997</v>
      </c>
      <c r="F534" s="1">
        <f ca="1">VLOOKUP(B534,input!$M$3:$N$27,2,FALSE)</f>
        <v>31.422327449999997</v>
      </c>
      <c r="G534" s="1">
        <f t="shared" ca="1" si="17"/>
        <v>31.422327449999997</v>
      </c>
    </row>
    <row r="535" spans="1:7" ht="30">
      <c r="A535" s="5" t="s">
        <v>1083</v>
      </c>
      <c r="B535" s="14" t="s">
        <v>1084</v>
      </c>
      <c r="C535" s="19" t="s">
        <v>33</v>
      </c>
      <c r="D535" s="37">
        <v>88.691360473632812</v>
      </c>
      <c r="E535" s="43">
        <f t="shared" ca="1" si="16"/>
        <v>88.691360473632812</v>
      </c>
      <c r="F535" s="1" t="e">
        <f ca="1">VLOOKUP(B535,input!$M$3:$N$27,2,FALSE)</f>
        <v>#N/A</v>
      </c>
      <c r="G535" s="1">
        <f t="shared" ca="1" si="17"/>
        <v>88.691360473632812</v>
      </c>
    </row>
    <row r="536" spans="1:7" ht="45">
      <c r="A536" s="5" t="s">
        <v>1085</v>
      </c>
      <c r="B536" s="14" t="s">
        <v>1086</v>
      </c>
      <c r="C536" s="19" t="s">
        <v>33</v>
      </c>
      <c r="D536" s="35">
        <v>0</v>
      </c>
      <c r="E536" s="43">
        <f t="shared" ca="1" si="16"/>
        <v>0</v>
      </c>
      <c r="F536" s="1" t="e">
        <f ca="1">VLOOKUP(B536,input!$M$3:$N$27,2,FALSE)</f>
        <v>#N/A</v>
      </c>
      <c r="G536" s="1">
        <f t="shared" ca="1" si="17"/>
        <v>0</v>
      </c>
    </row>
    <row r="537" spans="1:7" ht="30">
      <c r="A537" s="5" t="s">
        <v>1087</v>
      </c>
      <c r="B537" s="14" t="s">
        <v>1088</v>
      </c>
      <c r="C537" s="19" t="s">
        <v>500</v>
      </c>
      <c r="D537" s="35">
        <v>0</v>
      </c>
      <c r="E537" s="43">
        <f t="shared" ca="1" si="16"/>
        <v>0</v>
      </c>
      <c r="F537" s="1" t="e">
        <f ca="1">VLOOKUP(B537,input!$M$3:$N$27,2,FALSE)</f>
        <v>#N/A</v>
      </c>
      <c r="G537" s="1">
        <f t="shared" ca="1" si="17"/>
        <v>0</v>
      </c>
    </row>
    <row r="538" spans="1:7" ht="45">
      <c r="A538" s="5" t="s">
        <v>1089</v>
      </c>
      <c r="B538" s="14" t="s">
        <v>1090</v>
      </c>
      <c r="C538" s="19"/>
      <c r="D538" s="36">
        <v>1.3500000238418579</v>
      </c>
      <c r="E538" s="43">
        <f t="shared" ca="1" si="16"/>
        <v>1.3500000238418579</v>
      </c>
      <c r="F538" s="1" t="e">
        <f ca="1">VLOOKUP(B538,input!$M$3:$N$27,2,FALSE)</f>
        <v>#N/A</v>
      </c>
      <c r="G538" s="1">
        <f t="shared" ca="1" si="17"/>
        <v>1.3500000238418579</v>
      </c>
    </row>
    <row r="539" spans="1:7" ht="30">
      <c r="A539" s="5" t="s">
        <v>1091</v>
      </c>
      <c r="B539" s="14" t="s">
        <v>1092</v>
      </c>
      <c r="C539" s="19"/>
      <c r="D539" s="39">
        <v>0.97000002861022949</v>
      </c>
      <c r="E539" s="43">
        <f t="shared" ca="1" si="16"/>
        <v>0.97000002861022949</v>
      </c>
      <c r="F539" s="1" t="e">
        <f ca="1">VLOOKUP(B539,input!$M$3:$N$27,2,FALSE)</f>
        <v>#N/A</v>
      </c>
      <c r="G539" s="1">
        <f t="shared" ca="1" si="17"/>
        <v>0.97000002861022949</v>
      </c>
    </row>
    <row r="540" spans="1:7" ht="30">
      <c r="A540" s="5" t="s">
        <v>1093</v>
      </c>
      <c r="B540" s="14" t="s">
        <v>1094</v>
      </c>
      <c r="C540" s="19"/>
      <c r="D540" s="39">
        <v>0.72000002861022949</v>
      </c>
      <c r="E540" s="43">
        <f t="shared" ca="1" si="16"/>
        <v>0.72000002861022949</v>
      </c>
      <c r="F540" s="1" t="e">
        <f ca="1">VLOOKUP(B540,input!$M$3:$N$27,2,FALSE)</f>
        <v>#N/A</v>
      </c>
      <c r="G540" s="1">
        <f t="shared" ca="1" si="17"/>
        <v>0.72000002861022949</v>
      </c>
    </row>
    <row r="541" spans="1:7" ht="30">
      <c r="A541" s="5" t="s">
        <v>1095</v>
      </c>
      <c r="B541" s="14" t="s">
        <v>1096</v>
      </c>
      <c r="C541" s="19" t="s">
        <v>33</v>
      </c>
      <c r="D541" s="37">
        <v>99.75</v>
      </c>
      <c r="E541" s="43">
        <f t="shared" ca="1" si="16"/>
        <v>99.75</v>
      </c>
      <c r="F541" s="1" t="e">
        <f ca="1">VLOOKUP(B541,input!$M$3:$N$27,2,FALSE)</f>
        <v>#N/A</v>
      </c>
      <c r="G541" s="1">
        <f t="shared" ca="1" si="17"/>
        <v>99.75</v>
      </c>
    </row>
    <row r="542" spans="1:7" ht="30">
      <c r="A542" s="5" t="s">
        <v>1097</v>
      </c>
      <c r="B542" s="14" t="s">
        <v>1098</v>
      </c>
      <c r="C542" s="19"/>
      <c r="D542" s="36">
        <v>1</v>
      </c>
      <c r="E542" s="43">
        <f t="shared" ca="1" si="16"/>
        <v>1</v>
      </c>
      <c r="F542" s="1" t="e">
        <f ca="1">VLOOKUP(B542,input!$M$3:$N$27,2,FALSE)</f>
        <v>#N/A</v>
      </c>
      <c r="G542" s="1">
        <f t="shared" ca="1" si="17"/>
        <v>1</v>
      </c>
    </row>
    <row r="543" spans="1:7" ht="45">
      <c r="A543" s="5" t="s">
        <v>1099</v>
      </c>
      <c r="B543" s="14" t="s">
        <v>1100</v>
      </c>
      <c r="C543" s="19" t="s">
        <v>38</v>
      </c>
      <c r="D543" s="37">
        <v>15.239999771118164</v>
      </c>
      <c r="E543" s="43">
        <f t="shared" ca="1" si="16"/>
        <v>16.810001490000001</v>
      </c>
      <c r="F543" s="1">
        <f ca="1">VLOOKUP(B543,input!$M$3:$N$27,2,FALSE)</f>
        <v>16.810001490000001</v>
      </c>
      <c r="G543" s="1">
        <f t="shared" ca="1" si="17"/>
        <v>16.810001490000001</v>
      </c>
    </row>
    <row r="544" spans="1:7" ht="30">
      <c r="A544" s="5" t="s">
        <v>1101</v>
      </c>
      <c r="B544" s="14" t="s">
        <v>1102</v>
      </c>
      <c r="C544" s="19" t="s">
        <v>33</v>
      </c>
      <c r="D544" s="37">
        <v>89.873687744140625</v>
      </c>
      <c r="E544" s="43">
        <f t="shared" ca="1" si="16"/>
        <v>89.873687744140625</v>
      </c>
      <c r="F544" s="1" t="e">
        <f ca="1">VLOOKUP(B544,input!$M$3:$N$27,2,FALSE)</f>
        <v>#N/A</v>
      </c>
      <c r="G544" s="1">
        <f t="shared" ca="1" si="17"/>
        <v>89.873687744140625</v>
      </c>
    </row>
    <row r="545" spans="1:7" ht="45">
      <c r="A545" s="5" t="s">
        <v>1103</v>
      </c>
      <c r="B545" s="14" t="s">
        <v>1104</v>
      </c>
      <c r="C545" s="19" t="s">
        <v>33</v>
      </c>
      <c r="D545" s="35">
        <v>0</v>
      </c>
      <c r="E545" s="43">
        <f t="shared" ca="1" si="16"/>
        <v>0</v>
      </c>
      <c r="F545" s="1" t="e">
        <f ca="1">VLOOKUP(B545,input!$M$3:$N$27,2,FALSE)</f>
        <v>#N/A</v>
      </c>
      <c r="G545" s="1">
        <f t="shared" ca="1" si="17"/>
        <v>0</v>
      </c>
    </row>
    <row r="546" spans="1:7" ht="30">
      <c r="A546" s="5" t="s">
        <v>1105</v>
      </c>
      <c r="B546" s="14" t="s">
        <v>1106</v>
      </c>
      <c r="C546" s="19" t="s">
        <v>500</v>
      </c>
      <c r="D546" s="35">
        <v>0</v>
      </c>
      <c r="E546" s="43">
        <f t="shared" ca="1" si="16"/>
        <v>0</v>
      </c>
      <c r="F546" s="1" t="e">
        <f ca="1">VLOOKUP(B546,input!$M$3:$N$27,2,FALSE)</f>
        <v>#N/A</v>
      </c>
      <c r="G546" s="1">
        <f t="shared" ca="1" si="17"/>
        <v>0</v>
      </c>
    </row>
    <row r="547" spans="1:7" ht="45">
      <c r="A547" s="5" t="s">
        <v>1107</v>
      </c>
      <c r="B547" s="14" t="s">
        <v>1108</v>
      </c>
      <c r="C547" s="19"/>
      <c r="D547" s="36">
        <v>1.3500000238418579</v>
      </c>
      <c r="E547" s="43">
        <f t="shared" ca="1" si="16"/>
        <v>1.3500000238418579</v>
      </c>
      <c r="F547" s="1" t="e">
        <f ca="1">VLOOKUP(B547,input!$M$3:$N$27,2,FALSE)</f>
        <v>#N/A</v>
      </c>
      <c r="G547" s="1">
        <f t="shared" ca="1" si="17"/>
        <v>1.3500000238418579</v>
      </c>
    </row>
    <row r="548" spans="1:7" ht="30">
      <c r="A548" s="5" t="s">
        <v>1109</v>
      </c>
      <c r="B548" s="14" t="s">
        <v>1110</v>
      </c>
      <c r="C548" s="19"/>
      <c r="D548" s="39">
        <v>0.97000002861022949</v>
      </c>
      <c r="E548" s="43">
        <f t="shared" ca="1" si="16"/>
        <v>0.97000002861022949</v>
      </c>
      <c r="F548" s="1" t="e">
        <f ca="1">VLOOKUP(B548,input!$M$3:$N$27,2,FALSE)</f>
        <v>#N/A</v>
      </c>
      <c r="G548" s="1">
        <f t="shared" ca="1" si="17"/>
        <v>0.97000002861022949</v>
      </c>
    </row>
    <row r="549" spans="1:7" ht="30">
      <c r="A549" s="5" t="s">
        <v>1111</v>
      </c>
      <c r="B549" s="14" t="s">
        <v>1112</v>
      </c>
      <c r="C549" s="19"/>
      <c r="D549" s="39">
        <v>0.72000002861022949</v>
      </c>
      <c r="E549" s="43">
        <f t="shared" ca="1" si="16"/>
        <v>0.72000002861022949</v>
      </c>
      <c r="F549" s="1" t="e">
        <f ca="1">VLOOKUP(B549,input!$M$3:$N$27,2,FALSE)</f>
        <v>#N/A</v>
      </c>
      <c r="G549" s="1">
        <f t="shared" ca="1" si="17"/>
        <v>0.72000002861022949</v>
      </c>
    </row>
    <row r="550" spans="1:7" ht="30">
      <c r="A550" s="5" t="s">
        <v>1113</v>
      </c>
      <c r="B550" s="14" t="s">
        <v>1114</v>
      </c>
      <c r="C550" s="19" t="s">
        <v>33</v>
      </c>
      <c r="D550" s="37">
        <v>99.75</v>
      </c>
      <c r="E550" s="43">
        <f t="shared" ca="1" si="16"/>
        <v>99.75</v>
      </c>
      <c r="F550" s="1" t="e">
        <f ca="1">VLOOKUP(B550,input!$M$3:$N$27,2,FALSE)</f>
        <v>#N/A</v>
      </c>
      <c r="G550" s="1">
        <f t="shared" ca="1" si="17"/>
        <v>99.75</v>
      </c>
    </row>
    <row r="551" spans="1:7" ht="30">
      <c r="A551" s="5" t="s">
        <v>1115</v>
      </c>
      <c r="B551" s="14" t="s">
        <v>1116</v>
      </c>
      <c r="C551" s="19"/>
      <c r="D551" s="36">
        <v>1</v>
      </c>
      <c r="E551" s="43">
        <f t="shared" ca="1" si="16"/>
        <v>1</v>
      </c>
      <c r="F551" s="1" t="e">
        <f ca="1">VLOOKUP(B551,input!$M$3:$N$27,2,FALSE)</f>
        <v>#N/A</v>
      </c>
      <c r="G551" s="1">
        <f t="shared" ca="1" si="17"/>
        <v>1</v>
      </c>
    </row>
    <row r="552" spans="1:7" ht="45">
      <c r="A552" s="5" t="s">
        <v>1117</v>
      </c>
      <c r="B552" s="14" t="s">
        <v>1118</v>
      </c>
      <c r="C552" s="19" t="s">
        <v>38</v>
      </c>
      <c r="D552" s="36">
        <v>8.6070003509521484</v>
      </c>
      <c r="E552" s="43">
        <f t="shared" ca="1" si="16"/>
        <v>9.4941274500000006</v>
      </c>
      <c r="F552" s="1">
        <f ca="1">VLOOKUP(B552,input!$M$3:$N$27,2,FALSE)</f>
        <v>9.4941274500000006</v>
      </c>
      <c r="G552" s="1">
        <f t="shared" ca="1" si="17"/>
        <v>9.4941274500000006</v>
      </c>
    </row>
    <row r="553" spans="1:7" ht="30">
      <c r="A553" s="5" t="s">
        <v>1119</v>
      </c>
      <c r="B553" s="14" t="s">
        <v>1120</v>
      </c>
      <c r="C553" s="19" t="s">
        <v>33</v>
      </c>
      <c r="D553" s="37">
        <v>90.915130615234375</v>
      </c>
      <c r="E553" s="43">
        <f t="shared" ca="1" si="16"/>
        <v>90.915130615234375</v>
      </c>
      <c r="F553" s="1" t="e">
        <f ca="1">VLOOKUP(B553,input!$M$3:$N$27,2,FALSE)</f>
        <v>#N/A</v>
      </c>
      <c r="G553" s="1">
        <f t="shared" ca="1" si="17"/>
        <v>90.915130615234375</v>
      </c>
    </row>
    <row r="554" spans="1:7" ht="45">
      <c r="A554" s="5" t="s">
        <v>1121</v>
      </c>
      <c r="B554" s="14" t="s">
        <v>1122</v>
      </c>
      <c r="C554" s="19" t="s">
        <v>33</v>
      </c>
      <c r="D554" s="35">
        <v>0</v>
      </c>
      <c r="E554" s="43">
        <f t="shared" ca="1" si="16"/>
        <v>0</v>
      </c>
      <c r="F554" s="1" t="e">
        <f ca="1">VLOOKUP(B554,input!$M$3:$N$27,2,FALSE)</f>
        <v>#N/A</v>
      </c>
      <c r="G554" s="1">
        <f t="shared" ca="1" si="17"/>
        <v>0</v>
      </c>
    </row>
    <row r="555" spans="1:7" ht="30">
      <c r="A555" s="5" t="s">
        <v>1123</v>
      </c>
      <c r="B555" s="14" t="s">
        <v>1124</v>
      </c>
      <c r="C555" s="19" t="s">
        <v>500</v>
      </c>
      <c r="D555" s="35">
        <v>0</v>
      </c>
      <c r="E555" s="43">
        <f t="shared" ca="1" si="16"/>
        <v>0</v>
      </c>
      <c r="F555" s="1" t="e">
        <f ca="1">VLOOKUP(B555,input!$M$3:$N$27,2,FALSE)</f>
        <v>#N/A</v>
      </c>
      <c r="G555" s="1">
        <f t="shared" ca="1" si="17"/>
        <v>0</v>
      </c>
    </row>
    <row r="556" spans="1:7" ht="45">
      <c r="A556" s="5" t="s">
        <v>1125</v>
      </c>
      <c r="B556" s="14" t="s">
        <v>1126</v>
      </c>
      <c r="C556" s="19"/>
      <c r="D556" s="36">
        <v>1.3500000238418579</v>
      </c>
      <c r="E556" s="43">
        <f t="shared" ca="1" si="16"/>
        <v>1.3500000238418579</v>
      </c>
      <c r="F556" s="1" t="e">
        <f ca="1">VLOOKUP(B556,input!$M$3:$N$27,2,FALSE)</f>
        <v>#N/A</v>
      </c>
      <c r="G556" s="1">
        <f t="shared" ca="1" si="17"/>
        <v>1.3500000238418579</v>
      </c>
    </row>
    <row r="557" spans="1:7" ht="30">
      <c r="A557" s="5" t="s">
        <v>1127</v>
      </c>
      <c r="B557" s="14" t="s">
        <v>1128</v>
      </c>
      <c r="C557" s="19"/>
      <c r="D557" s="39">
        <v>0.97000002861022949</v>
      </c>
      <c r="E557" s="43">
        <f t="shared" ca="1" si="16"/>
        <v>0.97000002861022949</v>
      </c>
      <c r="F557" s="1" t="e">
        <f ca="1">VLOOKUP(B557,input!$M$3:$N$27,2,FALSE)</f>
        <v>#N/A</v>
      </c>
      <c r="G557" s="1">
        <f t="shared" ca="1" si="17"/>
        <v>0.97000002861022949</v>
      </c>
    </row>
    <row r="558" spans="1:7" ht="30">
      <c r="A558" s="5" t="s">
        <v>1129</v>
      </c>
      <c r="B558" s="14" t="s">
        <v>1130</v>
      </c>
      <c r="C558" s="19"/>
      <c r="D558" s="39">
        <v>0.72000002861022949</v>
      </c>
      <c r="E558" s="43">
        <f t="shared" ca="1" si="16"/>
        <v>0.72000002861022949</v>
      </c>
      <c r="F558" s="1" t="e">
        <f ca="1">VLOOKUP(B558,input!$M$3:$N$27,2,FALSE)</f>
        <v>#N/A</v>
      </c>
      <c r="G558" s="1">
        <f t="shared" ca="1" si="17"/>
        <v>0.72000002861022949</v>
      </c>
    </row>
    <row r="559" spans="1:7" ht="30">
      <c r="A559" s="5" t="s">
        <v>1131</v>
      </c>
      <c r="B559" s="14" t="s">
        <v>1132</v>
      </c>
      <c r="C559" s="19" t="s">
        <v>33</v>
      </c>
      <c r="D559" s="37">
        <v>99.75</v>
      </c>
      <c r="E559" s="43">
        <f t="shared" ca="1" si="16"/>
        <v>99.75</v>
      </c>
      <c r="F559" s="1" t="e">
        <f ca="1">VLOOKUP(B559,input!$M$3:$N$27,2,FALSE)</f>
        <v>#N/A</v>
      </c>
      <c r="G559" s="1">
        <f t="shared" ca="1" si="17"/>
        <v>99.75</v>
      </c>
    </row>
    <row r="560" spans="1:7" ht="30">
      <c r="A560" s="5" t="s">
        <v>1133</v>
      </c>
      <c r="B560" s="14" t="s">
        <v>1134</v>
      </c>
      <c r="C560" s="19"/>
      <c r="D560" s="36">
        <v>1</v>
      </c>
      <c r="E560" s="43">
        <f t="shared" ca="1" si="16"/>
        <v>1</v>
      </c>
      <c r="F560" s="1" t="e">
        <f ca="1">VLOOKUP(B560,input!$M$3:$N$27,2,FALSE)</f>
        <v>#N/A</v>
      </c>
      <c r="G560" s="1">
        <f t="shared" ca="1" si="17"/>
        <v>1</v>
      </c>
    </row>
    <row r="561" spans="1:7" ht="45">
      <c r="A561" s="5" t="s">
        <v>1135</v>
      </c>
      <c r="B561" s="14" t="s">
        <v>1136</v>
      </c>
      <c r="C561" s="19" t="s">
        <v>38</v>
      </c>
      <c r="D561" s="36">
        <v>3.3910000324249268</v>
      </c>
      <c r="E561" s="43">
        <f t="shared" ca="1" si="16"/>
        <v>3.7398388469999997</v>
      </c>
      <c r="F561" s="1">
        <f ca="1">VLOOKUP(B561,input!$M$3:$N$27,2,FALSE)</f>
        <v>3.7398388469999997</v>
      </c>
      <c r="G561" s="1">
        <f t="shared" ca="1" si="17"/>
        <v>3.7398388469999997</v>
      </c>
    </row>
    <row r="562" spans="1:7" ht="30">
      <c r="A562" s="5" t="s">
        <v>1137</v>
      </c>
      <c r="B562" s="14" t="s">
        <v>1138</v>
      </c>
      <c r="C562" s="19" t="s">
        <v>33</v>
      </c>
      <c r="D562" s="37">
        <v>92.060134887695313</v>
      </c>
      <c r="E562" s="43">
        <f t="shared" ca="1" si="16"/>
        <v>92.060134887695313</v>
      </c>
      <c r="F562" s="1" t="e">
        <f ca="1">VLOOKUP(B562,input!$M$3:$N$27,2,FALSE)</f>
        <v>#N/A</v>
      </c>
      <c r="G562" s="1">
        <f t="shared" ca="1" si="17"/>
        <v>92.060134887695313</v>
      </c>
    </row>
    <row r="563" spans="1:7" ht="45">
      <c r="A563" s="5" t="s">
        <v>1139</v>
      </c>
      <c r="B563" s="14" t="s">
        <v>1140</v>
      </c>
      <c r="C563" s="19" t="s">
        <v>33</v>
      </c>
      <c r="D563" s="35">
        <v>0</v>
      </c>
      <c r="E563" s="43">
        <f t="shared" ca="1" si="16"/>
        <v>0</v>
      </c>
      <c r="F563" s="1" t="e">
        <f ca="1">VLOOKUP(B563,input!$M$3:$N$27,2,FALSE)</f>
        <v>#N/A</v>
      </c>
      <c r="G563" s="1">
        <f t="shared" ca="1" si="17"/>
        <v>0</v>
      </c>
    </row>
    <row r="564" spans="1:7" ht="30">
      <c r="A564" s="5" t="s">
        <v>1141</v>
      </c>
      <c r="B564" s="14" t="s">
        <v>1142</v>
      </c>
      <c r="C564" s="19" t="s">
        <v>500</v>
      </c>
      <c r="D564" s="35">
        <v>0</v>
      </c>
      <c r="E564" s="43">
        <f t="shared" ca="1" si="16"/>
        <v>0</v>
      </c>
      <c r="F564" s="1" t="e">
        <f ca="1">VLOOKUP(B564,input!$M$3:$N$27,2,FALSE)</f>
        <v>#N/A</v>
      </c>
      <c r="G564" s="1">
        <f t="shared" ca="1" si="17"/>
        <v>0</v>
      </c>
    </row>
    <row r="565" spans="1:7" ht="45">
      <c r="A565" s="5" t="s">
        <v>1143</v>
      </c>
      <c r="B565" s="14" t="s">
        <v>1144</v>
      </c>
      <c r="C565" s="19"/>
      <c r="D565" s="36">
        <v>1.3500000238418579</v>
      </c>
      <c r="E565" s="43">
        <f t="shared" ca="1" si="16"/>
        <v>1.3500000238418579</v>
      </c>
      <c r="F565" s="1" t="e">
        <f ca="1">VLOOKUP(B565,input!$M$3:$N$27,2,FALSE)</f>
        <v>#N/A</v>
      </c>
      <c r="G565" s="1">
        <f t="shared" ca="1" si="17"/>
        <v>1.3500000238418579</v>
      </c>
    </row>
    <row r="566" spans="1:7" ht="30">
      <c r="A566" s="5" t="s">
        <v>1145</v>
      </c>
      <c r="B566" s="14" t="s">
        <v>1146</v>
      </c>
      <c r="C566" s="19"/>
      <c r="D566" s="39">
        <v>0.97000002861022949</v>
      </c>
      <c r="E566" s="43">
        <f t="shared" ca="1" si="16"/>
        <v>0.97000002861022949</v>
      </c>
      <c r="F566" s="1" t="e">
        <f ca="1">VLOOKUP(B566,input!$M$3:$N$27,2,FALSE)</f>
        <v>#N/A</v>
      </c>
      <c r="G566" s="1">
        <f t="shared" ca="1" si="17"/>
        <v>0.97000002861022949</v>
      </c>
    </row>
    <row r="567" spans="1:7" ht="30">
      <c r="A567" s="5" t="s">
        <v>1147</v>
      </c>
      <c r="B567" s="14" t="s">
        <v>1148</v>
      </c>
      <c r="C567" s="19"/>
      <c r="D567" s="39">
        <v>0.72000002861022949</v>
      </c>
      <c r="E567" s="43">
        <f t="shared" ca="1" si="16"/>
        <v>0.72000002861022949</v>
      </c>
      <c r="F567" s="1" t="e">
        <f ca="1">VLOOKUP(B567,input!$M$3:$N$27,2,FALSE)</f>
        <v>#N/A</v>
      </c>
      <c r="G567" s="1">
        <f t="shared" ca="1" si="17"/>
        <v>0.72000002861022949</v>
      </c>
    </row>
    <row r="568" spans="1:7" ht="30">
      <c r="A568" s="5" t="s">
        <v>1149</v>
      </c>
      <c r="B568" s="14" t="s">
        <v>1150</v>
      </c>
      <c r="C568" s="19" t="s">
        <v>33</v>
      </c>
      <c r="D568" s="37">
        <v>99.75</v>
      </c>
      <c r="E568" s="43">
        <f t="shared" ca="1" si="16"/>
        <v>99.75</v>
      </c>
      <c r="F568" s="1" t="e">
        <f ca="1">VLOOKUP(B568,input!$M$3:$N$27,2,FALSE)</f>
        <v>#N/A</v>
      </c>
      <c r="G568" s="1">
        <f t="shared" ca="1" si="17"/>
        <v>99.75</v>
      </c>
    </row>
    <row r="569" spans="1:7" ht="30">
      <c r="A569" s="5" t="s">
        <v>1151</v>
      </c>
      <c r="B569" s="14" t="s">
        <v>1152</v>
      </c>
      <c r="C569" s="19"/>
      <c r="D569" s="36">
        <v>1</v>
      </c>
      <c r="E569" s="43">
        <f t="shared" ca="1" si="16"/>
        <v>1</v>
      </c>
      <c r="F569" s="1" t="e">
        <f ca="1">VLOOKUP(B569,input!$M$3:$N$27,2,FALSE)</f>
        <v>#N/A</v>
      </c>
      <c r="G569" s="1">
        <f t="shared" ca="1" si="17"/>
        <v>1</v>
      </c>
    </row>
    <row r="570" spans="1:7" ht="45">
      <c r="A570" s="5" t="s">
        <v>1153</v>
      </c>
      <c r="B570" s="14" t="s">
        <v>1154</v>
      </c>
      <c r="C570" s="19" t="s">
        <v>38</v>
      </c>
      <c r="D570" s="36">
        <v>1.2849999666213989</v>
      </c>
      <c r="E570" s="43">
        <f t="shared" ca="1" si="16"/>
        <v>1.41687498</v>
      </c>
      <c r="F570" s="1">
        <f ca="1">VLOOKUP(B570,input!$M$3:$N$27,2,FALSE)</f>
        <v>1.41687498</v>
      </c>
      <c r="G570" s="1">
        <f t="shared" ca="1" si="17"/>
        <v>1.41687498</v>
      </c>
    </row>
    <row r="571" spans="1:7" ht="30">
      <c r="A571" s="5" t="s">
        <v>1155</v>
      </c>
      <c r="B571" s="14" t="s">
        <v>1156</v>
      </c>
      <c r="C571" s="19" t="s">
        <v>33</v>
      </c>
      <c r="D571" s="37">
        <v>92.320915222167969</v>
      </c>
      <c r="E571" s="43">
        <f t="shared" ca="1" si="16"/>
        <v>92.320915222167969</v>
      </c>
      <c r="F571" s="1" t="e">
        <f ca="1">VLOOKUP(B571,input!$M$3:$N$27,2,FALSE)</f>
        <v>#N/A</v>
      </c>
      <c r="G571" s="1">
        <f t="shared" ca="1" si="17"/>
        <v>92.320915222167969</v>
      </c>
    </row>
    <row r="572" spans="1:7" ht="45">
      <c r="A572" s="5" t="s">
        <v>1157</v>
      </c>
      <c r="B572" s="14" t="s">
        <v>1158</v>
      </c>
      <c r="C572" s="19" t="s">
        <v>33</v>
      </c>
      <c r="D572" s="35">
        <v>0</v>
      </c>
      <c r="E572" s="43">
        <f t="shared" ca="1" si="16"/>
        <v>0</v>
      </c>
      <c r="F572" s="1" t="e">
        <f ca="1">VLOOKUP(B572,input!$M$3:$N$27,2,FALSE)</f>
        <v>#N/A</v>
      </c>
      <c r="G572" s="1">
        <f t="shared" ca="1" si="17"/>
        <v>0</v>
      </c>
    </row>
    <row r="573" spans="1:7" ht="30">
      <c r="A573" s="5" t="s">
        <v>1159</v>
      </c>
      <c r="B573" s="14" t="s">
        <v>1160</v>
      </c>
      <c r="C573" s="19" t="s">
        <v>500</v>
      </c>
      <c r="D573" s="35">
        <v>0</v>
      </c>
      <c r="E573" s="43">
        <f t="shared" ca="1" si="16"/>
        <v>0</v>
      </c>
      <c r="F573" s="1" t="e">
        <f ca="1">VLOOKUP(B573,input!$M$3:$N$27,2,FALSE)</f>
        <v>#N/A</v>
      </c>
      <c r="G573" s="1">
        <f t="shared" ca="1" si="17"/>
        <v>0</v>
      </c>
    </row>
    <row r="574" spans="1:7" ht="45">
      <c r="A574" s="5" t="s">
        <v>1161</v>
      </c>
      <c r="B574" s="14" t="s">
        <v>1162</v>
      </c>
      <c r="C574" s="19"/>
      <c r="D574" s="36">
        <v>1.3500000238418579</v>
      </c>
      <c r="E574" s="43">
        <f t="shared" ca="1" si="16"/>
        <v>1.3500000238418579</v>
      </c>
      <c r="F574" s="1" t="e">
        <f ca="1">VLOOKUP(B574,input!$M$3:$N$27,2,FALSE)</f>
        <v>#N/A</v>
      </c>
      <c r="G574" s="1">
        <f t="shared" ca="1" si="17"/>
        <v>1.3500000238418579</v>
      </c>
    </row>
    <row r="575" spans="1:7" ht="30">
      <c r="A575" s="5" t="s">
        <v>1163</v>
      </c>
      <c r="B575" s="14" t="s">
        <v>1164</v>
      </c>
      <c r="C575" s="19"/>
      <c r="D575" s="39">
        <v>0.97000002861022949</v>
      </c>
      <c r="E575" s="43">
        <f t="shared" ca="1" si="16"/>
        <v>0.97000002861022949</v>
      </c>
      <c r="F575" s="1" t="e">
        <f ca="1">VLOOKUP(B575,input!$M$3:$N$27,2,FALSE)</f>
        <v>#N/A</v>
      </c>
      <c r="G575" s="1">
        <f t="shared" ca="1" si="17"/>
        <v>0.97000002861022949</v>
      </c>
    </row>
    <row r="576" spans="1:7" ht="30">
      <c r="A576" s="5" t="s">
        <v>1165</v>
      </c>
      <c r="B576" s="14" t="s">
        <v>1166</v>
      </c>
      <c r="C576" s="19"/>
      <c r="D576" s="39">
        <v>0.72000002861022949</v>
      </c>
      <c r="E576" s="43">
        <f t="shared" ca="1" si="16"/>
        <v>0.72000002861022949</v>
      </c>
      <c r="F576" s="1" t="e">
        <f ca="1">VLOOKUP(B576,input!$M$3:$N$27,2,FALSE)</f>
        <v>#N/A</v>
      </c>
      <c r="G576" s="1">
        <f t="shared" ca="1" si="17"/>
        <v>0.72000002861022949</v>
      </c>
    </row>
    <row r="577" spans="1:7" ht="30">
      <c r="A577" s="5" t="s">
        <v>1167</v>
      </c>
      <c r="B577" s="14" t="s">
        <v>1168</v>
      </c>
      <c r="C577" s="19" t="s">
        <v>33</v>
      </c>
      <c r="D577" s="37">
        <v>99.75</v>
      </c>
      <c r="E577" s="43">
        <f t="shared" ca="1" si="16"/>
        <v>99.75</v>
      </c>
      <c r="F577" s="1" t="e">
        <f ca="1">VLOOKUP(B577,input!$M$3:$N$27,2,FALSE)</f>
        <v>#N/A</v>
      </c>
      <c r="G577" s="1">
        <f t="shared" ca="1" si="17"/>
        <v>99.75</v>
      </c>
    </row>
    <row r="578" spans="1:7" ht="30">
      <c r="A578" s="5" t="s">
        <v>1169</v>
      </c>
      <c r="B578" s="14" t="s">
        <v>1170</v>
      </c>
      <c r="C578" s="19"/>
      <c r="D578" s="36">
        <v>1</v>
      </c>
      <c r="E578" s="43">
        <f t="shared" ca="1" si="16"/>
        <v>1</v>
      </c>
      <c r="F578" s="1" t="e">
        <f ca="1">VLOOKUP(B578,input!$M$3:$N$27,2,FALSE)</f>
        <v>#N/A</v>
      </c>
      <c r="G578" s="1">
        <f t="shared" ca="1" si="17"/>
        <v>1</v>
      </c>
    </row>
    <row r="579" spans="1:7" ht="45">
      <c r="A579" s="5" t="s">
        <v>1171</v>
      </c>
      <c r="B579" s="14" t="s">
        <v>1172</v>
      </c>
      <c r="C579" s="19" t="s">
        <v>38</v>
      </c>
      <c r="D579" s="39">
        <v>0.77999997138977051</v>
      </c>
      <c r="E579" s="43">
        <f t="shared" ca="1" si="16"/>
        <v>0.77999997138977051</v>
      </c>
      <c r="F579" s="1" t="e">
        <f ca="1">VLOOKUP(B579,input!$M$3:$N$27,2,FALSE)</f>
        <v>#N/A</v>
      </c>
      <c r="G579" s="1">
        <f t="shared" ca="1" si="17"/>
        <v>0.77999997138977051</v>
      </c>
    </row>
    <row r="580" spans="1:7" ht="30">
      <c r="A580" s="5" t="s">
        <v>1173</v>
      </c>
      <c r="B580" s="14" t="s">
        <v>1174</v>
      </c>
      <c r="C580" s="19" t="s">
        <v>33</v>
      </c>
      <c r="D580" s="37">
        <v>92.25</v>
      </c>
      <c r="E580" s="43">
        <f t="shared" ca="1" si="16"/>
        <v>92.25</v>
      </c>
      <c r="F580" s="1" t="e">
        <f ca="1">VLOOKUP(B580,input!$M$3:$N$27,2,FALSE)</f>
        <v>#N/A</v>
      </c>
      <c r="G580" s="1">
        <f t="shared" ca="1" si="17"/>
        <v>92.25</v>
      </c>
    </row>
    <row r="581" spans="1:7" ht="45">
      <c r="A581" s="5" t="s">
        <v>1175</v>
      </c>
      <c r="B581" s="14" t="s">
        <v>1176</v>
      </c>
      <c r="C581" s="19" t="s">
        <v>33</v>
      </c>
      <c r="D581" s="35">
        <v>0</v>
      </c>
      <c r="E581" s="43">
        <f t="shared" ca="1" si="16"/>
        <v>0</v>
      </c>
      <c r="F581" s="1" t="e">
        <f ca="1">VLOOKUP(B581,input!$M$3:$N$27,2,FALSE)</f>
        <v>#N/A</v>
      </c>
      <c r="G581" s="1">
        <f t="shared" ca="1" si="17"/>
        <v>0</v>
      </c>
    </row>
    <row r="582" spans="1:7" ht="30">
      <c r="A582" s="5" t="s">
        <v>1177</v>
      </c>
      <c r="B582" s="14" t="s">
        <v>1178</v>
      </c>
      <c r="C582" s="19" t="s">
        <v>500</v>
      </c>
      <c r="D582" s="35">
        <v>0</v>
      </c>
      <c r="E582" s="43">
        <f t="shared" ca="1" si="16"/>
        <v>0</v>
      </c>
      <c r="F582" s="1" t="e">
        <f ca="1">VLOOKUP(B582,input!$M$3:$N$27,2,FALSE)</f>
        <v>#N/A</v>
      </c>
      <c r="G582" s="1">
        <f t="shared" ca="1" si="17"/>
        <v>0</v>
      </c>
    </row>
    <row r="583" spans="1:7" ht="45">
      <c r="A583" s="5" t="s">
        <v>1179</v>
      </c>
      <c r="B583" s="14" t="s">
        <v>1180</v>
      </c>
      <c r="C583" s="19"/>
      <c r="D583" s="36">
        <v>1.3500000238418579</v>
      </c>
      <c r="E583" s="43">
        <f t="shared" ca="1" si="16"/>
        <v>1.3500000238418579</v>
      </c>
      <c r="F583" s="1" t="e">
        <f ca="1">VLOOKUP(B583,input!$M$3:$N$27,2,FALSE)</f>
        <v>#N/A</v>
      </c>
      <c r="G583" s="1">
        <f t="shared" ca="1" si="17"/>
        <v>1.3500000238418579</v>
      </c>
    </row>
    <row r="584" spans="1:7" ht="30">
      <c r="A584" s="5" t="s">
        <v>1181</v>
      </c>
      <c r="B584" s="14" t="s">
        <v>1182</v>
      </c>
      <c r="C584" s="19"/>
      <c r="D584" s="39">
        <v>0.97000002861022949</v>
      </c>
      <c r="E584" s="43">
        <f t="shared" ca="1" si="16"/>
        <v>0.97000002861022949</v>
      </c>
      <c r="F584" s="1" t="e">
        <f ca="1">VLOOKUP(B584,input!$M$3:$N$27,2,FALSE)</f>
        <v>#N/A</v>
      </c>
      <c r="G584" s="1">
        <f t="shared" ca="1" si="17"/>
        <v>0.97000002861022949</v>
      </c>
    </row>
    <row r="585" spans="1:7" ht="30">
      <c r="A585" s="5" t="s">
        <v>1183</v>
      </c>
      <c r="B585" s="14" t="s">
        <v>1184</v>
      </c>
      <c r="C585" s="19"/>
      <c r="D585" s="39">
        <v>0.72000002861022949</v>
      </c>
      <c r="E585" s="43">
        <f t="shared" ref="E585:E598" ca="1" si="18">G585</f>
        <v>0.72000002861022949</v>
      </c>
      <c r="F585" s="1" t="e">
        <f ca="1">VLOOKUP(B585,input!$M$3:$N$27,2,FALSE)</f>
        <v>#N/A</v>
      </c>
      <c r="G585" s="1">
        <f t="shared" ref="G585:G598" ca="1" si="19">_xlfn.IFNA(F585,D585)</f>
        <v>0.72000002861022949</v>
      </c>
    </row>
    <row r="586" spans="1:7" ht="30">
      <c r="A586" s="5" t="s">
        <v>1185</v>
      </c>
      <c r="B586" s="14" t="s">
        <v>1186</v>
      </c>
      <c r="C586" s="19" t="s">
        <v>33</v>
      </c>
      <c r="D586" s="37">
        <v>99.75</v>
      </c>
      <c r="E586" s="43">
        <f t="shared" ca="1" si="18"/>
        <v>99.75</v>
      </c>
      <c r="F586" s="1" t="e">
        <f ca="1">VLOOKUP(B586,input!$M$3:$N$27,2,FALSE)</f>
        <v>#N/A</v>
      </c>
      <c r="G586" s="1">
        <f t="shared" ca="1" si="19"/>
        <v>99.75</v>
      </c>
    </row>
    <row r="587" spans="1:7" ht="30">
      <c r="A587" s="5" t="s">
        <v>1187</v>
      </c>
      <c r="B587" s="14" t="s">
        <v>1188</v>
      </c>
      <c r="C587" s="19"/>
      <c r="D587" s="36">
        <v>1</v>
      </c>
      <c r="E587" s="43">
        <f t="shared" ca="1" si="18"/>
        <v>1</v>
      </c>
      <c r="F587" s="1" t="e">
        <f ca="1">VLOOKUP(B587,input!$M$3:$N$27,2,FALSE)</f>
        <v>#N/A</v>
      </c>
      <c r="G587" s="1">
        <f t="shared" ca="1" si="19"/>
        <v>1</v>
      </c>
    </row>
    <row r="588" spans="1:7" ht="45">
      <c r="A588" s="5" t="s">
        <v>1189</v>
      </c>
      <c r="B588" s="14" t="s">
        <v>1190</v>
      </c>
      <c r="C588" s="19" t="s">
        <v>38</v>
      </c>
      <c r="D588" s="39">
        <v>0.28299999237060547</v>
      </c>
      <c r="E588" s="43">
        <f t="shared" ca="1" si="18"/>
        <v>0.28299999237060547</v>
      </c>
      <c r="F588" s="1" t="e">
        <f ca="1">VLOOKUP(B588,input!$M$3:$N$27,2,FALSE)</f>
        <v>#N/A</v>
      </c>
      <c r="G588" s="1">
        <f t="shared" ca="1" si="19"/>
        <v>0.28299999237060547</v>
      </c>
    </row>
    <row r="589" spans="1:7" ht="30">
      <c r="A589" s="5" t="s">
        <v>1191</v>
      </c>
      <c r="B589" s="14" t="s">
        <v>1192</v>
      </c>
      <c r="C589" s="19" t="s">
        <v>33</v>
      </c>
      <c r="D589" s="37">
        <v>92.150001525878906</v>
      </c>
      <c r="E589" s="43">
        <f t="shared" ca="1" si="18"/>
        <v>92.150001525878906</v>
      </c>
      <c r="F589" s="1" t="e">
        <f ca="1">VLOOKUP(B589,input!$M$3:$N$27,2,FALSE)</f>
        <v>#N/A</v>
      </c>
      <c r="G589" s="1">
        <f t="shared" ca="1" si="19"/>
        <v>92.150001525878906</v>
      </c>
    </row>
    <row r="590" spans="1:7" ht="45">
      <c r="A590" s="5" t="s">
        <v>1193</v>
      </c>
      <c r="B590" s="14" t="s">
        <v>1194</v>
      </c>
      <c r="C590" s="19" t="s">
        <v>33</v>
      </c>
      <c r="D590" s="35">
        <v>0</v>
      </c>
      <c r="E590" s="43">
        <f t="shared" ca="1" si="18"/>
        <v>0</v>
      </c>
      <c r="F590" s="1" t="e">
        <f ca="1">VLOOKUP(B590,input!$M$3:$N$27,2,FALSE)</f>
        <v>#N/A</v>
      </c>
      <c r="G590" s="1">
        <f t="shared" ca="1" si="19"/>
        <v>0</v>
      </c>
    </row>
    <row r="591" spans="1:7" ht="45">
      <c r="A591" s="5" t="s">
        <v>1195</v>
      </c>
      <c r="B591" s="14" t="s">
        <v>1196</v>
      </c>
      <c r="C591" s="19" t="s">
        <v>500</v>
      </c>
      <c r="D591" s="36">
        <v>2.3258519172668457</v>
      </c>
      <c r="E591" s="43">
        <f t="shared" ca="1" si="18"/>
        <v>2.3258519172668457</v>
      </c>
      <c r="F591" s="1" t="e">
        <f ca="1">VLOOKUP(B591,input!$M$3:$N$27,2,FALSE)</f>
        <v>#N/A</v>
      </c>
      <c r="G591" s="1">
        <f t="shared" ca="1" si="19"/>
        <v>2.3258519172668457</v>
      </c>
    </row>
    <row r="592" spans="1:7" ht="45">
      <c r="A592" s="5" t="s">
        <v>1197</v>
      </c>
      <c r="B592" s="14" t="s">
        <v>1198</v>
      </c>
      <c r="C592" s="19"/>
      <c r="D592" s="36">
        <v>1.3500000238418579</v>
      </c>
      <c r="E592" s="43">
        <f t="shared" ca="1" si="18"/>
        <v>1.3500000238418579</v>
      </c>
      <c r="F592" s="1" t="e">
        <f ca="1">VLOOKUP(B592,input!$M$3:$N$27,2,FALSE)</f>
        <v>#N/A</v>
      </c>
      <c r="G592" s="1">
        <f t="shared" ca="1" si="19"/>
        <v>1.3500000238418579</v>
      </c>
    </row>
    <row r="593" spans="1:7" ht="30">
      <c r="A593" s="5" t="s">
        <v>1199</v>
      </c>
      <c r="B593" s="14" t="s">
        <v>1200</v>
      </c>
      <c r="C593" s="19"/>
      <c r="D593" s="39">
        <v>0.97000002861022949</v>
      </c>
      <c r="E593" s="43">
        <f t="shared" ca="1" si="18"/>
        <v>0.97000002861022949</v>
      </c>
      <c r="F593" s="1" t="e">
        <f ca="1">VLOOKUP(B593,input!$M$3:$N$27,2,FALSE)</f>
        <v>#N/A</v>
      </c>
      <c r="G593" s="1">
        <f t="shared" ca="1" si="19"/>
        <v>0.97000002861022949</v>
      </c>
    </row>
    <row r="594" spans="1:7" ht="30">
      <c r="A594" s="5" t="s">
        <v>1201</v>
      </c>
      <c r="B594" s="14" t="s">
        <v>1202</v>
      </c>
      <c r="C594" s="19"/>
      <c r="D594" s="39">
        <v>0.72000002861022949</v>
      </c>
      <c r="E594" s="43">
        <f t="shared" ca="1" si="18"/>
        <v>0.72000002861022949</v>
      </c>
      <c r="F594" s="1" t="e">
        <f ca="1">VLOOKUP(B594,input!$M$3:$N$27,2,FALSE)</f>
        <v>#N/A</v>
      </c>
      <c r="G594" s="1">
        <f t="shared" ca="1" si="19"/>
        <v>0.72000002861022949</v>
      </c>
    </row>
    <row r="595" spans="1:7" ht="30">
      <c r="A595" s="5" t="s">
        <v>1203</v>
      </c>
      <c r="B595" s="14" t="s">
        <v>1204</v>
      </c>
      <c r="C595" s="19" t="s">
        <v>33</v>
      </c>
      <c r="D595" s="37">
        <v>99.75</v>
      </c>
      <c r="E595" s="43">
        <f t="shared" ca="1" si="18"/>
        <v>99.75</v>
      </c>
      <c r="F595" s="1" t="e">
        <f ca="1">VLOOKUP(B595,input!$M$3:$N$27,2,FALSE)</f>
        <v>#N/A</v>
      </c>
      <c r="G595" s="1">
        <f t="shared" ca="1" si="19"/>
        <v>99.75</v>
      </c>
    </row>
    <row r="596" spans="1:7" ht="30">
      <c r="A596" s="5" t="s">
        <v>1205</v>
      </c>
      <c r="B596" s="14" t="s">
        <v>1206</v>
      </c>
      <c r="C596" s="19"/>
      <c r="D596" s="36">
        <v>1</v>
      </c>
      <c r="E596" s="43">
        <f t="shared" ca="1" si="18"/>
        <v>1</v>
      </c>
      <c r="F596" s="1" t="e">
        <f ca="1">VLOOKUP(B596,input!$M$3:$N$27,2,FALSE)</f>
        <v>#N/A</v>
      </c>
      <c r="G596" s="1">
        <f t="shared" ca="1" si="19"/>
        <v>1</v>
      </c>
    </row>
    <row r="597" spans="1:7">
      <c r="A597" s="5" t="s">
        <v>1207</v>
      </c>
      <c r="B597" s="14" t="s">
        <v>1208</v>
      </c>
      <c r="C597" s="19"/>
      <c r="D597" s="11" t="s">
        <v>1209</v>
      </c>
      <c r="E597" s="43" t="str">
        <f t="shared" ca="1" si="18"/>
        <v>BFPT-A</v>
      </c>
      <c r="F597" s="1" t="e">
        <f ca="1">VLOOKUP(B597,input!$M$3:$N$27,2,FALSE)</f>
        <v>#N/A</v>
      </c>
      <c r="G597" s="1" t="str">
        <f t="shared" ca="1" si="19"/>
        <v>BFPT-A</v>
      </c>
    </row>
    <row r="598" spans="1:7">
      <c r="A598" s="5" t="s">
        <v>1210</v>
      </c>
      <c r="B598" s="14" t="s">
        <v>1211</v>
      </c>
      <c r="C598" s="19"/>
      <c r="D598" s="11" t="s">
        <v>1212</v>
      </c>
      <c r="E598" s="43" t="str">
        <f t="shared" ca="1" si="18"/>
        <v>BFPT-B</v>
      </c>
      <c r="F598" s="1" t="e">
        <f ca="1">VLOOKUP(B598,input!$M$3:$N$27,2,FALSE)</f>
        <v>#N/A</v>
      </c>
      <c r="G598" s="1" t="str">
        <f t="shared" ca="1" si="19"/>
        <v>BFPT-B</v>
      </c>
    </row>
    <row r="599" spans="1:7">
      <c r="A599" s="5"/>
      <c r="B599" s="14"/>
      <c r="C599" s="19"/>
      <c r="D599" s="11"/>
      <c r="E599" s="32"/>
    </row>
    <row r="600" spans="1:7">
      <c r="A600" s="8"/>
      <c r="B600" s="25" t="s">
        <v>5</v>
      </c>
      <c r="C600" s="26" t="s">
        <v>3</v>
      </c>
      <c r="D600" s="13" t="s">
        <v>6</v>
      </c>
      <c r="E600" s="33" t="s">
        <v>6</v>
      </c>
    </row>
    <row r="601" spans="1:7">
      <c r="A601" s="5" t="s">
        <v>1213</v>
      </c>
      <c r="B601" s="15" t="s">
        <v>1214</v>
      </c>
      <c r="C601" s="20" t="s">
        <v>38</v>
      </c>
      <c r="D601" s="44">
        <v>1.0124129056930542</v>
      </c>
      <c r="E601" s="55">
        <v>1.0124129056930542</v>
      </c>
    </row>
    <row r="602" spans="1:7">
      <c r="A602" s="5" t="s">
        <v>1215</v>
      </c>
      <c r="B602" s="15" t="s">
        <v>1216</v>
      </c>
      <c r="C602" s="20" t="s">
        <v>30</v>
      </c>
      <c r="D602" s="45">
        <v>26.949996948242188</v>
      </c>
      <c r="E602" s="56">
        <v>26.949996948242188</v>
      </c>
    </row>
    <row r="603" spans="1:7">
      <c r="A603" s="5" t="s">
        <v>1217</v>
      </c>
      <c r="B603" s="15" t="s">
        <v>1218</v>
      </c>
      <c r="C603" s="20" t="s">
        <v>33</v>
      </c>
      <c r="D603" s="45">
        <v>75.410003662109375</v>
      </c>
      <c r="E603" s="56">
        <v>75.410003662109375</v>
      </c>
    </row>
    <row r="604" spans="1:7" ht="30">
      <c r="A604" s="5" t="s">
        <v>1219</v>
      </c>
      <c r="B604" s="15" t="s">
        <v>1220</v>
      </c>
      <c r="C604" s="20" t="s">
        <v>30</v>
      </c>
      <c r="D604" s="45">
        <v>23.547693252563477</v>
      </c>
      <c r="E604" s="56">
        <v>23.547693252563477</v>
      </c>
    </row>
    <row r="605" spans="1:7">
      <c r="A605" s="5" t="s">
        <v>1221</v>
      </c>
      <c r="B605" s="15" t="s">
        <v>1222</v>
      </c>
      <c r="C605" s="20" t="s">
        <v>120</v>
      </c>
      <c r="D605" s="46">
        <v>175000.875</v>
      </c>
      <c r="E605" s="57">
        <v>175000.875</v>
      </c>
    </row>
    <row r="606" spans="1:7">
      <c r="A606" s="5" t="s">
        <v>1223</v>
      </c>
      <c r="B606" s="15" t="s">
        <v>1224</v>
      </c>
      <c r="C606" s="20" t="s">
        <v>120</v>
      </c>
      <c r="D606" s="46">
        <v>164181.59375</v>
      </c>
      <c r="E606" s="57">
        <v>164181.59375</v>
      </c>
    </row>
    <row r="607" spans="1:7" ht="30">
      <c r="A607" s="5" t="s">
        <v>1225</v>
      </c>
      <c r="B607" s="15" t="s">
        <v>1226</v>
      </c>
      <c r="C607" s="20" t="s">
        <v>120</v>
      </c>
      <c r="D607" s="46">
        <v>10819.2724609375</v>
      </c>
      <c r="E607" s="57">
        <v>10819.2724609375</v>
      </c>
    </row>
    <row r="608" spans="1:7">
      <c r="A608" s="5" t="s">
        <v>1227</v>
      </c>
      <c r="B608" s="15" t="s">
        <v>1228</v>
      </c>
      <c r="C608" s="20" t="s">
        <v>120</v>
      </c>
      <c r="D608" s="46">
        <v>9944.2685546875</v>
      </c>
      <c r="E608" s="57">
        <v>9944.2685546875</v>
      </c>
    </row>
    <row r="609" spans="1:5">
      <c r="A609" s="5" t="s">
        <v>1229</v>
      </c>
      <c r="B609" s="15" t="s">
        <v>1230</v>
      </c>
      <c r="C609" s="20" t="s">
        <v>120</v>
      </c>
      <c r="D609" s="50">
        <v>875.00433349609375</v>
      </c>
      <c r="E609" s="61">
        <v>875.00433349609375</v>
      </c>
    </row>
    <row r="610" spans="1:5" ht="30">
      <c r="A610" s="5" t="s">
        <v>1231</v>
      </c>
      <c r="B610" s="15" t="s">
        <v>1232</v>
      </c>
      <c r="C610" s="20" t="s">
        <v>33</v>
      </c>
      <c r="D610" s="45">
        <v>39.297183990478516</v>
      </c>
      <c r="E610" s="56">
        <v>39.297183990478516</v>
      </c>
    </row>
    <row r="611" spans="1:5">
      <c r="A611" s="5" t="s">
        <v>1233</v>
      </c>
      <c r="B611" s="15" t="s">
        <v>1234</v>
      </c>
      <c r="C611" s="20" t="s">
        <v>1235</v>
      </c>
      <c r="D611" s="46">
        <v>9160.9619140625</v>
      </c>
      <c r="E611" s="57">
        <v>9160.9619140625</v>
      </c>
    </row>
    <row r="612" spans="1:5">
      <c r="A612" s="5" t="s">
        <v>1236</v>
      </c>
      <c r="B612" s="15" t="s">
        <v>1237</v>
      </c>
      <c r="C612" s="20" t="s">
        <v>33</v>
      </c>
      <c r="D612" s="45">
        <v>36.867671966552734</v>
      </c>
      <c r="E612" s="56">
        <v>36.867671966552734</v>
      </c>
    </row>
    <row r="613" spans="1:5">
      <c r="A613" s="5" t="s">
        <v>1238</v>
      </c>
      <c r="B613" s="15" t="s">
        <v>1239</v>
      </c>
      <c r="C613" s="20" t="s">
        <v>1235</v>
      </c>
      <c r="D613" s="46">
        <v>9764.65234375</v>
      </c>
      <c r="E613" s="57">
        <v>9764.65234375</v>
      </c>
    </row>
    <row r="614" spans="1:5">
      <c r="A614" s="5" t="s">
        <v>1240</v>
      </c>
      <c r="B614" s="15" t="s">
        <v>1241</v>
      </c>
      <c r="C614" s="20" t="s">
        <v>120</v>
      </c>
      <c r="D614" s="46">
        <v>445326.71875</v>
      </c>
      <c r="E614" s="57">
        <v>445326.71875</v>
      </c>
    </row>
    <row r="615" spans="1:5">
      <c r="A615" s="5" t="s">
        <v>1242</v>
      </c>
      <c r="B615" s="15" t="s">
        <v>1243</v>
      </c>
      <c r="C615" s="20" t="s">
        <v>120</v>
      </c>
      <c r="D615" s="48">
        <v>0</v>
      </c>
      <c r="E615" s="59">
        <v>0</v>
      </c>
    </row>
    <row r="616" spans="1:5">
      <c r="A616" s="5" t="s">
        <v>1244</v>
      </c>
      <c r="B616" s="15" t="s">
        <v>1245</v>
      </c>
      <c r="C616" s="20" t="s">
        <v>33</v>
      </c>
      <c r="D616" s="45">
        <v>36.867671966552734</v>
      </c>
      <c r="E616" s="56">
        <v>36.867671966552734</v>
      </c>
    </row>
    <row r="617" spans="1:5">
      <c r="A617" s="5" t="s">
        <v>1246</v>
      </c>
      <c r="B617" s="15" t="s">
        <v>1247</v>
      </c>
      <c r="C617" s="20" t="s">
        <v>33</v>
      </c>
      <c r="D617" s="45">
        <v>36.867671966552734</v>
      </c>
      <c r="E617" s="56">
        <v>36.867671966552734</v>
      </c>
    </row>
    <row r="618" spans="1:5" ht="30">
      <c r="A618" s="5" t="s">
        <v>1248</v>
      </c>
      <c r="B618" s="15" t="s">
        <v>1249</v>
      </c>
      <c r="C618" s="20" t="s">
        <v>33</v>
      </c>
      <c r="D618" s="45">
        <v>33.825832366943359</v>
      </c>
      <c r="E618" s="56">
        <v>33.825832366943359</v>
      </c>
    </row>
    <row r="619" spans="1:5">
      <c r="A619" s="5" t="s">
        <v>1250</v>
      </c>
      <c r="B619" s="15" t="s">
        <v>1251</v>
      </c>
      <c r="C619" s="20" t="s">
        <v>1235</v>
      </c>
      <c r="D619" s="46">
        <v>10642.75390625</v>
      </c>
      <c r="E619" s="57">
        <v>10642.75390625</v>
      </c>
    </row>
    <row r="620" spans="1:5" ht="30">
      <c r="A620" s="5" t="s">
        <v>1252</v>
      </c>
      <c r="B620" s="15" t="s">
        <v>1253</v>
      </c>
      <c r="C620" s="20" t="s">
        <v>120</v>
      </c>
      <c r="D620" s="46">
        <v>485373.40625</v>
      </c>
      <c r="E620" s="57">
        <v>485373.40625</v>
      </c>
    </row>
    <row r="621" spans="1:5" ht="30">
      <c r="A621" s="5" t="s">
        <v>1254</v>
      </c>
      <c r="B621" s="15" t="s">
        <v>1255</v>
      </c>
      <c r="C621" s="20" t="s">
        <v>120</v>
      </c>
      <c r="D621" s="46">
        <v>445326.71875</v>
      </c>
      <c r="E621" s="57">
        <v>445326.71875</v>
      </c>
    </row>
    <row r="622" spans="1:5" ht="30">
      <c r="A622" s="5" t="s">
        <v>1256</v>
      </c>
      <c r="B622" s="15" t="s">
        <v>1257</v>
      </c>
      <c r="C622" s="20" t="s">
        <v>33</v>
      </c>
      <c r="D622" s="45">
        <v>36.867671966552734</v>
      </c>
      <c r="E622" s="56">
        <v>36.867671966552734</v>
      </c>
    </row>
    <row r="623" spans="1:5">
      <c r="A623" s="5" t="s">
        <v>1258</v>
      </c>
      <c r="B623" s="15" t="s">
        <v>1259</v>
      </c>
      <c r="C623" s="20" t="s">
        <v>212</v>
      </c>
      <c r="D623" s="44">
        <v>1.5676636695861816</v>
      </c>
      <c r="E623" s="55">
        <v>1.5676636695861816</v>
      </c>
    </row>
    <row r="624" spans="1:5">
      <c r="A624" s="5" t="s">
        <v>1260</v>
      </c>
      <c r="B624" s="15" t="s">
        <v>1261</v>
      </c>
      <c r="C624" s="20" t="s">
        <v>212</v>
      </c>
      <c r="D624" s="44">
        <v>1.3619999885559082</v>
      </c>
      <c r="E624" s="55">
        <v>1.3619999885559082</v>
      </c>
    </row>
    <row r="625" spans="1:5" ht="30">
      <c r="A625" s="5" t="s">
        <v>1262</v>
      </c>
      <c r="B625" s="15" t="s">
        <v>1263</v>
      </c>
      <c r="C625" s="20" t="s">
        <v>120</v>
      </c>
      <c r="D625" s="48">
        <v>0</v>
      </c>
      <c r="E625" s="59">
        <v>0</v>
      </c>
    </row>
    <row r="626" spans="1:5">
      <c r="A626" s="5" t="s">
        <v>1264</v>
      </c>
      <c r="B626" s="15" t="s">
        <v>1265</v>
      </c>
      <c r="C626" s="20" t="s">
        <v>120</v>
      </c>
      <c r="D626" s="48">
        <v>0</v>
      </c>
      <c r="E626" s="59">
        <v>0</v>
      </c>
    </row>
    <row r="627" spans="1:5">
      <c r="A627" s="5" t="s">
        <v>1266</v>
      </c>
      <c r="B627" s="15" t="s">
        <v>1267</v>
      </c>
      <c r="C627" s="20" t="s">
        <v>120</v>
      </c>
      <c r="D627" s="46">
        <v>445326.71875</v>
      </c>
      <c r="E627" s="57">
        <v>445326.71875</v>
      </c>
    </row>
    <row r="628" spans="1:5" ht="30">
      <c r="A628" s="5" t="s">
        <v>1268</v>
      </c>
      <c r="B628" s="15" t="s">
        <v>1269</v>
      </c>
      <c r="C628" s="20" t="s">
        <v>120</v>
      </c>
      <c r="D628" s="48">
        <v>0</v>
      </c>
      <c r="E628" s="59">
        <v>0</v>
      </c>
    </row>
    <row r="629" spans="1:5">
      <c r="A629" s="5" t="s">
        <v>1270</v>
      </c>
      <c r="B629" s="15" t="s">
        <v>1271</v>
      </c>
      <c r="C629" s="20" t="s">
        <v>120</v>
      </c>
      <c r="D629" s="48">
        <v>0</v>
      </c>
      <c r="E629" s="59">
        <v>0</v>
      </c>
    </row>
    <row r="630" spans="1:5">
      <c r="A630" s="5" t="s">
        <v>1272</v>
      </c>
      <c r="B630" s="15" t="s">
        <v>1273</v>
      </c>
      <c r="C630" s="20" t="s">
        <v>120</v>
      </c>
      <c r="D630" s="46">
        <v>485373.40625</v>
      </c>
      <c r="E630" s="57">
        <v>485373.40625</v>
      </c>
    </row>
    <row r="631" spans="1:5">
      <c r="A631" s="5" t="s">
        <v>1274</v>
      </c>
      <c r="B631" s="15" t="s">
        <v>1275</v>
      </c>
      <c r="C631" s="20" t="s">
        <v>585</v>
      </c>
      <c r="D631" s="44">
        <v>2.3619730472564697</v>
      </c>
      <c r="E631" s="55">
        <v>2.3619730472564697</v>
      </c>
    </row>
    <row r="632" spans="1:5">
      <c r="A632" s="5" t="s">
        <v>1276</v>
      </c>
      <c r="B632" s="15" t="s">
        <v>1277</v>
      </c>
      <c r="C632" s="20" t="s">
        <v>1278</v>
      </c>
      <c r="D632" s="46">
        <v>3786.658935546875</v>
      </c>
      <c r="E632" s="57">
        <v>3786.658935546875</v>
      </c>
    </row>
    <row r="633" spans="1:5">
      <c r="A633" s="5" t="s">
        <v>1279</v>
      </c>
      <c r="B633" s="15" t="s">
        <v>1280</v>
      </c>
      <c r="C633" s="20" t="s">
        <v>585</v>
      </c>
      <c r="D633" s="44">
        <v>4.7393050193786621</v>
      </c>
      <c r="E633" s="55">
        <v>4.7393050193786621</v>
      </c>
    </row>
    <row r="634" spans="1:5">
      <c r="A634" s="5" t="s">
        <v>1281</v>
      </c>
      <c r="B634" s="15" t="s">
        <v>1282</v>
      </c>
      <c r="C634" s="20" t="s">
        <v>1278</v>
      </c>
      <c r="D634" s="48">
        <v>0</v>
      </c>
      <c r="E634" s="59">
        <v>0</v>
      </c>
    </row>
    <row r="635" spans="1:5">
      <c r="A635" s="5" t="s">
        <v>1283</v>
      </c>
      <c r="B635" s="15" t="s">
        <v>1284</v>
      </c>
      <c r="C635" s="20"/>
      <c r="D635" s="49">
        <v>44253</v>
      </c>
      <c r="E635" s="60">
        <v>44253</v>
      </c>
    </row>
    <row r="636" spans="1:5" ht="30">
      <c r="A636" s="5" t="s">
        <v>1285</v>
      </c>
      <c r="B636" s="15" t="s">
        <v>1286</v>
      </c>
      <c r="C636" s="20" t="s">
        <v>1287</v>
      </c>
      <c r="D636" s="46">
        <v>42997264</v>
      </c>
      <c r="E636" s="57">
        <v>42997264</v>
      </c>
    </row>
    <row r="637" spans="1:5" ht="30">
      <c r="A637" s="5" t="s">
        <v>1288</v>
      </c>
      <c r="B637" s="15" t="s">
        <v>1289</v>
      </c>
      <c r="C637" s="20" t="s">
        <v>1287</v>
      </c>
      <c r="D637" s="46">
        <v>54024212</v>
      </c>
      <c r="E637" s="57">
        <v>54024212</v>
      </c>
    </row>
    <row r="638" spans="1:5">
      <c r="A638" s="5" t="s">
        <v>1290</v>
      </c>
      <c r="B638" s="15" t="s">
        <v>1291</v>
      </c>
      <c r="C638" s="20" t="s">
        <v>120</v>
      </c>
      <c r="D638" s="46">
        <v>177291.453125</v>
      </c>
      <c r="E638" s="57">
        <v>177291.453125</v>
      </c>
    </row>
    <row r="639" spans="1:5">
      <c r="A639" s="5" t="s">
        <v>1292</v>
      </c>
      <c r="B639" s="15" t="s">
        <v>1293</v>
      </c>
      <c r="C639" s="20" t="s">
        <v>1294</v>
      </c>
      <c r="D639" s="47">
        <v>3000</v>
      </c>
      <c r="E639" s="58">
        <v>3000</v>
      </c>
    </row>
    <row r="640" spans="1:5">
      <c r="A640" s="5" t="s">
        <v>1295</v>
      </c>
      <c r="B640" s="15" t="s">
        <v>1296</v>
      </c>
      <c r="C640" s="20"/>
      <c r="D640" s="46">
        <v>8100</v>
      </c>
      <c r="E640" s="57">
        <v>8100</v>
      </c>
    </row>
    <row r="641" spans="1:5" ht="30">
      <c r="A641" s="5" t="s">
        <v>1297</v>
      </c>
      <c r="B641" s="15" t="s">
        <v>1298</v>
      </c>
      <c r="C641" s="20"/>
      <c r="D641" s="47">
        <v>1329.870849609375</v>
      </c>
      <c r="E641" s="58">
        <v>1329.870849609375</v>
      </c>
    </row>
    <row r="642" spans="1:5">
      <c r="A642" s="5" t="s">
        <v>1299</v>
      </c>
      <c r="B642" s="15" t="s">
        <v>1300</v>
      </c>
      <c r="C642" s="20" t="s">
        <v>1301</v>
      </c>
      <c r="D642" s="48">
        <v>0</v>
      </c>
      <c r="E642" s="59">
        <v>0</v>
      </c>
    </row>
    <row r="643" spans="1:5">
      <c r="A643" s="5" t="s">
        <v>1302</v>
      </c>
      <c r="B643" s="15" t="s">
        <v>1303</v>
      </c>
      <c r="C643" s="20" t="s">
        <v>1301</v>
      </c>
      <c r="D643" s="46">
        <v>12985.7275390625</v>
      </c>
      <c r="E643" s="57">
        <v>12985.7275390625</v>
      </c>
    </row>
    <row r="644" spans="1:5">
      <c r="A644" s="5" t="s">
        <v>1304</v>
      </c>
      <c r="B644" s="15" t="s">
        <v>1305</v>
      </c>
      <c r="C644" s="20" t="s">
        <v>1306</v>
      </c>
      <c r="D644" s="45">
        <v>12.844892501831055</v>
      </c>
      <c r="E644" s="56">
        <v>12.844892501831055</v>
      </c>
    </row>
    <row r="645" spans="1:5">
      <c r="A645" s="5" t="s">
        <v>1307</v>
      </c>
      <c r="B645" s="15" t="s">
        <v>1308</v>
      </c>
      <c r="C645" s="20" t="s">
        <v>1309</v>
      </c>
      <c r="D645" s="47">
        <v>1334.0458984375</v>
      </c>
      <c r="E645" s="58">
        <v>1334.0458984375</v>
      </c>
    </row>
    <row r="646" spans="1:5">
      <c r="A646" s="5" t="s">
        <v>1310</v>
      </c>
      <c r="B646" s="15" t="s">
        <v>1311</v>
      </c>
      <c r="C646" s="20" t="s">
        <v>1312</v>
      </c>
      <c r="D646" s="46">
        <v>54024.2109375</v>
      </c>
      <c r="E646" s="57">
        <v>54024.2109375</v>
      </c>
    </row>
    <row r="647" spans="1:5" ht="30">
      <c r="A647" s="5" t="s">
        <v>1313</v>
      </c>
      <c r="B647" s="15" t="s">
        <v>1314</v>
      </c>
      <c r="C647" s="20" t="s">
        <v>1315</v>
      </c>
      <c r="D647" s="50">
        <v>329.05157470703125</v>
      </c>
      <c r="E647" s="61">
        <v>329.05157470703125</v>
      </c>
    </row>
    <row r="648" spans="1:5">
      <c r="A648" s="5" t="s">
        <v>1316</v>
      </c>
      <c r="B648" s="15" t="s">
        <v>1317</v>
      </c>
      <c r="C648" s="20" t="s">
        <v>1312</v>
      </c>
      <c r="D648" s="46">
        <v>839702.5625</v>
      </c>
      <c r="E648" s="57">
        <v>839702.5625</v>
      </c>
    </row>
    <row r="649" spans="1:5">
      <c r="A649" s="5" t="s">
        <v>1318</v>
      </c>
      <c r="B649" s="15" t="s">
        <v>1319</v>
      </c>
      <c r="C649" s="20" t="s">
        <v>1312</v>
      </c>
      <c r="D649" s="46">
        <v>16207.26171875</v>
      </c>
      <c r="E649" s="57">
        <v>16207.26171875</v>
      </c>
    </row>
    <row r="650" spans="1:5" ht="30">
      <c r="A650" s="5" t="s">
        <v>1320</v>
      </c>
      <c r="B650" s="15" t="s">
        <v>1321</v>
      </c>
      <c r="C650" s="20" t="s">
        <v>33</v>
      </c>
      <c r="D650" s="45">
        <v>64.944755554199219</v>
      </c>
      <c r="E650" s="56">
        <v>64.944755554199219</v>
      </c>
    </row>
    <row r="651" spans="1:5" ht="30">
      <c r="A651" s="5" t="s">
        <v>1322</v>
      </c>
      <c r="B651" s="15" t="s">
        <v>1323</v>
      </c>
      <c r="C651" s="20" t="s">
        <v>33</v>
      </c>
      <c r="D651" s="50">
        <v>191.85507202148437</v>
      </c>
      <c r="E651" s="61">
        <v>191.85507202148437</v>
      </c>
    </row>
    <row r="652" spans="1:5">
      <c r="A652" s="5" t="s">
        <v>1324</v>
      </c>
      <c r="B652" s="15" t="s">
        <v>1325</v>
      </c>
      <c r="C652" s="20"/>
      <c r="D652" s="51">
        <v>0.52971947193145752</v>
      </c>
      <c r="E652" s="62">
        <v>0.52971947193145752</v>
      </c>
    </row>
    <row r="653" spans="1:5">
      <c r="A653" s="5" t="s">
        <v>1326</v>
      </c>
      <c r="B653" s="15" t="s">
        <v>1327</v>
      </c>
      <c r="C653" s="20" t="s">
        <v>1312</v>
      </c>
      <c r="D653" s="46">
        <v>436015.8125</v>
      </c>
      <c r="E653" s="57">
        <v>436015.8125</v>
      </c>
    </row>
    <row r="654" spans="1:5">
      <c r="A654" s="5" t="s">
        <v>1328</v>
      </c>
      <c r="B654" s="15" t="s">
        <v>1329</v>
      </c>
      <c r="C654" s="20" t="s">
        <v>1330</v>
      </c>
      <c r="D654" s="51">
        <v>3.0360447242856026E-2</v>
      </c>
      <c r="E654" s="62">
        <v>3.0360447242856026E-2</v>
      </c>
    </row>
    <row r="655" spans="1:5">
      <c r="A655" s="5" t="s">
        <v>1331</v>
      </c>
      <c r="B655" s="15" t="s">
        <v>1332</v>
      </c>
      <c r="C655" s="20" t="s">
        <v>585</v>
      </c>
      <c r="D655" s="44">
        <v>5.9094171524047852</v>
      </c>
      <c r="E655" s="55">
        <v>5.9094171524047852</v>
      </c>
    </row>
    <row r="656" spans="1:5" ht="30">
      <c r="A656" s="5" t="s">
        <v>1333</v>
      </c>
      <c r="B656" s="15" t="s">
        <v>1334</v>
      </c>
      <c r="C656" s="20" t="s">
        <v>1287</v>
      </c>
      <c r="D656" s="46">
        <v>42997264</v>
      </c>
      <c r="E656" s="57">
        <v>42997264</v>
      </c>
    </row>
    <row r="657" spans="1:5" ht="30">
      <c r="A657" s="5" t="s">
        <v>1335</v>
      </c>
      <c r="B657" s="15" t="s">
        <v>1336</v>
      </c>
      <c r="C657" s="20" t="s">
        <v>1287</v>
      </c>
      <c r="D657" s="48">
        <v>0</v>
      </c>
      <c r="E657" s="59">
        <v>0</v>
      </c>
    </row>
    <row r="658" spans="1:5" ht="45">
      <c r="A658" s="5" t="s">
        <v>1337</v>
      </c>
      <c r="B658" s="15" t="s">
        <v>1338</v>
      </c>
      <c r="C658" s="20" t="s">
        <v>1287</v>
      </c>
      <c r="D658" s="46">
        <v>42997264</v>
      </c>
      <c r="E658" s="57">
        <v>42997264</v>
      </c>
    </row>
    <row r="659" spans="1:5" ht="30">
      <c r="A659" s="5" t="s">
        <v>1339</v>
      </c>
      <c r="B659" s="15" t="s">
        <v>1340</v>
      </c>
      <c r="C659" s="20" t="s">
        <v>1287</v>
      </c>
      <c r="D659" s="46">
        <v>7157194</v>
      </c>
      <c r="E659" s="57">
        <v>7157194</v>
      </c>
    </row>
    <row r="660" spans="1:5">
      <c r="A660" s="5" t="s">
        <v>1341</v>
      </c>
      <c r="B660" s="15" t="s">
        <v>1342</v>
      </c>
      <c r="C660" s="20" t="s">
        <v>1287</v>
      </c>
      <c r="D660" s="46">
        <v>50154456</v>
      </c>
      <c r="E660" s="57">
        <v>50154456</v>
      </c>
    </row>
    <row r="661" spans="1:5">
      <c r="A661" s="5" t="s">
        <v>1343</v>
      </c>
      <c r="B661" s="15" t="s">
        <v>1344</v>
      </c>
      <c r="C661" s="20" t="s">
        <v>1287</v>
      </c>
      <c r="D661" s="46">
        <v>54024212</v>
      </c>
      <c r="E661" s="57">
        <v>54024212</v>
      </c>
    </row>
    <row r="662" spans="1:5" ht="30">
      <c r="A662" s="5" t="s">
        <v>1345</v>
      </c>
      <c r="B662" s="15" t="s">
        <v>1346</v>
      </c>
      <c r="C662" s="20" t="s">
        <v>120</v>
      </c>
      <c r="D662" s="46">
        <v>175000.875</v>
      </c>
      <c r="E662" s="57">
        <v>175000.875</v>
      </c>
    </row>
    <row r="663" spans="1:5" ht="30">
      <c r="A663" s="5" t="s">
        <v>1347</v>
      </c>
      <c r="B663" s="15" t="s">
        <v>1348</v>
      </c>
      <c r="C663" s="20" t="s">
        <v>120</v>
      </c>
      <c r="D663" s="48">
        <v>0</v>
      </c>
      <c r="E663" s="59">
        <v>0</v>
      </c>
    </row>
    <row r="664" spans="1:5" ht="30">
      <c r="A664" s="5" t="s">
        <v>1349</v>
      </c>
      <c r="B664" s="15" t="s">
        <v>1350</v>
      </c>
      <c r="C664" s="20" t="s">
        <v>120</v>
      </c>
      <c r="D664" s="50">
        <v>604.0194091796875</v>
      </c>
      <c r="E664" s="61">
        <v>604.0194091796875</v>
      </c>
    </row>
    <row r="665" spans="1:5" ht="30">
      <c r="A665" s="5" t="s">
        <v>1351</v>
      </c>
      <c r="B665" s="15" t="s">
        <v>1352</v>
      </c>
      <c r="C665" s="20" t="s">
        <v>120</v>
      </c>
      <c r="D665" s="47">
        <v>1537.4356689453125</v>
      </c>
      <c r="E665" s="58">
        <v>1537.4356689453125</v>
      </c>
    </row>
    <row r="666" spans="1:5" ht="30">
      <c r="A666" s="5" t="s">
        <v>1353</v>
      </c>
      <c r="B666" s="15" t="s">
        <v>1354</v>
      </c>
      <c r="C666" s="20" t="s">
        <v>120</v>
      </c>
      <c r="D666" s="45">
        <v>70.580551147460938</v>
      </c>
      <c r="E666" s="56">
        <v>70.580551147460938</v>
      </c>
    </row>
    <row r="667" spans="1:5" ht="30">
      <c r="A667" s="5" t="s">
        <v>1355</v>
      </c>
      <c r="B667" s="15" t="s">
        <v>1356</v>
      </c>
      <c r="C667" s="20" t="s">
        <v>120</v>
      </c>
      <c r="D667" s="50">
        <v>132.95260620117187</v>
      </c>
      <c r="E667" s="61">
        <v>132.95260620117187</v>
      </c>
    </row>
    <row r="668" spans="1:5" ht="30">
      <c r="A668" s="5" t="s">
        <v>1357</v>
      </c>
      <c r="B668" s="15" t="s">
        <v>1358</v>
      </c>
      <c r="C668" s="20" t="s">
        <v>120</v>
      </c>
      <c r="D668" s="46">
        <v>3099.75830078125</v>
      </c>
      <c r="E668" s="57">
        <v>3099.75830078125</v>
      </c>
    </row>
    <row r="669" spans="1:5" ht="30">
      <c r="A669" s="5" t="s">
        <v>1359</v>
      </c>
      <c r="B669" s="15" t="s">
        <v>1360</v>
      </c>
      <c r="C669" s="20" t="s">
        <v>120</v>
      </c>
      <c r="D669" s="50">
        <v>178.50509643554687</v>
      </c>
      <c r="E669" s="61">
        <v>178.50509643554687</v>
      </c>
    </row>
    <row r="670" spans="1:5" ht="30">
      <c r="A670" s="5" t="s">
        <v>1361</v>
      </c>
      <c r="B670" s="15" t="s">
        <v>1362</v>
      </c>
      <c r="C670" s="20" t="s">
        <v>120</v>
      </c>
      <c r="D670" s="47">
        <v>1101.753173828125</v>
      </c>
      <c r="E670" s="58">
        <v>1101.753173828125</v>
      </c>
    </row>
    <row r="671" spans="1:5" ht="30">
      <c r="A671" s="5" t="s">
        <v>1363</v>
      </c>
      <c r="B671" s="15" t="s">
        <v>1364</v>
      </c>
      <c r="C671" s="20" t="s">
        <v>120</v>
      </c>
      <c r="D671" s="47">
        <v>1101.753173828125</v>
      </c>
      <c r="E671" s="58">
        <v>1101.753173828125</v>
      </c>
    </row>
    <row r="672" spans="1:5" ht="30">
      <c r="A672" s="5" t="s">
        <v>1365</v>
      </c>
      <c r="B672" s="15" t="s">
        <v>1366</v>
      </c>
      <c r="C672" s="20" t="s">
        <v>120</v>
      </c>
      <c r="D672" s="50">
        <v>367.5018310546875</v>
      </c>
      <c r="E672" s="61">
        <v>367.5018310546875</v>
      </c>
    </row>
    <row r="673" spans="1:5" ht="30">
      <c r="A673" s="5" t="s">
        <v>1367</v>
      </c>
      <c r="B673" s="15" t="s">
        <v>1368</v>
      </c>
      <c r="C673" s="20" t="s">
        <v>120</v>
      </c>
      <c r="D673" s="47">
        <v>1750.0086669921875</v>
      </c>
      <c r="E673" s="58">
        <v>1750.0086669921875</v>
      </c>
    </row>
    <row r="674" spans="1:5" ht="30">
      <c r="A674" s="5" t="s">
        <v>1369</v>
      </c>
      <c r="B674" s="15" t="s">
        <v>1370</v>
      </c>
      <c r="C674" s="20" t="s">
        <v>120</v>
      </c>
      <c r="D674" s="50">
        <v>875.00433349609375</v>
      </c>
      <c r="E674" s="61">
        <v>875.00433349609375</v>
      </c>
    </row>
    <row r="675" spans="1:5" ht="30">
      <c r="A675" s="5" t="s">
        <v>1371</v>
      </c>
      <c r="B675" s="15" t="s">
        <v>1372</v>
      </c>
      <c r="C675" s="20" t="s">
        <v>120</v>
      </c>
      <c r="D675" s="46">
        <v>177291.453125</v>
      </c>
      <c r="E675" s="57">
        <v>177291.453125</v>
      </c>
    </row>
    <row r="676" spans="1:5">
      <c r="A676" s="5" t="s">
        <v>1227</v>
      </c>
      <c r="B676" s="15" t="s">
        <v>1373</v>
      </c>
      <c r="C676" s="20" t="s">
        <v>120</v>
      </c>
      <c r="D676" s="46">
        <v>9944.2685546875</v>
      </c>
      <c r="E676" s="57">
        <v>9944.2685546875</v>
      </c>
    </row>
    <row r="677" spans="1:5" ht="30">
      <c r="A677" s="5" t="s">
        <v>1374</v>
      </c>
      <c r="B677" s="15" t="s">
        <v>1375</v>
      </c>
      <c r="C677" s="20" t="s">
        <v>120</v>
      </c>
      <c r="D677" s="46">
        <v>445326.71875</v>
      </c>
      <c r="E677" s="57">
        <v>445326.71875</v>
      </c>
    </row>
    <row r="678" spans="1:5" ht="30">
      <c r="A678" s="5" t="s">
        <v>1009</v>
      </c>
      <c r="B678" s="15" t="s">
        <v>1376</v>
      </c>
      <c r="C678" s="20"/>
      <c r="D678" s="44">
        <v>1</v>
      </c>
      <c r="E678" s="55">
        <v>1</v>
      </c>
    </row>
    <row r="679" spans="1:5" ht="30">
      <c r="A679" s="5" t="s">
        <v>1377</v>
      </c>
      <c r="B679" s="15" t="s">
        <v>1378</v>
      </c>
      <c r="C679" s="20"/>
      <c r="D679" s="12" t="s">
        <v>1379</v>
      </c>
      <c r="E679" s="34" t="s">
        <v>1379</v>
      </c>
    </row>
    <row r="680" spans="1:5" ht="30">
      <c r="A680" s="5" t="s">
        <v>1380</v>
      </c>
      <c r="B680" s="15" t="s">
        <v>1381</v>
      </c>
      <c r="C680" s="20" t="s">
        <v>120</v>
      </c>
      <c r="D680" s="50">
        <v>-200.91030883789062</v>
      </c>
      <c r="E680" s="61">
        <v>-200.91030883789062</v>
      </c>
    </row>
    <row r="681" spans="1:5" ht="30">
      <c r="A681" s="5" t="s">
        <v>1382</v>
      </c>
      <c r="B681" s="15" t="s">
        <v>1383</v>
      </c>
      <c r="C681" s="20"/>
      <c r="D681" s="44">
        <v>1</v>
      </c>
      <c r="E681" s="55">
        <v>1</v>
      </c>
    </row>
    <row r="682" spans="1:5" ht="30">
      <c r="A682" s="5" t="s">
        <v>1384</v>
      </c>
      <c r="B682" s="15" t="s">
        <v>1385</v>
      </c>
      <c r="C682" s="20"/>
      <c r="D682" s="12" t="s">
        <v>1386</v>
      </c>
      <c r="E682" s="34" t="s">
        <v>1386</v>
      </c>
    </row>
    <row r="683" spans="1:5" ht="30">
      <c r="A683" s="5" t="s">
        <v>1387</v>
      </c>
      <c r="B683" s="15" t="s">
        <v>1388</v>
      </c>
      <c r="C683" s="20" t="s">
        <v>120</v>
      </c>
      <c r="D683" s="45">
        <v>-58.748035430908203</v>
      </c>
      <c r="E683" s="56">
        <v>-58.748035430908203</v>
      </c>
    </row>
    <row r="684" spans="1:5" ht="30">
      <c r="A684" s="5" t="s">
        <v>1389</v>
      </c>
      <c r="B684" s="15" t="s">
        <v>1390</v>
      </c>
      <c r="C684" s="20"/>
      <c r="D684" s="44">
        <v>1</v>
      </c>
      <c r="E684" s="55">
        <v>1</v>
      </c>
    </row>
    <row r="685" spans="1:5" ht="30">
      <c r="A685" s="5" t="s">
        <v>1391</v>
      </c>
      <c r="B685" s="15" t="s">
        <v>1392</v>
      </c>
      <c r="C685" s="20"/>
      <c r="D685" s="12" t="s">
        <v>1386</v>
      </c>
      <c r="E685" s="34" t="s">
        <v>1386</v>
      </c>
    </row>
    <row r="686" spans="1:5" ht="30">
      <c r="A686" s="5" t="s">
        <v>1393</v>
      </c>
      <c r="B686" s="15" t="s">
        <v>1394</v>
      </c>
      <c r="C686" s="20" t="s">
        <v>120</v>
      </c>
      <c r="D686" s="45">
        <v>45.693416595458984</v>
      </c>
      <c r="E686" s="56">
        <v>45.693416595458984</v>
      </c>
    </row>
    <row r="687" spans="1:5" ht="30">
      <c r="A687" s="5" t="s">
        <v>1395</v>
      </c>
      <c r="B687" s="15" t="s">
        <v>1396</v>
      </c>
      <c r="C687" s="20"/>
      <c r="D687" s="44">
        <v>1</v>
      </c>
      <c r="E687" s="55">
        <v>1</v>
      </c>
    </row>
    <row r="688" spans="1:5" ht="30">
      <c r="A688" s="5" t="s">
        <v>1397</v>
      </c>
      <c r="B688" s="15" t="s">
        <v>1398</v>
      </c>
      <c r="C688" s="20"/>
      <c r="D688" s="12" t="s">
        <v>1386</v>
      </c>
      <c r="E688" s="34" t="s">
        <v>1386</v>
      </c>
    </row>
    <row r="689" spans="1:5" ht="30">
      <c r="A689" s="5" t="s">
        <v>1399</v>
      </c>
      <c r="B689" s="15" t="s">
        <v>1400</v>
      </c>
      <c r="C689" s="20" t="s">
        <v>120</v>
      </c>
      <c r="D689" s="46">
        <v>623814.125</v>
      </c>
      <c r="E689" s="57">
        <v>623814.125</v>
      </c>
    </row>
    <row r="690" spans="1:5" ht="30">
      <c r="A690" s="5" t="s">
        <v>1401</v>
      </c>
      <c r="B690" s="15" t="s">
        <v>1402</v>
      </c>
      <c r="C690" s="20"/>
      <c r="D690" s="44">
        <v>1</v>
      </c>
      <c r="E690" s="55">
        <v>1</v>
      </c>
    </row>
    <row r="691" spans="1:5">
      <c r="A691" s="5" t="s">
        <v>1403</v>
      </c>
      <c r="B691" s="15" t="s">
        <v>1404</v>
      </c>
      <c r="C691" s="20"/>
      <c r="D691" s="12" t="s">
        <v>1386</v>
      </c>
      <c r="E691" s="34" t="s">
        <v>1386</v>
      </c>
    </row>
    <row r="692" spans="1:5" ht="30">
      <c r="A692" s="5" t="s">
        <v>1405</v>
      </c>
      <c r="B692" s="15" t="s">
        <v>1406</v>
      </c>
      <c r="C692" s="20" t="s">
        <v>120</v>
      </c>
      <c r="D692" s="48">
        <v>0</v>
      </c>
      <c r="E692" s="59">
        <v>0</v>
      </c>
    </row>
    <row r="693" spans="1:5" ht="30">
      <c r="A693" s="5" t="s">
        <v>1407</v>
      </c>
      <c r="B693" s="15" t="s">
        <v>1408</v>
      </c>
      <c r="C693" s="20"/>
      <c r="D693" s="44">
        <v>1</v>
      </c>
      <c r="E693" s="55">
        <v>1</v>
      </c>
    </row>
    <row r="694" spans="1:5" ht="30">
      <c r="A694" s="5" t="s">
        <v>1409</v>
      </c>
      <c r="B694" s="15" t="s">
        <v>1410</v>
      </c>
      <c r="C694" s="20"/>
      <c r="D694" s="12" t="s">
        <v>1386</v>
      </c>
      <c r="E694" s="34" t="s">
        <v>1386</v>
      </c>
    </row>
    <row r="695" spans="1:5" ht="30">
      <c r="A695" s="5" t="s">
        <v>1411</v>
      </c>
      <c r="B695" s="15" t="s">
        <v>1412</v>
      </c>
      <c r="C695" s="20" t="s">
        <v>120</v>
      </c>
      <c r="D695" s="46">
        <v>853781.5</v>
      </c>
      <c r="E695" s="57">
        <v>853781.5</v>
      </c>
    </row>
    <row r="696" spans="1:5" ht="30">
      <c r="A696" s="5" t="s">
        <v>1413</v>
      </c>
      <c r="B696" s="15" t="s">
        <v>1414</v>
      </c>
      <c r="C696" s="20"/>
      <c r="D696" s="44">
        <v>1</v>
      </c>
      <c r="E696" s="55">
        <v>1</v>
      </c>
    </row>
    <row r="697" spans="1:5">
      <c r="A697" s="5" t="s">
        <v>1415</v>
      </c>
      <c r="B697" s="15" t="s">
        <v>1416</v>
      </c>
      <c r="C697" s="20"/>
      <c r="D697" s="12" t="s">
        <v>1386</v>
      </c>
      <c r="E697" s="34" t="s">
        <v>1386</v>
      </c>
    </row>
    <row r="698" spans="1:5" ht="30">
      <c r="A698" s="5" t="s">
        <v>1417</v>
      </c>
      <c r="B698" s="15" t="s">
        <v>1418</v>
      </c>
      <c r="C698" s="20" t="s">
        <v>120</v>
      </c>
      <c r="D698" s="46">
        <v>39501.26171875</v>
      </c>
      <c r="E698" s="57">
        <v>39501.26171875</v>
      </c>
    </row>
    <row r="699" spans="1:5" ht="30">
      <c r="A699" s="5" t="s">
        <v>1419</v>
      </c>
      <c r="B699" s="15" t="s">
        <v>1420</v>
      </c>
      <c r="C699" s="20" t="s">
        <v>120</v>
      </c>
      <c r="D699" s="46">
        <v>14046.5234375</v>
      </c>
      <c r="E699" s="57">
        <v>14046.5234375</v>
      </c>
    </row>
    <row r="700" spans="1:5" ht="30">
      <c r="A700" s="5" t="s">
        <v>1421</v>
      </c>
      <c r="B700" s="15" t="s">
        <v>1422</v>
      </c>
      <c r="C700" s="20" t="s">
        <v>120</v>
      </c>
      <c r="D700" s="46">
        <v>24441.81640625</v>
      </c>
      <c r="E700" s="57">
        <v>24441.81640625</v>
      </c>
    </row>
    <row r="701" spans="1:5" ht="30">
      <c r="A701" s="5" t="s">
        <v>1423</v>
      </c>
      <c r="B701" s="15" t="s">
        <v>1424</v>
      </c>
      <c r="C701" s="20" t="s">
        <v>120</v>
      </c>
      <c r="D701" s="46">
        <v>19626.861328125</v>
      </c>
      <c r="E701" s="57">
        <v>19626.861328125</v>
      </c>
    </row>
    <row r="702" spans="1:5" ht="30">
      <c r="A702" s="5" t="s">
        <v>1425</v>
      </c>
      <c r="B702" s="15" t="s">
        <v>1426</v>
      </c>
      <c r="C702" s="20" t="s">
        <v>120</v>
      </c>
      <c r="D702" s="46">
        <v>25009.208984375</v>
      </c>
      <c r="E702" s="57">
        <v>25009.208984375</v>
      </c>
    </row>
    <row r="703" spans="1:5" ht="30">
      <c r="A703" s="5" t="s">
        <v>1427</v>
      </c>
      <c r="B703" s="15" t="s">
        <v>1428</v>
      </c>
      <c r="C703" s="20" t="s">
        <v>120</v>
      </c>
      <c r="D703" s="46">
        <v>20355.94140625</v>
      </c>
      <c r="E703" s="57">
        <v>20355.94140625</v>
      </c>
    </row>
    <row r="704" spans="1:5" ht="30">
      <c r="A704" s="5" t="s">
        <v>1429</v>
      </c>
      <c r="B704" s="15" t="s">
        <v>1430</v>
      </c>
      <c r="C704" s="20" t="s">
        <v>120</v>
      </c>
      <c r="D704" s="46">
        <v>8669.1806640625</v>
      </c>
      <c r="E704" s="57">
        <v>8669.1806640625</v>
      </c>
    </row>
    <row r="705" spans="1:5" ht="30">
      <c r="A705" s="5" t="s">
        <v>1431</v>
      </c>
      <c r="B705" s="15" t="s">
        <v>1432</v>
      </c>
      <c r="C705" s="20" t="s">
        <v>120</v>
      </c>
      <c r="D705" s="46">
        <v>14779.3515625</v>
      </c>
      <c r="E705" s="57">
        <v>14779.3515625</v>
      </c>
    </row>
    <row r="706" spans="1:5" ht="30">
      <c r="A706" s="5" t="s">
        <v>1433</v>
      </c>
      <c r="B706" s="15" t="s">
        <v>1434</v>
      </c>
      <c r="C706" s="20" t="s">
        <v>120</v>
      </c>
      <c r="D706" s="46">
        <v>10861.3193359375</v>
      </c>
      <c r="E706" s="57">
        <v>10861.3193359375</v>
      </c>
    </row>
    <row r="707" spans="1:5" ht="30">
      <c r="A707" s="5" t="s">
        <v>1435</v>
      </c>
      <c r="B707" s="15" t="s">
        <v>1436</v>
      </c>
      <c r="C707" s="20" t="s">
        <v>120</v>
      </c>
      <c r="D707" s="46">
        <v>175000.875</v>
      </c>
      <c r="E707" s="57">
        <v>175000.875</v>
      </c>
    </row>
    <row r="708" spans="1:5" ht="30">
      <c r="A708" s="5" t="s">
        <v>1437</v>
      </c>
      <c r="B708" s="15" t="s">
        <v>1438</v>
      </c>
      <c r="C708" s="20"/>
      <c r="D708" s="44">
        <v>1</v>
      </c>
      <c r="E708" s="55">
        <v>1</v>
      </c>
    </row>
    <row r="709" spans="1:5" ht="30">
      <c r="A709" s="5" t="s">
        <v>1439</v>
      </c>
      <c r="B709" s="15" t="s">
        <v>1440</v>
      </c>
      <c r="C709" s="20" t="s">
        <v>33</v>
      </c>
      <c r="D709" s="45">
        <v>98.708015441894531</v>
      </c>
      <c r="E709" s="56">
        <v>98.708015441894531</v>
      </c>
    </row>
    <row r="710" spans="1:5" ht="30">
      <c r="A710" s="5" t="s">
        <v>1441</v>
      </c>
      <c r="B710" s="15" t="s">
        <v>1442</v>
      </c>
      <c r="C710" s="20"/>
      <c r="D710" s="12" t="s">
        <v>1443</v>
      </c>
      <c r="E710" s="34" t="s">
        <v>1443</v>
      </c>
    </row>
    <row r="711" spans="1:5" ht="30">
      <c r="A711" s="5" t="s">
        <v>1444</v>
      </c>
      <c r="B711" s="15" t="s">
        <v>1445</v>
      </c>
      <c r="C711" s="20" t="s">
        <v>120</v>
      </c>
      <c r="D711" s="48">
        <v>0</v>
      </c>
      <c r="E711" s="59">
        <v>0</v>
      </c>
    </row>
    <row r="712" spans="1:5" ht="30">
      <c r="A712" s="5" t="s">
        <v>1013</v>
      </c>
      <c r="B712" s="15" t="s">
        <v>1446</v>
      </c>
      <c r="C712" s="20"/>
      <c r="D712" s="44">
        <v>1</v>
      </c>
      <c r="E712" s="55">
        <v>1</v>
      </c>
    </row>
    <row r="713" spans="1:5" ht="30">
      <c r="A713" s="5" t="s">
        <v>1447</v>
      </c>
      <c r="B713" s="15" t="s">
        <v>1448</v>
      </c>
      <c r="C713" s="20"/>
      <c r="D713" s="12" t="s">
        <v>1449</v>
      </c>
      <c r="E713" s="34" t="s">
        <v>1449</v>
      </c>
    </row>
    <row r="714" spans="1:5" ht="45">
      <c r="A714" s="5" t="s">
        <v>1450</v>
      </c>
      <c r="B714" s="15" t="s">
        <v>1451</v>
      </c>
      <c r="C714" s="20" t="s">
        <v>120</v>
      </c>
      <c r="D714" s="50">
        <v>604.0194091796875</v>
      </c>
      <c r="E714" s="61">
        <v>604.0194091796875</v>
      </c>
    </row>
    <row r="715" spans="1:5" ht="45">
      <c r="A715" s="5" t="s">
        <v>1015</v>
      </c>
      <c r="B715" s="15" t="s">
        <v>1452</v>
      </c>
      <c r="C715" s="20"/>
      <c r="D715" s="44">
        <v>1</v>
      </c>
      <c r="E715" s="55">
        <v>1</v>
      </c>
    </row>
    <row r="716" spans="1:5" ht="45">
      <c r="A716" s="5" t="s">
        <v>1453</v>
      </c>
      <c r="B716" s="15" t="s">
        <v>1454</v>
      </c>
      <c r="C716" s="20"/>
      <c r="D716" s="12" t="s">
        <v>1449</v>
      </c>
      <c r="E716" s="34" t="s">
        <v>1449</v>
      </c>
    </row>
    <row r="717" spans="1:5" ht="30">
      <c r="A717" s="5" t="s">
        <v>1455</v>
      </c>
      <c r="B717" s="15" t="s">
        <v>1456</v>
      </c>
      <c r="C717" s="20" t="s">
        <v>120</v>
      </c>
      <c r="D717" s="47">
        <v>1537.4356689453125</v>
      </c>
      <c r="E717" s="58">
        <v>1537.4356689453125</v>
      </c>
    </row>
    <row r="718" spans="1:5" ht="30">
      <c r="A718" s="5" t="s">
        <v>1017</v>
      </c>
      <c r="B718" s="15" t="s">
        <v>1457</v>
      </c>
      <c r="C718" s="20"/>
      <c r="D718" s="44">
        <v>1</v>
      </c>
      <c r="E718" s="55">
        <v>1</v>
      </c>
    </row>
    <row r="719" spans="1:5" ht="30">
      <c r="A719" s="5" t="s">
        <v>1458</v>
      </c>
      <c r="B719" s="15" t="s">
        <v>1459</v>
      </c>
      <c r="C719" s="20"/>
      <c r="D719" s="12" t="s">
        <v>1449</v>
      </c>
      <c r="E719" s="34" t="s">
        <v>1449</v>
      </c>
    </row>
    <row r="720" spans="1:5" ht="30">
      <c r="A720" s="5" t="s">
        <v>1460</v>
      </c>
      <c r="B720" s="15" t="s">
        <v>1461</v>
      </c>
      <c r="C720" s="20" t="s">
        <v>120</v>
      </c>
      <c r="D720" s="45">
        <v>70.580551147460938</v>
      </c>
      <c r="E720" s="56">
        <v>70.580551147460938</v>
      </c>
    </row>
    <row r="721" spans="1:5" ht="30">
      <c r="A721" s="5" t="s">
        <v>1019</v>
      </c>
      <c r="B721" s="15" t="s">
        <v>1462</v>
      </c>
      <c r="C721" s="20"/>
      <c r="D721" s="44">
        <v>1</v>
      </c>
      <c r="E721" s="55">
        <v>1</v>
      </c>
    </row>
    <row r="722" spans="1:5" ht="30">
      <c r="A722" s="5" t="s">
        <v>1463</v>
      </c>
      <c r="B722" s="15" t="s">
        <v>1464</v>
      </c>
      <c r="C722" s="20"/>
      <c r="D722" s="12" t="s">
        <v>1449</v>
      </c>
      <c r="E722" s="34" t="s">
        <v>1449</v>
      </c>
    </row>
    <row r="723" spans="1:5" ht="30">
      <c r="A723" s="5" t="s">
        <v>1465</v>
      </c>
      <c r="B723" s="15" t="s">
        <v>1466</v>
      </c>
      <c r="C723" s="20" t="s">
        <v>120</v>
      </c>
      <c r="D723" s="50">
        <v>132.95260620117187</v>
      </c>
      <c r="E723" s="61">
        <v>132.95260620117187</v>
      </c>
    </row>
    <row r="724" spans="1:5" ht="30">
      <c r="A724" s="5" t="s">
        <v>1021</v>
      </c>
      <c r="B724" s="15" t="s">
        <v>1467</v>
      </c>
      <c r="C724" s="20"/>
      <c r="D724" s="44">
        <v>1</v>
      </c>
      <c r="E724" s="55">
        <v>1</v>
      </c>
    </row>
    <row r="725" spans="1:5" ht="30">
      <c r="A725" s="5" t="s">
        <v>1468</v>
      </c>
      <c r="B725" s="15" t="s">
        <v>1469</v>
      </c>
      <c r="C725" s="20"/>
      <c r="D725" s="12" t="s">
        <v>1449</v>
      </c>
      <c r="E725" s="34" t="s">
        <v>1449</v>
      </c>
    </row>
    <row r="726" spans="1:5" ht="30">
      <c r="A726" s="5" t="s">
        <v>1470</v>
      </c>
      <c r="B726" s="15" t="s">
        <v>1471</v>
      </c>
      <c r="C726" s="20" t="s">
        <v>120</v>
      </c>
      <c r="D726" s="46">
        <v>3099.75830078125</v>
      </c>
      <c r="E726" s="57">
        <v>3099.75830078125</v>
      </c>
    </row>
    <row r="727" spans="1:5" ht="30">
      <c r="A727" s="5" t="s">
        <v>1023</v>
      </c>
      <c r="B727" s="15" t="s">
        <v>1472</v>
      </c>
      <c r="C727" s="20"/>
      <c r="D727" s="44">
        <v>1</v>
      </c>
      <c r="E727" s="55">
        <v>1</v>
      </c>
    </row>
    <row r="728" spans="1:5" ht="30">
      <c r="A728" s="5" t="s">
        <v>1473</v>
      </c>
      <c r="B728" s="15" t="s">
        <v>1474</v>
      </c>
      <c r="C728" s="20"/>
      <c r="D728" s="12" t="s">
        <v>1449</v>
      </c>
      <c r="E728" s="34" t="s">
        <v>1449</v>
      </c>
    </row>
    <row r="729" spans="1:5" ht="30">
      <c r="A729" s="5" t="s">
        <v>1475</v>
      </c>
      <c r="B729" s="15" t="s">
        <v>1476</v>
      </c>
      <c r="C729" s="20" t="s">
        <v>120</v>
      </c>
      <c r="D729" s="50">
        <v>178.50509643554687</v>
      </c>
      <c r="E729" s="61">
        <v>178.50509643554687</v>
      </c>
    </row>
    <row r="730" spans="1:5" ht="30">
      <c r="A730" s="5" t="s">
        <v>1025</v>
      </c>
      <c r="B730" s="15" t="s">
        <v>1477</v>
      </c>
      <c r="C730" s="20"/>
      <c r="D730" s="44">
        <v>1</v>
      </c>
      <c r="E730" s="55">
        <v>1</v>
      </c>
    </row>
    <row r="731" spans="1:5" ht="30">
      <c r="A731" s="5" t="s">
        <v>1478</v>
      </c>
      <c r="B731" s="15" t="s">
        <v>1479</v>
      </c>
      <c r="C731" s="20"/>
      <c r="D731" s="12" t="s">
        <v>1449</v>
      </c>
      <c r="E731" s="34" t="s">
        <v>1449</v>
      </c>
    </row>
    <row r="732" spans="1:5" ht="30">
      <c r="A732" s="5" t="s">
        <v>1480</v>
      </c>
      <c r="B732" s="15" t="s">
        <v>1481</v>
      </c>
      <c r="C732" s="20" t="s">
        <v>120</v>
      </c>
      <c r="D732" s="47">
        <v>1101.753173828125</v>
      </c>
      <c r="E732" s="58">
        <v>1101.753173828125</v>
      </c>
    </row>
    <row r="733" spans="1:5" ht="30">
      <c r="A733" s="5" t="s">
        <v>1027</v>
      </c>
      <c r="B733" s="15" t="s">
        <v>1482</v>
      </c>
      <c r="C733" s="20"/>
      <c r="D733" s="44">
        <v>1</v>
      </c>
      <c r="E733" s="55">
        <v>1</v>
      </c>
    </row>
    <row r="734" spans="1:5" ht="30">
      <c r="A734" s="5" t="s">
        <v>1483</v>
      </c>
      <c r="B734" s="15" t="s">
        <v>1484</v>
      </c>
      <c r="C734" s="20"/>
      <c r="D734" s="12" t="s">
        <v>1449</v>
      </c>
      <c r="E734" s="34" t="s">
        <v>1449</v>
      </c>
    </row>
    <row r="735" spans="1:5" ht="30">
      <c r="A735" s="5" t="s">
        <v>1485</v>
      </c>
      <c r="B735" s="15" t="s">
        <v>1486</v>
      </c>
      <c r="C735" s="20" t="s">
        <v>120</v>
      </c>
      <c r="D735" s="47">
        <v>1101.753173828125</v>
      </c>
      <c r="E735" s="58">
        <v>1101.753173828125</v>
      </c>
    </row>
    <row r="736" spans="1:5" ht="30">
      <c r="A736" s="5" t="s">
        <v>1029</v>
      </c>
      <c r="B736" s="15" t="s">
        <v>1487</v>
      </c>
      <c r="C736" s="20"/>
      <c r="D736" s="44">
        <v>1</v>
      </c>
      <c r="E736" s="55">
        <v>1</v>
      </c>
    </row>
    <row r="737" spans="1:5" ht="30">
      <c r="A737" s="5" t="s">
        <v>1488</v>
      </c>
      <c r="B737" s="15" t="s">
        <v>1489</v>
      </c>
      <c r="C737" s="20"/>
      <c r="D737" s="12" t="s">
        <v>1449</v>
      </c>
      <c r="E737" s="34" t="s">
        <v>1449</v>
      </c>
    </row>
    <row r="738" spans="1:5">
      <c r="A738" s="5" t="s">
        <v>1490</v>
      </c>
      <c r="B738" s="15" t="s">
        <v>1491</v>
      </c>
      <c r="C738" s="20"/>
      <c r="D738" s="12" t="s">
        <v>1492</v>
      </c>
      <c r="E738" s="34" t="s">
        <v>1492</v>
      </c>
    </row>
    <row r="739" spans="1:5" ht="30">
      <c r="A739" s="5" t="s">
        <v>1493</v>
      </c>
      <c r="B739" s="15" t="s">
        <v>1494</v>
      </c>
      <c r="C739" s="20"/>
      <c r="D739" s="12" t="s">
        <v>1495</v>
      </c>
      <c r="E739" s="34" t="s">
        <v>1495</v>
      </c>
    </row>
    <row r="740" spans="1:5">
      <c r="A740" s="5" t="s">
        <v>1496</v>
      </c>
      <c r="B740" s="15" t="s">
        <v>1497</v>
      </c>
      <c r="C740" s="20" t="s">
        <v>38</v>
      </c>
      <c r="D740" s="44">
        <v>8.4382343292236328</v>
      </c>
      <c r="E740" s="55">
        <v>8.4382343292236328</v>
      </c>
    </row>
    <row r="741" spans="1:5">
      <c r="A741" s="5" t="s">
        <v>1498</v>
      </c>
      <c r="B741" s="15" t="s">
        <v>1499</v>
      </c>
      <c r="C741" s="20" t="s">
        <v>30</v>
      </c>
      <c r="D741" s="50">
        <v>172.63719177246094</v>
      </c>
      <c r="E741" s="61">
        <v>172.63719177246094</v>
      </c>
    </row>
    <row r="742" spans="1:5">
      <c r="A742" s="5" t="s">
        <v>1500</v>
      </c>
      <c r="B742" s="15" t="s">
        <v>1501</v>
      </c>
      <c r="C742" s="20" t="s">
        <v>38</v>
      </c>
      <c r="D742" s="44">
        <v>9.6158609390258789</v>
      </c>
      <c r="E742" s="55">
        <v>9.6158609390258789</v>
      </c>
    </row>
    <row r="743" spans="1:5" ht="30">
      <c r="A743" s="5" t="s">
        <v>1502</v>
      </c>
      <c r="B743" s="15" t="s">
        <v>1503</v>
      </c>
      <c r="C743" s="20" t="s">
        <v>30</v>
      </c>
      <c r="D743" s="50">
        <v>131.47769165039062</v>
      </c>
      <c r="E743" s="61">
        <v>131.47769165039062</v>
      </c>
    </row>
    <row r="744" spans="1:5">
      <c r="A744" s="5" t="s">
        <v>1504</v>
      </c>
      <c r="B744" s="15" t="s">
        <v>1505</v>
      </c>
      <c r="C744" s="20" t="s">
        <v>500</v>
      </c>
      <c r="D744" s="50">
        <v>553.09320068359375</v>
      </c>
      <c r="E744" s="61">
        <v>553.09320068359375</v>
      </c>
    </row>
    <row r="745" spans="1:5">
      <c r="A745" s="5" t="s">
        <v>1506</v>
      </c>
      <c r="B745" s="15" t="s">
        <v>1507</v>
      </c>
      <c r="C745" s="20" t="s">
        <v>212</v>
      </c>
      <c r="D745" s="50">
        <v>427.73403930664062</v>
      </c>
      <c r="E745" s="61">
        <v>427.73403930664062</v>
      </c>
    </row>
    <row r="746" spans="1:5" ht="30">
      <c r="A746" s="5" t="s">
        <v>1508</v>
      </c>
      <c r="B746" s="15" t="s">
        <v>1509</v>
      </c>
      <c r="C746" s="20" t="s">
        <v>38</v>
      </c>
      <c r="D746" s="44">
        <v>1.1775194406509399</v>
      </c>
      <c r="E746" s="55">
        <v>1.1775194406509399</v>
      </c>
    </row>
    <row r="747" spans="1:5" ht="30">
      <c r="A747" s="5" t="s">
        <v>1510</v>
      </c>
      <c r="B747" s="15" t="s">
        <v>1511</v>
      </c>
      <c r="C747" s="20" t="s">
        <v>38</v>
      </c>
      <c r="D747" s="44">
        <v>8.4382352828979492</v>
      </c>
      <c r="E747" s="55">
        <v>8.4382352828979492</v>
      </c>
    </row>
    <row r="748" spans="1:5" ht="30">
      <c r="A748" s="5" t="s">
        <v>1512</v>
      </c>
      <c r="B748" s="15" t="s">
        <v>1513</v>
      </c>
      <c r="C748" s="20" t="s">
        <v>30</v>
      </c>
      <c r="D748" s="50">
        <v>353.34957885742187</v>
      </c>
      <c r="E748" s="61">
        <v>353.34957885742187</v>
      </c>
    </row>
    <row r="749" spans="1:5" ht="30">
      <c r="A749" s="5" t="s">
        <v>1514</v>
      </c>
      <c r="B749" s="15" t="s">
        <v>1515</v>
      </c>
      <c r="C749" s="20" t="s">
        <v>500</v>
      </c>
      <c r="D749" s="46">
        <v>3168.342529296875</v>
      </c>
      <c r="E749" s="57">
        <v>3168.342529296875</v>
      </c>
    </row>
    <row r="750" spans="1:5" ht="30">
      <c r="A750" s="5" t="s">
        <v>1516</v>
      </c>
      <c r="B750" s="15" t="s">
        <v>1517</v>
      </c>
      <c r="C750" s="20" t="s">
        <v>212</v>
      </c>
      <c r="D750" s="45">
        <v>30.203630447387695</v>
      </c>
      <c r="E750" s="56">
        <v>30.203630447387695</v>
      </c>
    </row>
    <row r="751" spans="1:5">
      <c r="A751" s="5" t="s">
        <v>1518</v>
      </c>
      <c r="B751" s="15" t="s">
        <v>1519</v>
      </c>
      <c r="C751" s="20" t="s">
        <v>38</v>
      </c>
      <c r="D751" s="45">
        <v>14.94117546081543</v>
      </c>
      <c r="E751" s="56">
        <v>14.94117546081543</v>
      </c>
    </row>
    <row r="752" spans="1:5" ht="30">
      <c r="A752" s="5" t="s">
        <v>1520</v>
      </c>
      <c r="B752" s="15" t="s">
        <v>1521</v>
      </c>
      <c r="C752" s="20" t="s">
        <v>30</v>
      </c>
      <c r="D752" s="50">
        <v>178.51687622070312</v>
      </c>
      <c r="E752" s="61">
        <v>178.51687622070312</v>
      </c>
    </row>
    <row r="753" spans="1:5">
      <c r="A753" s="5" t="s">
        <v>1522</v>
      </c>
      <c r="B753" s="15" t="s">
        <v>1523</v>
      </c>
      <c r="C753" s="20" t="s">
        <v>500</v>
      </c>
      <c r="D753" s="50">
        <v>756.8218994140625</v>
      </c>
      <c r="E753" s="61">
        <v>756.8218994140625</v>
      </c>
    </row>
    <row r="754" spans="1:5">
      <c r="A754" s="5" t="s">
        <v>1524</v>
      </c>
      <c r="B754" s="15" t="s">
        <v>1525</v>
      </c>
      <c r="C754" s="20" t="s">
        <v>212</v>
      </c>
      <c r="D754" s="45">
        <v>91.144996643066406</v>
      </c>
      <c r="E754" s="56">
        <v>91.144996643066406</v>
      </c>
    </row>
    <row r="755" spans="1:5">
      <c r="A755" s="5" t="s">
        <v>1526</v>
      </c>
      <c r="B755" s="15" t="s">
        <v>1527</v>
      </c>
      <c r="C755" s="20" t="s">
        <v>38</v>
      </c>
      <c r="D755" s="44">
        <v>9.517725944519043</v>
      </c>
      <c r="E755" s="55">
        <v>9.517725944519043</v>
      </c>
    </row>
    <row r="756" spans="1:5" ht="30">
      <c r="A756" s="5" t="s">
        <v>1528</v>
      </c>
      <c r="B756" s="15" t="s">
        <v>1529</v>
      </c>
      <c r="C756" s="20" t="s">
        <v>30</v>
      </c>
      <c r="D756" s="50">
        <v>172.64590454101562</v>
      </c>
      <c r="E756" s="61">
        <v>172.64590454101562</v>
      </c>
    </row>
    <row r="757" spans="1:5">
      <c r="A757" s="5" t="s">
        <v>1530</v>
      </c>
      <c r="B757" s="15" t="s">
        <v>1531</v>
      </c>
      <c r="C757" s="20" t="s">
        <v>500</v>
      </c>
      <c r="D757" s="50">
        <v>730.769287109375</v>
      </c>
      <c r="E757" s="61">
        <v>730.769287109375</v>
      </c>
    </row>
    <row r="758" spans="1:5">
      <c r="A758" s="5" t="s">
        <v>1532</v>
      </c>
      <c r="B758" s="15" t="s">
        <v>1533</v>
      </c>
      <c r="C758" s="20" t="s">
        <v>212</v>
      </c>
      <c r="D758" s="50">
        <v>549.0826416015625</v>
      </c>
      <c r="E758" s="61">
        <v>549.0826416015625</v>
      </c>
    </row>
    <row r="759" spans="1:5" ht="30">
      <c r="A759" s="5" t="s">
        <v>1534</v>
      </c>
      <c r="B759" s="15" t="s">
        <v>1535</v>
      </c>
      <c r="C759" s="20" t="s">
        <v>38</v>
      </c>
      <c r="D759" s="44">
        <v>1.0793927907943726</v>
      </c>
      <c r="E759" s="55">
        <v>1.0793927907943726</v>
      </c>
    </row>
    <row r="760" spans="1:5" ht="30">
      <c r="A760" s="5" t="s">
        <v>1536</v>
      </c>
      <c r="B760" s="15" t="s">
        <v>1537</v>
      </c>
      <c r="C760" s="20" t="s">
        <v>30</v>
      </c>
      <c r="D760" s="48">
        <v>0</v>
      </c>
      <c r="E760" s="59">
        <v>0</v>
      </c>
    </row>
    <row r="761" spans="1:5" ht="30">
      <c r="A761" s="5" t="s">
        <v>1538</v>
      </c>
      <c r="B761" s="15" t="s">
        <v>1539</v>
      </c>
      <c r="C761" s="20" t="s">
        <v>38</v>
      </c>
      <c r="D761" s="45">
        <v>31.266000747680664</v>
      </c>
      <c r="E761" s="56">
        <v>31.266000747680664</v>
      </c>
    </row>
    <row r="762" spans="1:5" ht="30">
      <c r="A762" s="5" t="s">
        <v>1540</v>
      </c>
      <c r="B762" s="15" t="s">
        <v>1541</v>
      </c>
      <c r="C762" s="20" t="s">
        <v>30</v>
      </c>
      <c r="D762" s="50">
        <v>322.58853149414062</v>
      </c>
      <c r="E762" s="61">
        <v>322.58853149414062</v>
      </c>
    </row>
    <row r="763" spans="1:5" ht="30">
      <c r="A763" s="5" t="s">
        <v>1542</v>
      </c>
      <c r="B763" s="15" t="s">
        <v>1543</v>
      </c>
      <c r="C763" s="20" t="s">
        <v>212</v>
      </c>
      <c r="D763" s="50">
        <v>468.51058959960937</v>
      </c>
      <c r="E763" s="61">
        <v>468.51058959960937</v>
      </c>
    </row>
    <row r="764" spans="1:5" ht="30">
      <c r="A764" s="5" t="s">
        <v>1544</v>
      </c>
      <c r="B764" s="15" t="s">
        <v>1545</v>
      </c>
      <c r="C764" s="20" t="s">
        <v>500</v>
      </c>
      <c r="D764" s="46">
        <v>3047.14990234375</v>
      </c>
      <c r="E764" s="57">
        <v>3047.14990234375</v>
      </c>
    </row>
    <row r="765" spans="1:5" ht="30">
      <c r="A765" s="5" t="s">
        <v>1546</v>
      </c>
      <c r="B765" s="15" t="s">
        <v>1547</v>
      </c>
      <c r="C765" s="20" t="s">
        <v>38</v>
      </c>
      <c r="D765" s="45">
        <v>31.266000747680664</v>
      </c>
      <c r="E765" s="56">
        <v>31.266000747680664</v>
      </c>
    </row>
    <row r="766" spans="1:5" ht="30">
      <c r="A766" s="5" t="s">
        <v>1548</v>
      </c>
      <c r="B766" s="15" t="s">
        <v>1549</v>
      </c>
      <c r="C766" s="20" t="s">
        <v>30</v>
      </c>
      <c r="D766" s="50">
        <v>322.58853149414062</v>
      </c>
      <c r="E766" s="61">
        <v>322.58853149414062</v>
      </c>
    </row>
    <row r="767" spans="1:5" ht="30">
      <c r="A767" s="5" t="s">
        <v>1550</v>
      </c>
      <c r="B767" s="15" t="s">
        <v>1551</v>
      </c>
      <c r="C767" s="20" t="s">
        <v>212</v>
      </c>
      <c r="D767" s="50">
        <v>468.51058959960937</v>
      </c>
      <c r="E767" s="61">
        <v>468.51058959960937</v>
      </c>
    </row>
    <row r="768" spans="1:5" ht="30">
      <c r="A768" s="5" t="s">
        <v>1552</v>
      </c>
      <c r="B768" s="15" t="s">
        <v>1553</v>
      </c>
      <c r="C768" s="20" t="s">
        <v>500</v>
      </c>
      <c r="D768" s="46">
        <v>3047.14990234375</v>
      </c>
      <c r="E768" s="57">
        <v>3047.14990234375</v>
      </c>
    </row>
    <row r="769" spans="1:5" ht="30">
      <c r="A769" s="5" t="s">
        <v>1554</v>
      </c>
      <c r="B769" s="15" t="s">
        <v>1555</v>
      </c>
      <c r="C769" s="20" t="s">
        <v>212</v>
      </c>
      <c r="D769" s="52">
        <v>2.9418970370898023E-7</v>
      </c>
      <c r="E769" s="63">
        <v>2.9418970370898023E-7</v>
      </c>
    </row>
    <row r="770" spans="1:5" ht="30">
      <c r="A770" s="5" t="s">
        <v>1556</v>
      </c>
      <c r="B770" s="15" t="s">
        <v>1557</v>
      </c>
      <c r="C770" s="20" t="s">
        <v>500</v>
      </c>
      <c r="D770" s="50">
        <v>753.67626953125</v>
      </c>
      <c r="E770" s="61">
        <v>753.67626953125</v>
      </c>
    </row>
    <row r="771" spans="1:5" ht="30">
      <c r="A771" s="5" t="s">
        <v>1558</v>
      </c>
      <c r="B771" s="15" t="s">
        <v>1559</v>
      </c>
      <c r="C771" s="20" t="s">
        <v>30</v>
      </c>
      <c r="D771" s="44">
        <v>2.0002577304840088</v>
      </c>
      <c r="E771" s="55">
        <v>2.0002577304840088</v>
      </c>
    </row>
    <row r="772" spans="1:5" ht="30">
      <c r="A772" s="5" t="s">
        <v>1560</v>
      </c>
      <c r="B772" s="15" t="s">
        <v>1561</v>
      </c>
      <c r="C772" s="20" t="s">
        <v>38</v>
      </c>
      <c r="D772" s="50">
        <v>148.28605651855469</v>
      </c>
      <c r="E772" s="61">
        <v>148.28605651855469</v>
      </c>
    </row>
    <row r="773" spans="1:5" ht="30">
      <c r="A773" s="5" t="s">
        <v>1562</v>
      </c>
      <c r="B773" s="15" t="s">
        <v>1563</v>
      </c>
      <c r="C773" s="20" t="s">
        <v>30</v>
      </c>
      <c r="D773" s="50">
        <v>420.00424194335937</v>
      </c>
      <c r="E773" s="61">
        <v>420.00424194335937</v>
      </c>
    </row>
    <row r="774" spans="1:5" ht="30">
      <c r="A774" s="5" t="s">
        <v>1564</v>
      </c>
      <c r="B774" s="15" t="s">
        <v>1565</v>
      </c>
      <c r="C774" s="20" t="s">
        <v>212</v>
      </c>
      <c r="D774" s="50">
        <v>544.79998779296875</v>
      </c>
      <c r="E774" s="61">
        <v>544.79998779296875</v>
      </c>
    </row>
    <row r="775" spans="1:5" ht="30">
      <c r="A775" s="5" t="s">
        <v>1566</v>
      </c>
      <c r="B775" s="15" t="s">
        <v>1567</v>
      </c>
      <c r="C775" s="20" t="s">
        <v>500</v>
      </c>
      <c r="D775" s="46">
        <v>3057.80126953125</v>
      </c>
      <c r="E775" s="57">
        <v>3057.80126953125</v>
      </c>
    </row>
    <row r="776" spans="1:5" ht="30">
      <c r="A776" s="5" t="s">
        <v>1568</v>
      </c>
      <c r="B776" s="15" t="s">
        <v>1569</v>
      </c>
      <c r="C776" s="20" t="s">
        <v>38</v>
      </c>
      <c r="D776" s="50">
        <v>148.28605651855469</v>
      </c>
      <c r="E776" s="61">
        <v>148.28605651855469</v>
      </c>
    </row>
    <row r="777" spans="1:5" ht="30">
      <c r="A777" s="5" t="s">
        <v>1570</v>
      </c>
      <c r="B777" s="15" t="s">
        <v>1571</v>
      </c>
      <c r="C777" s="20" t="s">
        <v>30</v>
      </c>
      <c r="D777" s="50">
        <v>418.00396728515625</v>
      </c>
      <c r="E777" s="61">
        <v>418.00396728515625</v>
      </c>
    </row>
    <row r="778" spans="1:5" ht="30">
      <c r="A778" s="5" t="s">
        <v>1572</v>
      </c>
      <c r="B778" s="15" t="s">
        <v>1573</v>
      </c>
      <c r="C778" s="20" t="s">
        <v>212</v>
      </c>
      <c r="D778" s="50">
        <v>546.54779052734375</v>
      </c>
      <c r="E778" s="61">
        <v>546.54779052734375</v>
      </c>
    </row>
    <row r="779" spans="1:5" ht="30">
      <c r="A779" s="5" t="s">
        <v>1574</v>
      </c>
      <c r="B779" s="15" t="s">
        <v>1575</v>
      </c>
      <c r="C779" s="20" t="s">
        <v>500</v>
      </c>
      <c r="D779" s="46">
        <v>3050.432861328125</v>
      </c>
      <c r="E779" s="57">
        <v>3050.432861328125</v>
      </c>
    </row>
    <row r="780" spans="1:5" ht="30">
      <c r="A780" s="5" t="s">
        <v>1576</v>
      </c>
      <c r="B780" s="15" t="s">
        <v>1577</v>
      </c>
      <c r="C780" s="20" t="s">
        <v>212</v>
      </c>
      <c r="D780" s="44">
        <v>1.7478513717651367</v>
      </c>
      <c r="E780" s="55">
        <v>1.7478513717651367</v>
      </c>
    </row>
    <row r="781" spans="1:5" ht="30">
      <c r="A781" s="5" t="s">
        <v>1578</v>
      </c>
      <c r="B781" s="15" t="s">
        <v>1579</v>
      </c>
      <c r="C781" s="20" t="s">
        <v>500</v>
      </c>
      <c r="D781" s="50">
        <v>753.67626953125</v>
      </c>
      <c r="E781" s="61">
        <v>753.67626953125</v>
      </c>
    </row>
    <row r="782" spans="1:5" ht="30">
      <c r="A782" s="5" t="s">
        <v>1580</v>
      </c>
      <c r="B782" s="15" t="s">
        <v>1581</v>
      </c>
      <c r="C782" s="20" t="s">
        <v>30</v>
      </c>
      <c r="D782" s="44">
        <v>2.0003256797790527</v>
      </c>
      <c r="E782" s="55">
        <v>2.0003256797790527</v>
      </c>
    </row>
    <row r="783" spans="1:5" ht="30">
      <c r="A783" s="5" t="s">
        <v>1582</v>
      </c>
      <c r="B783" s="15" t="s">
        <v>1583</v>
      </c>
      <c r="C783" s="20" t="s">
        <v>38</v>
      </c>
      <c r="D783" s="50">
        <v>145.36424255371094</v>
      </c>
      <c r="E783" s="61">
        <v>145.36424255371094</v>
      </c>
    </row>
    <row r="784" spans="1:5" ht="30">
      <c r="A784" s="5" t="s">
        <v>1584</v>
      </c>
      <c r="B784" s="15" t="s">
        <v>1585</v>
      </c>
      <c r="C784" s="20" t="s">
        <v>30</v>
      </c>
      <c r="D784" s="50">
        <v>516.9998779296875</v>
      </c>
      <c r="E784" s="61">
        <v>516.9998779296875</v>
      </c>
    </row>
    <row r="785" spans="1:5" ht="30">
      <c r="A785" s="5" t="s">
        <v>1586</v>
      </c>
      <c r="B785" s="15" t="s">
        <v>1587</v>
      </c>
      <c r="C785" s="20" t="s">
        <v>212</v>
      </c>
      <c r="D785" s="50">
        <v>546.54779052734375</v>
      </c>
      <c r="E785" s="61">
        <v>546.54779052734375</v>
      </c>
    </row>
    <row r="786" spans="1:5" ht="30">
      <c r="A786" s="5" t="s">
        <v>1588</v>
      </c>
      <c r="B786" s="15" t="s">
        <v>1589</v>
      </c>
      <c r="C786" s="20" t="s">
        <v>500</v>
      </c>
      <c r="D786" s="46">
        <v>3365.0205078125</v>
      </c>
      <c r="E786" s="57">
        <v>3365.0205078125</v>
      </c>
    </row>
    <row r="787" spans="1:5" ht="30">
      <c r="A787" s="5" t="s">
        <v>1590</v>
      </c>
      <c r="B787" s="15" t="s">
        <v>1591</v>
      </c>
      <c r="C787" s="20" t="s">
        <v>38</v>
      </c>
      <c r="D787" s="50">
        <v>145.36424255371094</v>
      </c>
      <c r="E787" s="61">
        <v>145.36424255371094</v>
      </c>
    </row>
    <row r="788" spans="1:5" ht="45">
      <c r="A788" s="5" t="s">
        <v>1592</v>
      </c>
      <c r="B788" s="15" t="s">
        <v>1593</v>
      </c>
      <c r="C788" s="20" t="s">
        <v>30</v>
      </c>
      <c r="D788" s="50">
        <v>514.99957275390625</v>
      </c>
      <c r="E788" s="61">
        <v>514.99957275390625</v>
      </c>
    </row>
    <row r="789" spans="1:5" ht="30">
      <c r="A789" s="5" t="s">
        <v>1594</v>
      </c>
      <c r="B789" s="15" t="s">
        <v>1595</v>
      </c>
      <c r="C789" s="20" t="s">
        <v>212</v>
      </c>
      <c r="D789" s="50">
        <v>547.72064208984375</v>
      </c>
      <c r="E789" s="61">
        <v>547.72064208984375</v>
      </c>
    </row>
    <row r="790" spans="1:5" ht="30">
      <c r="A790" s="5" t="s">
        <v>1596</v>
      </c>
      <c r="B790" s="15" t="s">
        <v>1597</v>
      </c>
      <c r="C790" s="20" t="s">
        <v>500</v>
      </c>
      <c r="D790" s="46">
        <v>3359.4287109375</v>
      </c>
      <c r="E790" s="57">
        <v>3359.4287109375</v>
      </c>
    </row>
    <row r="791" spans="1:5" ht="30">
      <c r="A791" s="5" t="s">
        <v>1598</v>
      </c>
      <c r="B791" s="15" t="s">
        <v>1599</v>
      </c>
      <c r="C791" s="20" t="s">
        <v>212</v>
      </c>
      <c r="D791" s="44">
        <v>1.172835111618042</v>
      </c>
      <c r="E791" s="55">
        <v>1.172835111618042</v>
      </c>
    </row>
    <row r="792" spans="1:5" ht="45">
      <c r="A792" s="5" t="s">
        <v>1600</v>
      </c>
      <c r="B792" s="15" t="s">
        <v>1601</v>
      </c>
      <c r="C792" s="20" t="s">
        <v>500</v>
      </c>
      <c r="D792" s="50">
        <v>753.67626953125</v>
      </c>
      <c r="E792" s="61">
        <v>753.67626953125</v>
      </c>
    </row>
    <row r="793" spans="1:5" ht="30">
      <c r="A793" s="5" t="s">
        <v>1602</v>
      </c>
      <c r="B793" s="15" t="s">
        <v>1603</v>
      </c>
      <c r="C793" s="20"/>
      <c r="D793" s="12" t="s">
        <v>1604</v>
      </c>
      <c r="E793" s="34" t="s">
        <v>1604</v>
      </c>
    </row>
    <row r="794" spans="1:5" ht="30">
      <c r="A794" s="5" t="s">
        <v>1605</v>
      </c>
      <c r="B794" s="15" t="s">
        <v>1606</v>
      </c>
      <c r="C794" s="20" t="s">
        <v>61</v>
      </c>
      <c r="D794" s="44">
        <v>4.9813203811645508</v>
      </c>
      <c r="E794" s="55">
        <v>4.9813203811645508</v>
      </c>
    </row>
    <row r="795" spans="1:5" ht="30">
      <c r="A795" s="5" t="s">
        <v>1607</v>
      </c>
      <c r="B795" s="15" t="s">
        <v>1608</v>
      </c>
      <c r="C795" s="20" t="s">
        <v>30</v>
      </c>
      <c r="D795" s="44">
        <v>1.0000016689300537</v>
      </c>
      <c r="E795" s="55">
        <v>1.0000016689300537</v>
      </c>
    </row>
    <row r="796" spans="1:5" ht="30">
      <c r="A796" s="5" t="s">
        <v>1609</v>
      </c>
      <c r="B796" s="15" t="s">
        <v>1610</v>
      </c>
      <c r="C796" s="20" t="s">
        <v>120</v>
      </c>
      <c r="D796" s="45">
        <v>52.972801208496094</v>
      </c>
      <c r="E796" s="56">
        <v>52.972801208496094</v>
      </c>
    </row>
    <row r="797" spans="1:5" ht="30">
      <c r="A797" s="5" t="s">
        <v>1611</v>
      </c>
      <c r="B797" s="15" t="s">
        <v>1612</v>
      </c>
      <c r="C797" s="20"/>
      <c r="D797" s="12" t="s">
        <v>1604</v>
      </c>
      <c r="E797" s="34" t="s">
        <v>1604</v>
      </c>
    </row>
    <row r="798" spans="1:5" ht="30">
      <c r="A798" s="5" t="s">
        <v>1613</v>
      </c>
      <c r="B798" s="15" t="s">
        <v>1614</v>
      </c>
      <c r="C798" s="20" t="s">
        <v>61</v>
      </c>
      <c r="D798" s="44">
        <v>4.9813203811645508</v>
      </c>
      <c r="E798" s="55">
        <v>4.9813203811645508</v>
      </c>
    </row>
    <row r="799" spans="1:5" ht="30">
      <c r="A799" s="5" t="s">
        <v>1615</v>
      </c>
      <c r="B799" s="15" t="s">
        <v>1616</v>
      </c>
      <c r="C799" s="20" t="s">
        <v>30</v>
      </c>
      <c r="D799" s="44">
        <v>1.1111111640930176</v>
      </c>
      <c r="E799" s="55">
        <v>1.1111111640930176</v>
      </c>
    </row>
    <row r="800" spans="1:5" ht="30">
      <c r="A800" s="5" t="s">
        <v>1617</v>
      </c>
      <c r="B800" s="15" t="s">
        <v>1618</v>
      </c>
      <c r="C800" s="20" t="s">
        <v>120</v>
      </c>
      <c r="D800" s="50">
        <v>305.92630004882812</v>
      </c>
      <c r="E800" s="61">
        <v>305.92630004882812</v>
      </c>
    </row>
    <row r="801" spans="1:5" ht="30">
      <c r="A801" s="5" t="s">
        <v>1619</v>
      </c>
      <c r="B801" s="15" t="s">
        <v>1620</v>
      </c>
      <c r="C801" s="20"/>
      <c r="D801" s="12" t="s">
        <v>1604</v>
      </c>
      <c r="E801" s="34" t="s">
        <v>1604</v>
      </c>
    </row>
    <row r="802" spans="1:5" ht="30">
      <c r="A802" s="5" t="s">
        <v>1621</v>
      </c>
      <c r="B802" s="15" t="s">
        <v>1622</v>
      </c>
      <c r="C802" s="20" t="s">
        <v>61</v>
      </c>
      <c r="D802" s="44">
        <v>4.9813203811645508</v>
      </c>
      <c r="E802" s="55">
        <v>4.9813203811645508</v>
      </c>
    </row>
    <row r="803" spans="1:5" ht="30">
      <c r="A803" s="5" t="s">
        <v>1623</v>
      </c>
      <c r="B803" s="15" t="s">
        <v>1624</v>
      </c>
      <c r="C803" s="20" t="s">
        <v>30</v>
      </c>
      <c r="D803" s="48">
        <v>0</v>
      </c>
      <c r="E803" s="59">
        <v>0</v>
      </c>
    </row>
    <row r="804" spans="1:5" ht="30">
      <c r="A804" s="5" t="s">
        <v>1625</v>
      </c>
      <c r="B804" s="15" t="s">
        <v>1626</v>
      </c>
      <c r="C804" s="20" t="s">
        <v>120</v>
      </c>
      <c r="D804" s="48">
        <v>0</v>
      </c>
      <c r="E804" s="59">
        <v>0</v>
      </c>
    </row>
    <row r="805" spans="1:5" ht="30">
      <c r="A805" s="5" t="s">
        <v>1627</v>
      </c>
      <c r="B805" s="15" t="s">
        <v>1628</v>
      </c>
      <c r="C805" s="20"/>
      <c r="D805" s="12" t="s">
        <v>1492</v>
      </c>
      <c r="E805" s="34" t="s">
        <v>1492</v>
      </c>
    </row>
    <row r="806" spans="1:5" ht="30">
      <c r="A806" s="5" t="s">
        <v>1629</v>
      </c>
      <c r="B806" s="15" t="s">
        <v>1630</v>
      </c>
      <c r="C806" s="20" t="s">
        <v>212</v>
      </c>
      <c r="D806" s="50">
        <v>546.1619873046875</v>
      </c>
      <c r="E806" s="61">
        <v>546.1619873046875</v>
      </c>
    </row>
    <row r="807" spans="1:5" ht="30">
      <c r="A807" s="5" t="s">
        <v>1631</v>
      </c>
      <c r="B807" s="15" t="s">
        <v>1632</v>
      </c>
      <c r="C807" s="20" t="s">
        <v>38</v>
      </c>
      <c r="D807" s="50">
        <v>151.2666015625</v>
      </c>
      <c r="E807" s="61">
        <v>151.2666015625</v>
      </c>
    </row>
    <row r="808" spans="1:5" ht="30">
      <c r="A808" s="5" t="s">
        <v>1633</v>
      </c>
      <c r="B808" s="15" t="s">
        <v>1634</v>
      </c>
      <c r="C808" s="20" t="s">
        <v>500</v>
      </c>
      <c r="D808" s="47">
        <v>1151.74658203125</v>
      </c>
      <c r="E808" s="58">
        <v>1151.74658203125</v>
      </c>
    </row>
    <row r="809" spans="1:5" ht="30">
      <c r="A809" s="5" t="s">
        <v>1635</v>
      </c>
      <c r="B809" s="15" t="s">
        <v>1636</v>
      </c>
      <c r="C809" s="20" t="s">
        <v>30</v>
      </c>
      <c r="D809" s="50">
        <v>263.68484497070312</v>
      </c>
      <c r="E809" s="61">
        <v>263.68484497070312</v>
      </c>
    </row>
    <row r="810" spans="1:5" ht="30">
      <c r="A810" s="5" t="s">
        <v>1637</v>
      </c>
      <c r="B810" s="15" t="s">
        <v>1638</v>
      </c>
      <c r="C810" s="20" t="s">
        <v>212</v>
      </c>
      <c r="D810" s="50">
        <v>546.1619873046875</v>
      </c>
      <c r="E810" s="61">
        <v>546.1619873046875</v>
      </c>
    </row>
    <row r="811" spans="1:5" ht="30">
      <c r="A811" s="5" t="s">
        <v>1639</v>
      </c>
      <c r="B811" s="15" t="s">
        <v>1640</v>
      </c>
      <c r="C811" s="20" t="s">
        <v>38</v>
      </c>
      <c r="D811" s="50">
        <v>149.7689208984375</v>
      </c>
      <c r="E811" s="61">
        <v>149.7689208984375</v>
      </c>
    </row>
    <row r="812" spans="1:5" ht="30">
      <c r="A812" s="5" t="s">
        <v>1641</v>
      </c>
      <c r="B812" s="15" t="s">
        <v>1642</v>
      </c>
      <c r="C812" s="20" t="s">
        <v>30</v>
      </c>
      <c r="D812" s="50">
        <v>317</v>
      </c>
      <c r="E812" s="61">
        <v>317</v>
      </c>
    </row>
    <row r="813" spans="1:5" ht="30">
      <c r="A813" s="5" t="s">
        <v>1643</v>
      </c>
      <c r="B813" s="15" t="s">
        <v>1644</v>
      </c>
      <c r="C813" s="20" t="s">
        <v>500</v>
      </c>
      <c r="D813" s="47">
        <v>1435.551513671875</v>
      </c>
      <c r="E813" s="58">
        <v>1435.551513671875</v>
      </c>
    </row>
    <row r="814" spans="1:5" ht="30">
      <c r="A814" s="5" t="s">
        <v>1645</v>
      </c>
      <c r="B814" s="15" t="s">
        <v>1646</v>
      </c>
      <c r="C814" s="20" t="s">
        <v>212</v>
      </c>
      <c r="D814" s="50">
        <v>837.50177001953125</v>
      </c>
      <c r="E814" s="61">
        <v>837.50177001953125</v>
      </c>
    </row>
    <row r="815" spans="1:5" ht="30">
      <c r="A815" s="5" t="s">
        <v>1647</v>
      </c>
      <c r="B815" s="15" t="s">
        <v>1648</v>
      </c>
      <c r="C815" s="20" t="s">
        <v>212</v>
      </c>
      <c r="D815" s="44">
        <v>4.1030640602111816</v>
      </c>
      <c r="E815" s="55">
        <v>4.1030640602111816</v>
      </c>
    </row>
    <row r="816" spans="1:5" ht="30">
      <c r="A816" s="5" t="s">
        <v>1649</v>
      </c>
      <c r="B816" s="15" t="s">
        <v>1650</v>
      </c>
      <c r="C816" s="20" t="s">
        <v>30</v>
      </c>
      <c r="D816" s="50">
        <v>510.29080200195312</v>
      </c>
      <c r="E816" s="61">
        <v>510.29080200195312</v>
      </c>
    </row>
    <row r="817" spans="1:5" ht="30">
      <c r="A817" s="5" t="s">
        <v>1651</v>
      </c>
      <c r="B817" s="15" t="s">
        <v>1652</v>
      </c>
      <c r="C817" s="20" t="s">
        <v>30</v>
      </c>
      <c r="D817" s="50">
        <v>352.4298095703125</v>
      </c>
      <c r="E817" s="61">
        <v>352.4298095703125</v>
      </c>
    </row>
    <row r="818" spans="1:5" ht="30">
      <c r="A818" s="5" t="s">
        <v>1653</v>
      </c>
      <c r="B818" s="15" t="s">
        <v>1654</v>
      </c>
      <c r="C818" s="20" t="s">
        <v>30</v>
      </c>
      <c r="D818" s="45">
        <v>51.093463897705078</v>
      </c>
      <c r="E818" s="56">
        <v>51.093463897705078</v>
      </c>
    </row>
    <row r="819" spans="1:5" ht="30">
      <c r="A819" s="5" t="s">
        <v>1655</v>
      </c>
      <c r="B819" s="15" t="s">
        <v>1656</v>
      </c>
      <c r="C819" s="20" t="s">
        <v>212</v>
      </c>
      <c r="D819" s="48">
        <v>0</v>
      </c>
      <c r="E819" s="59">
        <v>0</v>
      </c>
    </row>
    <row r="820" spans="1:5" ht="30">
      <c r="A820" s="5" t="s">
        <v>1657</v>
      </c>
      <c r="B820" s="15" t="s">
        <v>1658</v>
      </c>
      <c r="C820" s="20" t="s">
        <v>500</v>
      </c>
      <c r="D820" s="47">
        <v>1691.4356689453125</v>
      </c>
      <c r="E820" s="58">
        <v>1691.4356689453125</v>
      </c>
    </row>
    <row r="821" spans="1:5" ht="45">
      <c r="A821" s="5" t="s">
        <v>1659</v>
      </c>
      <c r="B821" s="15" t="s">
        <v>1660</v>
      </c>
      <c r="C821" s="20" t="s">
        <v>120</v>
      </c>
      <c r="D821" s="46">
        <v>43057.1875</v>
      </c>
      <c r="E821" s="57">
        <v>43057.1875</v>
      </c>
    </row>
    <row r="822" spans="1:5" ht="30">
      <c r="A822" s="5" t="s">
        <v>1661</v>
      </c>
      <c r="B822" s="15" t="s">
        <v>1662</v>
      </c>
      <c r="C822" s="20" t="s">
        <v>120</v>
      </c>
      <c r="D822" s="48">
        <v>0</v>
      </c>
      <c r="E822" s="59">
        <v>0</v>
      </c>
    </row>
    <row r="823" spans="1:5" ht="30">
      <c r="A823" s="5" t="s">
        <v>1663</v>
      </c>
      <c r="B823" s="15" t="s">
        <v>1664</v>
      </c>
      <c r="C823" s="20" t="s">
        <v>120</v>
      </c>
      <c r="D823" s="46">
        <v>43057.1875</v>
      </c>
      <c r="E823" s="57">
        <v>43057.1875</v>
      </c>
    </row>
    <row r="824" spans="1:5" ht="30">
      <c r="A824" s="5" t="s">
        <v>1665</v>
      </c>
      <c r="B824" s="15" t="s">
        <v>1666</v>
      </c>
      <c r="C824" s="20" t="s">
        <v>120</v>
      </c>
      <c r="D824" s="50">
        <v>322.92889404296875</v>
      </c>
      <c r="E824" s="61">
        <v>322.92889404296875</v>
      </c>
    </row>
    <row r="825" spans="1:5" ht="30">
      <c r="A825" s="5" t="s">
        <v>1667</v>
      </c>
      <c r="B825" s="15" t="s">
        <v>1668</v>
      </c>
      <c r="C825" s="20" t="s">
        <v>120</v>
      </c>
      <c r="D825" s="48">
        <v>0</v>
      </c>
      <c r="E825" s="59">
        <v>0</v>
      </c>
    </row>
    <row r="826" spans="1:5" ht="30">
      <c r="A826" s="5" t="s">
        <v>1669</v>
      </c>
      <c r="B826" s="15" t="s">
        <v>1670</v>
      </c>
      <c r="C826" s="20" t="s">
        <v>61</v>
      </c>
      <c r="D826" s="44">
        <v>2.4906601905822754</v>
      </c>
      <c r="E826" s="55">
        <v>2.4906601905822754</v>
      </c>
    </row>
    <row r="827" spans="1:5" ht="30">
      <c r="A827" s="5" t="s">
        <v>1671</v>
      </c>
      <c r="B827" s="15" t="s">
        <v>1672</v>
      </c>
      <c r="C827" s="20" t="s">
        <v>38</v>
      </c>
      <c r="D827" s="44">
        <v>1.4976842403411865</v>
      </c>
      <c r="E827" s="55">
        <v>1.4976842403411865</v>
      </c>
    </row>
    <row r="828" spans="1:5" ht="45">
      <c r="A828" s="5" t="s">
        <v>1673</v>
      </c>
      <c r="B828" s="15" t="s">
        <v>1674</v>
      </c>
      <c r="C828" s="20" t="s">
        <v>33</v>
      </c>
      <c r="D828" s="45">
        <v>99.618110656738281</v>
      </c>
      <c r="E828" s="56">
        <v>99.618110656738281</v>
      </c>
    </row>
    <row r="829" spans="1:5" ht="45">
      <c r="A829" s="5" t="s">
        <v>1675</v>
      </c>
      <c r="B829" s="15" t="s">
        <v>1676</v>
      </c>
      <c r="C829" s="20" t="s">
        <v>120</v>
      </c>
      <c r="D829" s="50">
        <v>604.0194091796875</v>
      </c>
      <c r="E829" s="61">
        <v>604.0194091796875</v>
      </c>
    </row>
    <row r="830" spans="1:5" ht="30">
      <c r="A830" s="5" t="s">
        <v>1677</v>
      </c>
      <c r="B830" s="15" t="s">
        <v>1678</v>
      </c>
      <c r="C830" s="20" t="s">
        <v>38</v>
      </c>
      <c r="D830" s="51">
        <v>0.98686343431472778</v>
      </c>
      <c r="E830" s="62">
        <v>0.98686343431472778</v>
      </c>
    </row>
    <row r="831" spans="1:5" ht="45">
      <c r="A831" s="5" t="s">
        <v>1679</v>
      </c>
      <c r="B831" s="15" t="s">
        <v>1680</v>
      </c>
      <c r="C831" s="20" t="s">
        <v>30</v>
      </c>
      <c r="D831" s="50">
        <v>140.82264709472656</v>
      </c>
      <c r="E831" s="61">
        <v>140.82264709472656</v>
      </c>
    </row>
    <row r="832" spans="1:5" ht="45">
      <c r="A832" s="5" t="s">
        <v>1681</v>
      </c>
      <c r="B832" s="15" t="s">
        <v>1682</v>
      </c>
      <c r="C832" s="20" t="s">
        <v>1683</v>
      </c>
      <c r="D832" s="46">
        <v>1101059.375</v>
      </c>
      <c r="E832" s="57">
        <v>1101059.375</v>
      </c>
    </row>
    <row r="833" spans="1:5" ht="30">
      <c r="A833" s="5" t="s">
        <v>1684</v>
      </c>
      <c r="B833" s="15" t="s">
        <v>1685</v>
      </c>
      <c r="C833" s="20" t="s">
        <v>212</v>
      </c>
      <c r="D833" s="50">
        <v>916.0821533203125</v>
      </c>
      <c r="E833" s="61">
        <v>916.0821533203125</v>
      </c>
    </row>
    <row r="834" spans="1:5" ht="45">
      <c r="A834" s="5" t="s">
        <v>1686</v>
      </c>
      <c r="B834" s="15" t="s">
        <v>1687</v>
      </c>
      <c r="C834" s="20" t="s">
        <v>212</v>
      </c>
      <c r="D834" s="44">
        <v>4.1030640602111816</v>
      </c>
      <c r="E834" s="55">
        <v>4.1030640602111816</v>
      </c>
    </row>
    <row r="835" spans="1:5" ht="30">
      <c r="A835" s="5" t="s">
        <v>1688</v>
      </c>
      <c r="B835" s="15" t="s">
        <v>1689</v>
      </c>
      <c r="C835" s="20" t="s">
        <v>212</v>
      </c>
      <c r="D835" s="44">
        <v>4.087395191192627</v>
      </c>
      <c r="E835" s="55">
        <v>4.087395191192627</v>
      </c>
    </row>
    <row r="836" spans="1:5" ht="45">
      <c r="A836" s="5" t="s">
        <v>1690</v>
      </c>
      <c r="B836" s="15" t="s">
        <v>1691</v>
      </c>
      <c r="C836" s="20" t="s">
        <v>212</v>
      </c>
      <c r="D836" s="51">
        <v>1.5669051557779312E-2</v>
      </c>
      <c r="E836" s="62">
        <v>1.5669051557779312E-2</v>
      </c>
    </row>
    <row r="837" spans="1:5" ht="45">
      <c r="A837" s="5" t="s">
        <v>1692</v>
      </c>
      <c r="B837" s="15" t="s">
        <v>1693</v>
      </c>
      <c r="C837" s="20" t="s">
        <v>84</v>
      </c>
      <c r="D837" s="47">
        <v>2348.2080078125</v>
      </c>
      <c r="E837" s="58">
        <v>2348.2080078125</v>
      </c>
    </row>
    <row r="838" spans="1:5" ht="45">
      <c r="A838" s="5" t="s">
        <v>1694</v>
      </c>
      <c r="B838" s="15" t="s">
        <v>1695</v>
      </c>
      <c r="C838" s="20" t="s">
        <v>87</v>
      </c>
      <c r="D838" s="46">
        <v>6546.43896484375</v>
      </c>
      <c r="E838" s="57">
        <v>6546.43896484375</v>
      </c>
    </row>
    <row r="839" spans="1:5" ht="45">
      <c r="A839" s="5" t="s">
        <v>1696</v>
      </c>
      <c r="B839" s="15" t="s">
        <v>1697</v>
      </c>
      <c r="C839" s="20" t="s">
        <v>84</v>
      </c>
      <c r="D839" s="44">
        <v>8.9674911499023437</v>
      </c>
      <c r="E839" s="55">
        <v>8.9674911499023437</v>
      </c>
    </row>
    <row r="840" spans="1:5" ht="45">
      <c r="A840" s="5" t="s">
        <v>1698</v>
      </c>
      <c r="B840" s="15" t="s">
        <v>1699</v>
      </c>
      <c r="C840" s="20" t="s">
        <v>87</v>
      </c>
      <c r="D840" s="45">
        <v>24.999971389770508</v>
      </c>
      <c r="E840" s="56">
        <v>24.999971389770508</v>
      </c>
    </row>
    <row r="841" spans="1:5" ht="30">
      <c r="A841" s="5" t="s">
        <v>1700</v>
      </c>
      <c r="B841" s="15" t="s">
        <v>1701</v>
      </c>
      <c r="C841" s="20" t="s">
        <v>61</v>
      </c>
      <c r="D841" s="44">
        <v>8.0946455001831055</v>
      </c>
      <c r="E841" s="55">
        <v>8.0946455001831055</v>
      </c>
    </row>
    <row r="842" spans="1:5" ht="30">
      <c r="A842" s="5" t="s">
        <v>1702</v>
      </c>
      <c r="B842" s="15" t="s">
        <v>1703</v>
      </c>
      <c r="C842" s="20" t="s">
        <v>120</v>
      </c>
      <c r="D842" s="48">
        <v>0</v>
      </c>
      <c r="E842" s="59">
        <v>0</v>
      </c>
    </row>
    <row r="843" spans="1:5" ht="30">
      <c r="A843" s="5" t="s">
        <v>1704</v>
      </c>
      <c r="B843" s="15" t="s">
        <v>1705</v>
      </c>
      <c r="C843" s="20" t="s">
        <v>90</v>
      </c>
      <c r="D843" s="44">
        <v>1.2193111181259155</v>
      </c>
      <c r="E843" s="55">
        <v>1.2193111181259155</v>
      </c>
    </row>
    <row r="844" spans="1:5">
      <c r="A844" s="5" t="s">
        <v>1706</v>
      </c>
      <c r="B844" s="15" t="s">
        <v>1707</v>
      </c>
      <c r="C844" s="20"/>
      <c r="D844" s="12" t="s">
        <v>1708</v>
      </c>
      <c r="E844" s="34" t="s">
        <v>1708</v>
      </c>
    </row>
    <row r="845" spans="1:5" ht="30">
      <c r="A845" s="5" t="s">
        <v>1709</v>
      </c>
      <c r="B845" s="15" t="s">
        <v>1710</v>
      </c>
      <c r="C845" s="20"/>
      <c r="D845" s="12" t="s">
        <v>1708</v>
      </c>
      <c r="E845" s="34" t="s">
        <v>1708</v>
      </c>
    </row>
    <row r="846" spans="1:5" ht="30">
      <c r="A846" s="5" t="s">
        <v>1711</v>
      </c>
      <c r="B846" s="15" t="s">
        <v>1712</v>
      </c>
      <c r="C846" s="20"/>
      <c r="D846" s="44">
        <v>1</v>
      </c>
      <c r="E846" s="55">
        <v>1</v>
      </c>
    </row>
    <row r="847" spans="1:5" ht="30">
      <c r="A847" s="5" t="s">
        <v>1713</v>
      </c>
      <c r="B847" s="15" t="s">
        <v>117</v>
      </c>
      <c r="C847" s="20"/>
      <c r="D847" s="44">
        <v>1</v>
      </c>
      <c r="E847" s="55">
        <v>1</v>
      </c>
    </row>
    <row r="848" spans="1:5" ht="30">
      <c r="A848" s="5" t="s">
        <v>1714</v>
      </c>
      <c r="B848" s="15" t="s">
        <v>1715</v>
      </c>
      <c r="C848" s="20" t="s">
        <v>120</v>
      </c>
      <c r="D848" s="47">
        <v>1486.529296875</v>
      </c>
      <c r="E848" s="58">
        <v>1486.529296875</v>
      </c>
    </row>
    <row r="849" spans="1:5" ht="30">
      <c r="A849" s="5" t="s">
        <v>1716</v>
      </c>
      <c r="B849" s="15" t="s">
        <v>1717</v>
      </c>
      <c r="C849" s="20" t="s">
        <v>120</v>
      </c>
      <c r="D849" s="47">
        <v>1486.529296875</v>
      </c>
      <c r="E849" s="58">
        <v>1486.529296875</v>
      </c>
    </row>
    <row r="850" spans="1:5" ht="30">
      <c r="A850" s="5" t="s">
        <v>1718</v>
      </c>
      <c r="B850" s="15" t="s">
        <v>1719</v>
      </c>
      <c r="C850" s="20" t="s">
        <v>120</v>
      </c>
      <c r="D850" s="47">
        <v>1471.6640625</v>
      </c>
      <c r="E850" s="58">
        <v>1471.6640625</v>
      </c>
    </row>
    <row r="851" spans="1:5" ht="30">
      <c r="A851" s="5" t="s">
        <v>1720</v>
      </c>
      <c r="B851" s="15" t="s">
        <v>1721</v>
      </c>
      <c r="C851" s="20" t="s">
        <v>127</v>
      </c>
      <c r="D851" s="50">
        <v>309.12814331054687</v>
      </c>
      <c r="E851" s="61">
        <v>309.12814331054687</v>
      </c>
    </row>
    <row r="852" spans="1:5" ht="30">
      <c r="A852" s="5" t="s">
        <v>1722</v>
      </c>
      <c r="B852" s="15" t="s">
        <v>1723</v>
      </c>
      <c r="C852" s="20" t="s">
        <v>61</v>
      </c>
      <c r="D852" s="45">
        <v>38.605178833007812</v>
      </c>
      <c r="E852" s="56">
        <v>38.605178833007812</v>
      </c>
    </row>
    <row r="853" spans="1:5" ht="30">
      <c r="A853" s="5" t="s">
        <v>1724</v>
      </c>
      <c r="B853" s="15" t="s">
        <v>1725</v>
      </c>
      <c r="C853" s="20" t="s">
        <v>61</v>
      </c>
      <c r="D853" s="45">
        <v>38.605178833007812</v>
      </c>
      <c r="E853" s="56">
        <v>38.605178833007812</v>
      </c>
    </row>
    <row r="854" spans="1:5" ht="30">
      <c r="A854" s="5" t="s">
        <v>1726</v>
      </c>
      <c r="B854" s="15" t="s">
        <v>1727</v>
      </c>
      <c r="C854" s="20" t="s">
        <v>33</v>
      </c>
      <c r="D854" s="45">
        <v>79.999992370605469</v>
      </c>
      <c r="E854" s="56">
        <v>79.999992370605469</v>
      </c>
    </row>
    <row r="855" spans="1:5" ht="30">
      <c r="A855" s="5" t="s">
        <v>1728</v>
      </c>
      <c r="B855" s="15" t="s">
        <v>1729</v>
      </c>
      <c r="C855" s="20" t="s">
        <v>33</v>
      </c>
      <c r="D855" s="45">
        <v>80.099990844726563</v>
      </c>
      <c r="E855" s="56">
        <v>80.099990844726563</v>
      </c>
    </row>
    <row r="856" spans="1:5">
      <c r="A856" s="5" t="s">
        <v>1730</v>
      </c>
      <c r="B856" s="15" t="s">
        <v>111</v>
      </c>
      <c r="C856" s="20"/>
      <c r="D856" s="47">
        <v>1200</v>
      </c>
      <c r="E856" s="58">
        <v>1200</v>
      </c>
    </row>
    <row r="857" spans="1:5" ht="30">
      <c r="A857" s="5" t="s">
        <v>1731</v>
      </c>
      <c r="B857" s="15" t="s">
        <v>1732</v>
      </c>
      <c r="C857" s="20" t="s">
        <v>120</v>
      </c>
      <c r="D857" s="45">
        <v>14.865279197692871</v>
      </c>
      <c r="E857" s="56">
        <v>14.865279197692871</v>
      </c>
    </row>
    <row r="858" spans="1:5" ht="30">
      <c r="A858" s="5" t="s">
        <v>1733</v>
      </c>
      <c r="B858" s="15" t="s">
        <v>115</v>
      </c>
      <c r="C858" s="20" t="s">
        <v>33</v>
      </c>
      <c r="D858" s="45">
        <v>99.000007629394531</v>
      </c>
      <c r="E858" s="56">
        <v>99.000007629394531</v>
      </c>
    </row>
    <row r="859" spans="1:5">
      <c r="A859" s="5" t="s">
        <v>1734</v>
      </c>
      <c r="B859" s="15" t="s">
        <v>1735</v>
      </c>
      <c r="C859" s="20"/>
      <c r="D859" s="12" t="s">
        <v>1736</v>
      </c>
      <c r="E859" s="34" t="s">
        <v>1736</v>
      </c>
    </row>
    <row r="860" spans="1:5" ht="30">
      <c r="A860" s="5" t="s">
        <v>1737</v>
      </c>
      <c r="B860" s="15" t="s">
        <v>1738</v>
      </c>
      <c r="C860" s="20" t="s">
        <v>120</v>
      </c>
      <c r="D860" s="47">
        <v>1614.3072509765625</v>
      </c>
      <c r="E860" s="58">
        <v>1614.3072509765625</v>
      </c>
    </row>
    <row r="861" spans="1:5" ht="30">
      <c r="A861" s="5" t="s">
        <v>1739</v>
      </c>
      <c r="B861" s="15" t="s">
        <v>1740</v>
      </c>
      <c r="C861" s="20" t="s">
        <v>33</v>
      </c>
      <c r="D861" s="45">
        <v>96.705360412597656</v>
      </c>
      <c r="E861" s="56">
        <v>96.705360412597656</v>
      </c>
    </row>
    <row r="862" spans="1:5" ht="30">
      <c r="A862" s="5" t="s">
        <v>130</v>
      </c>
      <c r="B862" s="15" t="s">
        <v>1741</v>
      </c>
      <c r="C862" s="20"/>
      <c r="D862" s="44">
        <v>1.0499999523162842</v>
      </c>
      <c r="E862" s="55">
        <v>1.0499999523162842</v>
      </c>
    </row>
    <row r="863" spans="1:5" ht="30">
      <c r="A863" s="5" t="s">
        <v>1742</v>
      </c>
      <c r="B863" s="15" t="s">
        <v>1743</v>
      </c>
      <c r="C863" s="20"/>
      <c r="D863" s="44">
        <v>1</v>
      </c>
      <c r="E863" s="55">
        <v>1</v>
      </c>
    </row>
    <row r="864" spans="1:5" ht="30">
      <c r="A864" s="5" t="s">
        <v>1744</v>
      </c>
      <c r="B864" s="15" t="s">
        <v>1745</v>
      </c>
      <c r="C864" s="20" t="s">
        <v>120</v>
      </c>
      <c r="D864" s="47">
        <v>1537.435546875</v>
      </c>
      <c r="E864" s="58">
        <v>1537.435546875</v>
      </c>
    </row>
    <row r="865" spans="1:5" ht="30">
      <c r="A865" s="5" t="s">
        <v>1746</v>
      </c>
      <c r="B865" s="15" t="s">
        <v>1747</v>
      </c>
      <c r="C865" s="20" t="s">
        <v>120</v>
      </c>
      <c r="D865" s="47">
        <v>1486.529296875</v>
      </c>
      <c r="E865" s="58">
        <v>1486.529296875</v>
      </c>
    </row>
    <row r="866" spans="1:5" ht="30">
      <c r="A866" s="5" t="s">
        <v>1748</v>
      </c>
      <c r="B866" s="15" t="s">
        <v>1749</v>
      </c>
      <c r="C866" s="20" t="s">
        <v>33</v>
      </c>
      <c r="D866" s="45">
        <v>96.688880920410156</v>
      </c>
      <c r="E866" s="56">
        <v>96.688880920410156</v>
      </c>
    </row>
    <row r="867" spans="1:5" ht="30">
      <c r="A867" s="5" t="s">
        <v>1750</v>
      </c>
      <c r="B867" s="15" t="s">
        <v>1751</v>
      </c>
      <c r="C867" s="20" t="s">
        <v>120</v>
      </c>
      <c r="D867" s="45">
        <v>50.906242370605469</v>
      </c>
      <c r="E867" s="56">
        <v>50.906242370605469</v>
      </c>
    </row>
    <row r="868" spans="1:5" ht="30">
      <c r="A868" s="5" t="s">
        <v>1752</v>
      </c>
      <c r="B868" s="15" t="s">
        <v>1753</v>
      </c>
      <c r="C868" s="20" t="s">
        <v>120</v>
      </c>
      <c r="D868" s="47">
        <v>1560.855712890625</v>
      </c>
      <c r="E868" s="58">
        <v>1560.855712890625</v>
      </c>
    </row>
    <row r="869" spans="1:5" ht="30">
      <c r="A869" s="5" t="s">
        <v>1754</v>
      </c>
      <c r="B869" s="15" t="s">
        <v>1755</v>
      </c>
      <c r="C869" s="20"/>
      <c r="D869" s="12" t="s">
        <v>1708</v>
      </c>
      <c r="E869" s="34" t="s">
        <v>1708</v>
      </c>
    </row>
    <row r="870" spans="1:5" ht="30">
      <c r="A870" s="5" t="s">
        <v>1756</v>
      </c>
      <c r="B870" s="15" t="s">
        <v>1757</v>
      </c>
      <c r="C870" s="20"/>
      <c r="D870" s="12" t="s">
        <v>1708</v>
      </c>
      <c r="E870" s="34" t="s">
        <v>1708</v>
      </c>
    </row>
    <row r="871" spans="1:5" ht="30">
      <c r="A871" s="5" t="s">
        <v>1758</v>
      </c>
      <c r="B871" s="15" t="s">
        <v>1759</v>
      </c>
      <c r="C871" s="20"/>
      <c r="D871" s="44">
        <v>1</v>
      </c>
      <c r="E871" s="55">
        <v>1</v>
      </c>
    </row>
    <row r="872" spans="1:5" ht="30">
      <c r="A872" s="5" t="s">
        <v>1760</v>
      </c>
      <c r="B872" s="15" t="s">
        <v>147</v>
      </c>
      <c r="C872" s="20"/>
      <c r="D872" s="44">
        <v>1</v>
      </c>
      <c r="E872" s="55">
        <v>1</v>
      </c>
    </row>
    <row r="873" spans="1:5" ht="30">
      <c r="A873" s="5" t="s">
        <v>1761</v>
      </c>
      <c r="B873" s="15" t="s">
        <v>1762</v>
      </c>
      <c r="C873" s="20" t="s">
        <v>120</v>
      </c>
      <c r="D873" s="45">
        <v>66.453269958496094</v>
      </c>
      <c r="E873" s="56">
        <v>66.453269958496094</v>
      </c>
    </row>
    <row r="874" spans="1:5" ht="30">
      <c r="A874" s="5" t="s">
        <v>1763</v>
      </c>
      <c r="B874" s="15" t="s">
        <v>1764</v>
      </c>
      <c r="C874" s="20" t="s">
        <v>120</v>
      </c>
      <c r="D874" s="45">
        <v>66.453269958496094</v>
      </c>
      <c r="E874" s="56">
        <v>66.453269958496094</v>
      </c>
    </row>
    <row r="875" spans="1:5" ht="30">
      <c r="A875" s="5" t="s">
        <v>1765</v>
      </c>
      <c r="B875" s="15" t="s">
        <v>1766</v>
      </c>
      <c r="C875" s="20" t="s">
        <v>120</v>
      </c>
      <c r="D875" s="45">
        <v>65.788734436035156</v>
      </c>
      <c r="E875" s="56">
        <v>65.788734436035156</v>
      </c>
    </row>
    <row r="876" spans="1:5" ht="30">
      <c r="A876" s="5" t="s">
        <v>1767</v>
      </c>
      <c r="B876" s="15" t="s">
        <v>1768</v>
      </c>
      <c r="C876" s="20" t="s">
        <v>127</v>
      </c>
      <c r="D876" s="50">
        <v>149.04246520996094</v>
      </c>
      <c r="E876" s="61">
        <v>149.04246520996094</v>
      </c>
    </row>
    <row r="877" spans="1:5" ht="30">
      <c r="A877" s="5" t="s">
        <v>1769</v>
      </c>
      <c r="B877" s="15" t="s">
        <v>1770</v>
      </c>
      <c r="C877" s="20" t="s">
        <v>61</v>
      </c>
      <c r="D877" s="44">
        <v>3.5333571434020996</v>
      </c>
      <c r="E877" s="55">
        <v>3.5333571434020996</v>
      </c>
    </row>
    <row r="878" spans="1:5" ht="30">
      <c r="A878" s="5" t="s">
        <v>1771</v>
      </c>
      <c r="B878" s="15" t="s">
        <v>1772</v>
      </c>
      <c r="C878" s="20" t="s">
        <v>61</v>
      </c>
      <c r="D878" s="44">
        <v>3.5333571434020996</v>
      </c>
      <c r="E878" s="55">
        <v>3.5333571434020996</v>
      </c>
    </row>
    <row r="879" spans="1:5" ht="30">
      <c r="A879" s="5" t="s">
        <v>1773</v>
      </c>
      <c r="B879" s="15" t="s">
        <v>1774</v>
      </c>
      <c r="C879" s="20" t="s">
        <v>33</v>
      </c>
      <c r="D879" s="45">
        <v>79.999992370605469</v>
      </c>
      <c r="E879" s="56">
        <v>79.999992370605469</v>
      </c>
    </row>
    <row r="880" spans="1:5" ht="30">
      <c r="A880" s="5" t="s">
        <v>1775</v>
      </c>
      <c r="B880" s="15" t="s">
        <v>1776</v>
      </c>
      <c r="C880" s="20" t="s">
        <v>33</v>
      </c>
      <c r="D880" s="45">
        <v>80.023246765136719</v>
      </c>
      <c r="E880" s="56">
        <v>80.023246765136719</v>
      </c>
    </row>
    <row r="881" spans="1:5" ht="30">
      <c r="A881" s="5" t="s">
        <v>1777</v>
      </c>
      <c r="B881" s="15" t="s">
        <v>141</v>
      </c>
      <c r="C881" s="20"/>
      <c r="D881" s="47">
        <v>1200</v>
      </c>
      <c r="E881" s="58">
        <v>1200</v>
      </c>
    </row>
    <row r="882" spans="1:5" ht="30">
      <c r="A882" s="5" t="s">
        <v>1778</v>
      </c>
      <c r="B882" s="15" t="s">
        <v>1779</v>
      </c>
      <c r="C882" s="20" t="s">
        <v>120</v>
      </c>
      <c r="D882" s="51">
        <v>0.66453206539154053</v>
      </c>
      <c r="E882" s="62">
        <v>0.66453206539154053</v>
      </c>
    </row>
    <row r="883" spans="1:5" ht="30">
      <c r="A883" s="5" t="s">
        <v>1780</v>
      </c>
      <c r="B883" s="15" t="s">
        <v>145</v>
      </c>
      <c r="C883" s="20" t="s">
        <v>33</v>
      </c>
      <c r="D883" s="45">
        <v>98.999992370605469</v>
      </c>
      <c r="E883" s="56">
        <v>98.999992370605469</v>
      </c>
    </row>
    <row r="884" spans="1:5" ht="30">
      <c r="A884" s="5" t="s">
        <v>1781</v>
      </c>
      <c r="B884" s="15" t="s">
        <v>1782</v>
      </c>
      <c r="C884" s="20"/>
      <c r="D884" s="12" t="s">
        <v>1736</v>
      </c>
      <c r="E884" s="34" t="s">
        <v>1736</v>
      </c>
    </row>
    <row r="885" spans="1:5" ht="30">
      <c r="A885" s="5" t="s">
        <v>1783</v>
      </c>
      <c r="B885" s="15" t="s">
        <v>1784</v>
      </c>
      <c r="C885" s="20" t="s">
        <v>120</v>
      </c>
      <c r="D885" s="45">
        <v>74.109573364257813</v>
      </c>
      <c r="E885" s="56">
        <v>74.109573364257813</v>
      </c>
    </row>
    <row r="886" spans="1:5" ht="30">
      <c r="A886" s="5" t="s">
        <v>1785</v>
      </c>
      <c r="B886" s="15" t="s">
        <v>1786</v>
      </c>
      <c r="C886" s="20" t="s">
        <v>33</v>
      </c>
      <c r="D886" s="45">
        <v>94.181480407714844</v>
      </c>
      <c r="E886" s="56">
        <v>94.181480407714844</v>
      </c>
    </row>
    <row r="887" spans="1:5" ht="30">
      <c r="A887" s="5" t="s">
        <v>158</v>
      </c>
      <c r="B887" s="15" t="s">
        <v>1787</v>
      </c>
      <c r="C887" s="20"/>
      <c r="D887" s="44">
        <v>1.0499999523162842</v>
      </c>
      <c r="E887" s="55">
        <v>1.0499999523162842</v>
      </c>
    </row>
    <row r="888" spans="1:5" ht="30">
      <c r="A888" s="5" t="s">
        <v>1788</v>
      </c>
      <c r="B888" s="15" t="s">
        <v>1789</v>
      </c>
      <c r="C888" s="20"/>
      <c r="D888" s="44">
        <v>1</v>
      </c>
      <c r="E888" s="55">
        <v>1</v>
      </c>
    </row>
    <row r="889" spans="1:5" ht="30">
      <c r="A889" s="5" t="s">
        <v>1790</v>
      </c>
      <c r="B889" s="15" t="s">
        <v>1791</v>
      </c>
      <c r="C889" s="20" t="s">
        <v>120</v>
      </c>
      <c r="D889" s="45">
        <v>70.580551147460938</v>
      </c>
      <c r="E889" s="56">
        <v>70.580551147460938</v>
      </c>
    </row>
    <row r="890" spans="1:5" ht="30">
      <c r="A890" s="5" t="s">
        <v>1792</v>
      </c>
      <c r="B890" s="15" t="s">
        <v>1793</v>
      </c>
      <c r="C890" s="20" t="s">
        <v>120</v>
      </c>
      <c r="D890" s="45">
        <v>66.453269958496094</v>
      </c>
      <c r="E890" s="56">
        <v>66.453269958496094</v>
      </c>
    </row>
    <row r="891" spans="1:5" ht="30">
      <c r="A891" s="5" t="s">
        <v>1794</v>
      </c>
      <c r="B891" s="15" t="s">
        <v>1795</v>
      </c>
      <c r="C891" s="20" t="s">
        <v>33</v>
      </c>
      <c r="D891" s="45">
        <v>94.152381896972656</v>
      </c>
      <c r="E891" s="56">
        <v>94.152381896972656</v>
      </c>
    </row>
    <row r="892" spans="1:5" ht="30">
      <c r="A892" s="5" t="s">
        <v>1796</v>
      </c>
      <c r="B892" s="15" t="s">
        <v>1797</v>
      </c>
      <c r="C892" s="20" t="s">
        <v>120</v>
      </c>
      <c r="D892" s="44">
        <v>4.1272788047790527</v>
      </c>
      <c r="E892" s="55">
        <v>4.1272788047790527</v>
      </c>
    </row>
    <row r="893" spans="1:5" ht="30">
      <c r="A893" s="5" t="s">
        <v>1798</v>
      </c>
      <c r="B893" s="15" t="s">
        <v>1799</v>
      </c>
      <c r="C893" s="20" t="s">
        <v>120</v>
      </c>
      <c r="D893" s="45">
        <v>69.775932312011719</v>
      </c>
      <c r="E893" s="56">
        <v>69.775932312011719</v>
      </c>
    </row>
    <row r="894" spans="1:5" ht="30">
      <c r="A894" s="5" t="s">
        <v>1800</v>
      </c>
      <c r="B894" s="15" t="s">
        <v>1801</v>
      </c>
      <c r="C894" s="20"/>
      <c r="D894" s="12" t="s">
        <v>1708</v>
      </c>
      <c r="E894" s="34" t="s">
        <v>1708</v>
      </c>
    </row>
    <row r="895" spans="1:5" ht="30">
      <c r="A895" s="5" t="s">
        <v>1802</v>
      </c>
      <c r="B895" s="15" t="s">
        <v>1803</v>
      </c>
      <c r="C895" s="20"/>
      <c r="D895" s="12" t="s">
        <v>1708</v>
      </c>
      <c r="E895" s="34" t="s">
        <v>1708</v>
      </c>
    </row>
    <row r="896" spans="1:5" ht="30">
      <c r="A896" s="5" t="s">
        <v>1804</v>
      </c>
      <c r="B896" s="15" t="s">
        <v>1805</v>
      </c>
      <c r="C896" s="20"/>
      <c r="D896" s="44">
        <v>1</v>
      </c>
      <c r="E896" s="55">
        <v>1</v>
      </c>
    </row>
    <row r="897" spans="1:5" ht="30">
      <c r="A897" s="5" t="s">
        <v>1806</v>
      </c>
      <c r="B897" s="15" t="s">
        <v>175</v>
      </c>
      <c r="C897" s="20"/>
      <c r="D897" s="44">
        <v>1</v>
      </c>
      <c r="E897" s="55">
        <v>1</v>
      </c>
    </row>
    <row r="898" spans="1:5" ht="30">
      <c r="A898" s="5" t="s">
        <v>1807</v>
      </c>
      <c r="B898" s="15" t="s">
        <v>1808</v>
      </c>
      <c r="C898" s="20" t="s">
        <v>120</v>
      </c>
      <c r="D898" s="50">
        <v>126.18212127685547</v>
      </c>
      <c r="E898" s="61">
        <v>126.18212127685547</v>
      </c>
    </row>
    <row r="899" spans="1:5" ht="30">
      <c r="A899" s="5" t="s">
        <v>1809</v>
      </c>
      <c r="B899" s="15" t="s">
        <v>1810</v>
      </c>
      <c r="C899" s="20" t="s">
        <v>120</v>
      </c>
      <c r="D899" s="50">
        <v>126.18212127685547</v>
      </c>
      <c r="E899" s="61">
        <v>126.18212127685547</v>
      </c>
    </row>
    <row r="900" spans="1:5" ht="30">
      <c r="A900" s="5" t="s">
        <v>1811</v>
      </c>
      <c r="B900" s="15" t="s">
        <v>1812</v>
      </c>
      <c r="C900" s="20" t="s">
        <v>120</v>
      </c>
      <c r="D900" s="50">
        <v>124.92030334472656</v>
      </c>
      <c r="E900" s="61">
        <v>124.92030334472656</v>
      </c>
    </row>
    <row r="901" spans="1:5" ht="30">
      <c r="A901" s="5" t="s">
        <v>1813</v>
      </c>
      <c r="B901" s="15" t="s">
        <v>1814</v>
      </c>
      <c r="C901" s="20" t="s">
        <v>127</v>
      </c>
      <c r="D901" s="45">
        <v>40.414466857910156</v>
      </c>
      <c r="E901" s="56">
        <v>40.414466857910156</v>
      </c>
    </row>
    <row r="902" spans="1:5" ht="30">
      <c r="A902" s="5" t="s">
        <v>1815</v>
      </c>
      <c r="B902" s="15" t="s">
        <v>1816</v>
      </c>
      <c r="C902" s="20" t="s">
        <v>61</v>
      </c>
      <c r="D902" s="45">
        <v>24.90655517578125</v>
      </c>
      <c r="E902" s="56">
        <v>24.90655517578125</v>
      </c>
    </row>
    <row r="903" spans="1:5" ht="30">
      <c r="A903" s="5" t="s">
        <v>1817</v>
      </c>
      <c r="B903" s="15" t="s">
        <v>1818</v>
      </c>
      <c r="C903" s="20" t="s">
        <v>61</v>
      </c>
      <c r="D903" s="45">
        <v>24.906553268432617</v>
      </c>
      <c r="E903" s="56">
        <v>24.906553268432617</v>
      </c>
    </row>
    <row r="904" spans="1:5" ht="30">
      <c r="A904" s="5" t="s">
        <v>1819</v>
      </c>
      <c r="B904" s="15" t="s">
        <v>1820</v>
      </c>
      <c r="C904" s="20" t="s">
        <v>33</v>
      </c>
      <c r="D904" s="45">
        <v>79.999992370605469</v>
      </c>
      <c r="E904" s="56">
        <v>79.999992370605469</v>
      </c>
    </row>
    <row r="905" spans="1:5" ht="30">
      <c r="A905" s="5" t="s">
        <v>1821</v>
      </c>
      <c r="B905" s="15" t="s">
        <v>1822</v>
      </c>
      <c r="C905" s="20" t="s">
        <v>33</v>
      </c>
      <c r="D905" s="45">
        <v>80.064254760742188</v>
      </c>
      <c r="E905" s="56">
        <v>80.064254760742188</v>
      </c>
    </row>
    <row r="906" spans="1:5" ht="30">
      <c r="A906" s="5" t="s">
        <v>1823</v>
      </c>
      <c r="B906" s="15" t="s">
        <v>169</v>
      </c>
      <c r="C906" s="20"/>
      <c r="D906" s="47">
        <v>1200</v>
      </c>
      <c r="E906" s="58">
        <v>1200</v>
      </c>
    </row>
    <row r="907" spans="1:5" ht="30">
      <c r="A907" s="5" t="s">
        <v>1824</v>
      </c>
      <c r="B907" s="15" t="s">
        <v>1825</v>
      </c>
      <c r="C907" s="20" t="s">
        <v>120</v>
      </c>
      <c r="D907" s="44">
        <v>1.2618200778961182</v>
      </c>
      <c r="E907" s="55">
        <v>1.2618200778961182</v>
      </c>
    </row>
    <row r="908" spans="1:5" ht="30">
      <c r="A908" s="5" t="s">
        <v>1826</v>
      </c>
      <c r="B908" s="15" t="s">
        <v>173</v>
      </c>
      <c r="C908" s="20" t="s">
        <v>33</v>
      </c>
      <c r="D908" s="45">
        <v>99</v>
      </c>
      <c r="E908" s="56">
        <v>99</v>
      </c>
    </row>
    <row r="909" spans="1:5" ht="30">
      <c r="A909" s="5" t="s">
        <v>1827</v>
      </c>
      <c r="B909" s="15" t="s">
        <v>1828</v>
      </c>
      <c r="C909" s="20"/>
      <c r="D909" s="12" t="s">
        <v>1736</v>
      </c>
      <c r="E909" s="34" t="s">
        <v>1736</v>
      </c>
    </row>
    <row r="910" spans="1:5" ht="30">
      <c r="A910" s="5" t="s">
        <v>1829</v>
      </c>
      <c r="B910" s="15" t="s">
        <v>1830</v>
      </c>
      <c r="C910" s="20" t="s">
        <v>120</v>
      </c>
      <c r="D910" s="50">
        <v>139.60023498535156</v>
      </c>
      <c r="E910" s="61">
        <v>139.60023498535156</v>
      </c>
    </row>
    <row r="911" spans="1:5" ht="30">
      <c r="A911" s="5" t="s">
        <v>1831</v>
      </c>
      <c r="B911" s="15" t="s">
        <v>1832</v>
      </c>
      <c r="C911" s="20" t="s">
        <v>33</v>
      </c>
      <c r="D911" s="45">
        <v>94.932929992675781</v>
      </c>
      <c r="E911" s="56">
        <v>94.932929992675781</v>
      </c>
    </row>
    <row r="912" spans="1:5" ht="30">
      <c r="A912" s="5" t="s">
        <v>186</v>
      </c>
      <c r="B912" s="15" t="s">
        <v>1833</v>
      </c>
      <c r="C912" s="20"/>
      <c r="D912" s="44">
        <v>1.0499999523162842</v>
      </c>
      <c r="E912" s="55">
        <v>1.0499999523162842</v>
      </c>
    </row>
    <row r="913" spans="1:5" ht="30">
      <c r="A913" s="5" t="s">
        <v>1834</v>
      </c>
      <c r="B913" s="15" t="s">
        <v>1835</v>
      </c>
      <c r="C913" s="20"/>
      <c r="D913" s="44">
        <v>1</v>
      </c>
      <c r="E913" s="55">
        <v>1</v>
      </c>
    </row>
    <row r="914" spans="1:5" ht="30">
      <c r="A914" s="5" t="s">
        <v>1836</v>
      </c>
      <c r="B914" s="15" t="s">
        <v>1837</v>
      </c>
      <c r="C914" s="20" t="s">
        <v>120</v>
      </c>
      <c r="D914" s="50">
        <v>132.95260620117187</v>
      </c>
      <c r="E914" s="61">
        <v>132.95260620117187</v>
      </c>
    </row>
    <row r="915" spans="1:5" ht="30">
      <c r="A915" s="5" t="s">
        <v>1838</v>
      </c>
      <c r="B915" s="15" t="s">
        <v>1839</v>
      </c>
      <c r="C915" s="20" t="s">
        <v>120</v>
      </c>
      <c r="D915" s="50">
        <v>126.18212127685547</v>
      </c>
      <c r="E915" s="61">
        <v>126.18212127685547</v>
      </c>
    </row>
    <row r="916" spans="1:5" ht="30">
      <c r="A916" s="5" t="s">
        <v>1840</v>
      </c>
      <c r="B916" s="15" t="s">
        <v>1841</v>
      </c>
      <c r="C916" s="20" t="s">
        <v>33</v>
      </c>
      <c r="D916" s="45">
        <v>94.9075927734375</v>
      </c>
      <c r="E916" s="56">
        <v>94.9075927734375</v>
      </c>
    </row>
    <row r="917" spans="1:5" ht="30">
      <c r="A917" s="5" t="s">
        <v>1842</v>
      </c>
      <c r="B917" s="15" t="s">
        <v>1843</v>
      </c>
      <c r="C917" s="20" t="s">
        <v>120</v>
      </c>
      <c r="D917" s="44">
        <v>6.7704839706420898</v>
      </c>
      <c r="E917" s="55">
        <v>6.7704839706420898</v>
      </c>
    </row>
    <row r="918" spans="1:5" ht="30">
      <c r="A918" s="5" t="s">
        <v>1844</v>
      </c>
      <c r="B918" s="15" t="s">
        <v>1845</v>
      </c>
      <c r="C918" s="20" t="s">
        <v>120</v>
      </c>
      <c r="D918" s="50">
        <v>132.49122619628906</v>
      </c>
      <c r="E918" s="61">
        <v>132.49122619628906</v>
      </c>
    </row>
    <row r="919" spans="1:5">
      <c r="A919" s="5" t="s">
        <v>1846</v>
      </c>
      <c r="B919" s="15" t="s">
        <v>1847</v>
      </c>
      <c r="C919" s="20"/>
      <c r="D919" s="12" t="s">
        <v>1736</v>
      </c>
      <c r="E919" s="34" t="s">
        <v>1736</v>
      </c>
    </row>
    <row r="920" spans="1:5" ht="30">
      <c r="A920" s="5" t="s">
        <v>1848</v>
      </c>
      <c r="B920" s="15" t="s">
        <v>1849</v>
      </c>
      <c r="C920" s="20" t="s">
        <v>120</v>
      </c>
      <c r="D920" s="46">
        <v>20886.19140625</v>
      </c>
      <c r="E920" s="57">
        <v>20886.19140625</v>
      </c>
    </row>
    <row r="921" spans="1:5" ht="30">
      <c r="A921" s="5" t="s">
        <v>1850</v>
      </c>
      <c r="B921" s="15" t="s">
        <v>1851</v>
      </c>
      <c r="C921" s="20" t="s">
        <v>38</v>
      </c>
      <c r="D921" s="45">
        <v>51.180385589599609</v>
      </c>
      <c r="E921" s="56">
        <v>51.180385589599609</v>
      </c>
    </row>
    <row r="922" spans="1:5" ht="30">
      <c r="A922" s="5" t="s">
        <v>1852</v>
      </c>
      <c r="B922" s="15" t="s">
        <v>1853</v>
      </c>
      <c r="C922" s="20" t="s">
        <v>30</v>
      </c>
      <c r="D922" s="50">
        <v>265.40518188476562</v>
      </c>
      <c r="E922" s="61">
        <v>265.40518188476562</v>
      </c>
    </row>
    <row r="923" spans="1:5" ht="30">
      <c r="A923" s="5" t="s">
        <v>1854</v>
      </c>
      <c r="B923" s="15" t="s">
        <v>1855</v>
      </c>
      <c r="C923" s="20" t="s">
        <v>30</v>
      </c>
      <c r="D923" s="50">
        <v>263.9051513671875</v>
      </c>
      <c r="E923" s="61">
        <v>263.9051513671875</v>
      </c>
    </row>
    <row r="924" spans="1:5" ht="30">
      <c r="A924" s="5" t="s">
        <v>1856</v>
      </c>
      <c r="B924" s="15" t="s">
        <v>1857</v>
      </c>
      <c r="C924" s="20" t="s">
        <v>30</v>
      </c>
      <c r="D924" s="44">
        <v>1.5000067949295044</v>
      </c>
      <c r="E924" s="55">
        <v>1.5000067949295044</v>
      </c>
    </row>
    <row r="925" spans="1:5" ht="30">
      <c r="A925" s="5" t="s">
        <v>1858</v>
      </c>
      <c r="B925" s="15" t="s">
        <v>1859</v>
      </c>
      <c r="C925" s="20" t="s">
        <v>30</v>
      </c>
      <c r="D925" s="44">
        <v>2.79998779296875</v>
      </c>
      <c r="E925" s="55">
        <v>2.79998779296875</v>
      </c>
    </row>
    <row r="926" spans="1:5" ht="30">
      <c r="A926" s="5" t="s">
        <v>1860</v>
      </c>
      <c r="B926" s="15" t="s">
        <v>1861</v>
      </c>
      <c r="C926" s="20" t="s">
        <v>217</v>
      </c>
      <c r="D926" s="50">
        <v>119.95103454589844</v>
      </c>
      <c r="E926" s="61">
        <v>119.95103454589844</v>
      </c>
    </row>
    <row r="927" spans="1:5" ht="30">
      <c r="A927" s="5" t="s">
        <v>1862</v>
      </c>
      <c r="B927" s="15" t="s">
        <v>1863</v>
      </c>
      <c r="C927" s="20" t="s">
        <v>217</v>
      </c>
      <c r="D927" s="47">
        <v>2117.650634765625</v>
      </c>
      <c r="E927" s="58">
        <v>2117.650634765625</v>
      </c>
    </row>
    <row r="928" spans="1:5">
      <c r="A928" s="5" t="s">
        <v>1864</v>
      </c>
      <c r="B928" s="15" t="s">
        <v>1865</v>
      </c>
      <c r="C928" s="20"/>
      <c r="D928" s="12" t="s">
        <v>1736</v>
      </c>
      <c r="E928" s="34" t="s">
        <v>1736</v>
      </c>
    </row>
    <row r="929" spans="1:5" ht="30">
      <c r="A929" s="5" t="s">
        <v>1866</v>
      </c>
      <c r="B929" s="15" t="s">
        <v>1867</v>
      </c>
      <c r="C929" s="20" t="s">
        <v>120</v>
      </c>
      <c r="D929" s="46">
        <v>25272.73046875</v>
      </c>
      <c r="E929" s="57">
        <v>25272.73046875</v>
      </c>
    </row>
    <row r="930" spans="1:5" ht="30">
      <c r="A930" s="5" t="s">
        <v>1868</v>
      </c>
      <c r="B930" s="15" t="s">
        <v>1869</v>
      </c>
      <c r="C930" s="20" t="s">
        <v>38</v>
      </c>
      <c r="D930" s="45">
        <v>30.65294075012207</v>
      </c>
      <c r="E930" s="56">
        <v>30.65294075012207</v>
      </c>
    </row>
    <row r="931" spans="1:5" ht="30">
      <c r="A931" s="5" t="s">
        <v>1870</v>
      </c>
      <c r="B931" s="15" t="s">
        <v>1871</v>
      </c>
      <c r="C931" s="20" t="s">
        <v>30</v>
      </c>
      <c r="D931" s="50">
        <v>235.05551147460937</v>
      </c>
      <c r="E931" s="61">
        <v>235.05551147460937</v>
      </c>
    </row>
    <row r="932" spans="1:5" ht="30">
      <c r="A932" s="5" t="s">
        <v>1872</v>
      </c>
      <c r="B932" s="15" t="s">
        <v>1873</v>
      </c>
      <c r="C932" s="20" t="s">
        <v>30</v>
      </c>
      <c r="D932" s="50">
        <v>234.77749633789062</v>
      </c>
      <c r="E932" s="61">
        <v>234.77749633789062</v>
      </c>
    </row>
    <row r="933" spans="1:5" ht="30">
      <c r="A933" s="5" t="s">
        <v>1874</v>
      </c>
      <c r="B933" s="15" t="s">
        <v>1875</v>
      </c>
      <c r="C933" s="20" t="s">
        <v>30</v>
      </c>
      <c r="D933" s="51">
        <v>0.27801513671875</v>
      </c>
      <c r="E933" s="62">
        <v>0.27801513671875</v>
      </c>
    </row>
    <row r="934" spans="1:5" ht="30">
      <c r="A934" s="5" t="s">
        <v>1876</v>
      </c>
      <c r="B934" s="15" t="s">
        <v>1877</v>
      </c>
      <c r="C934" s="20" t="s">
        <v>30</v>
      </c>
      <c r="D934" s="44">
        <v>5.6000094413757324</v>
      </c>
      <c r="E934" s="55">
        <v>5.6000094413757324</v>
      </c>
    </row>
    <row r="935" spans="1:5" ht="30">
      <c r="A935" s="5" t="s">
        <v>1878</v>
      </c>
      <c r="B935" s="15" t="s">
        <v>1879</v>
      </c>
      <c r="C935" s="20" t="s">
        <v>217</v>
      </c>
      <c r="D935" s="50">
        <v>196.53875732421875</v>
      </c>
      <c r="E935" s="61">
        <v>196.53875732421875</v>
      </c>
    </row>
    <row r="936" spans="1:5" ht="30">
      <c r="A936" s="5" t="s">
        <v>1880</v>
      </c>
      <c r="B936" s="15" t="s">
        <v>1881</v>
      </c>
      <c r="C936" s="20" t="s">
        <v>217</v>
      </c>
      <c r="D936" s="46">
        <v>3256.94873046875</v>
      </c>
      <c r="E936" s="57">
        <v>3256.94873046875</v>
      </c>
    </row>
    <row r="937" spans="1:5">
      <c r="A937" s="5" t="s">
        <v>1882</v>
      </c>
      <c r="B937" s="15" t="s">
        <v>1883</v>
      </c>
      <c r="C937" s="20"/>
      <c r="D937" s="12" t="s">
        <v>1736</v>
      </c>
      <c r="E937" s="34" t="s">
        <v>1736</v>
      </c>
    </row>
    <row r="938" spans="1:5" ht="30">
      <c r="A938" s="5" t="s">
        <v>1884</v>
      </c>
      <c r="B938" s="15" t="s">
        <v>1885</v>
      </c>
      <c r="C938" s="20" t="s">
        <v>120</v>
      </c>
      <c r="D938" s="46">
        <v>14385.6328125</v>
      </c>
      <c r="E938" s="57">
        <v>14385.6328125</v>
      </c>
    </row>
    <row r="939" spans="1:5" ht="30">
      <c r="A939" s="5" t="s">
        <v>1886</v>
      </c>
      <c r="B939" s="15" t="s">
        <v>1887</v>
      </c>
      <c r="C939" s="20" t="s">
        <v>38</v>
      </c>
      <c r="D939" s="45">
        <v>14.94117546081543</v>
      </c>
      <c r="E939" s="56">
        <v>14.94117546081543</v>
      </c>
    </row>
    <row r="940" spans="1:5" ht="30">
      <c r="A940" s="5" t="s">
        <v>1888</v>
      </c>
      <c r="B940" s="15" t="s">
        <v>1889</v>
      </c>
      <c r="C940" s="20" t="s">
        <v>30</v>
      </c>
      <c r="D940" s="50">
        <v>198.10896301269531</v>
      </c>
      <c r="E940" s="61">
        <v>198.10896301269531</v>
      </c>
    </row>
    <row r="941" spans="1:5" ht="30">
      <c r="A941" s="5" t="s">
        <v>1890</v>
      </c>
      <c r="B941" s="15" t="s">
        <v>1891</v>
      </c>
      <c r="C941" s="20" t="s">
        <v>30</v>
      </c>
      <c r="D941" s="50">
        <v>197.72894287109375</v>
      </c>
      <c r="E941" s="61">
        <v>197.72894287109375</v>
      </c>
    </row>
    <row r="942" spans="1:5" ht="30">
      <c r="A942" s="5" t="s">
        <v>1892</v>
      </c>
      <c r="B942" s="15" t="s">
        <v>1893</v>
      </c>
      <c r="C942" s="20" t="s">
        <v>30</v>
      </c>
      <c r="D942" s="51">
        <v>0.38001167774200439</v>
      </c>
      <c r="E942" s="62">
        <v>0.38001167774200439</v>
      </c>
    </row>
    <row r="943" spans="1:5" ht="30">
      <c r="A943" s="5" t="s">
        <v>1894</v>
      </c>
      <c r="B943" s="15" t="s">
        <v>1895</v>
      </c>
      <c r="C943" s="20" t="s">
        <v>30</v>
      </c>
      <c r="D943" s="44">
        <v>2.5</v>
      </c>
      <c r="E943" s="55">
        <v>2.5</v>
      </c>
    </row>
    <row r="944" spans="1:5" ht="30">
      <c r="A944" s="5" t="s">
        <v>1896</v>
      </c>
      <c r="B944" s="15" t="s">
        <v>1897</v>
      </c>
      <c r="C944" s="20" t="s">
        <v>217</v>
      </c>
      <c r="D944" s="50">
        <v>272.99258422851562</v>
      </c>
      <c r="E944" s="61">
        <v>272.99258422851562</v>
      </c>
    </row>
    <row r="945" spans="1:5" ht="30">
      <c r="A945" s="5" t="s">
        <v>1898</v>
      </c>
      <c r="B945" s="15" t="s">
        <v>1899</v>
      </c>
      <c r="C945" s="20" t="s">
        <v>217</v>
      </c>
      <c r="D945" s="47">
        <v>2581.9404296875</v>
      </c>
      <c r="E945" s="58">
        <v>2581.9404296875</v>
      </c>
    </row>
    <row r="946" spans="1:5">
      <c r="A946" s="5" t="s">
        <v>1900</v>
      </c>
      <c r="B946" s="15" t="s">
        <v>1901</v>
      </c>
      <c r="C946" s="20"/>
      <c r="D946" s="12" t="s">
        <v>1736</v>
      </c>
      <c r="E946" s="34" t="s">
        <v>1736</v>
      </c>
    </row>
    <row r="947" spans="1:5" ht="30">
      <c r="A947" s="5" t="s">
        <v>1902</v>
      </c>
      <c r="B947" s="15" t="s">
        <v>1903</v>
      </c>
      <c r="C947" s="20" t="s">
        <v>120</v>
      </c>
      <c r="D947" s="46">
        <v>7909.31640625</v>
      </c>
      <c r="E947" s="57">
        <v>7909.31640625</v>
      </c>
    </row>
    <row r="948" spans="1:5" ht="30">
      <c r="A948" s="5" t="s">
        <v>1904</v>
      </c>
      <c r="B948" s="15" t="s">
        <v>1905</v>
      </c>
      <c r="C948" s="20" t="s">
        <v>38</v>
      </c>
      <c r="D948" s="51">
        <v>0.27745097875595093</v>
      </c>
      <c r="E948" s="62">
        <v>0.27745097875595093</v>
      </c>
    </row>
    <row r="949" spans="1:5" ht="30">
      <c r="A949" s="5" t="s">
        <v>1906</v>
      </c>
      <c r="B949" s="15" t="s">
        <v>1907</v>
      </c>
      <c r="C949" s="20" t="s">
        <v>30</v>
      </c>
      <c r="D949" s="45">
        <v>67.310409545898438</v>
      </c>
      <c r="E949" s="56">
        <v>67.310409545898438</v>
      </c>
    </row>
    <row r="950" spans="1:5" ht="30">
      <c r="A950" s="5" t="s">
        <v>1908</v>
      </c>
      <c r="B950" s="15" t="s">
        <v>1909</v>
      </c>
      <c r="C950" s="20" t="s">
        <v>30</v>
      </c>
      <c r="D950" s="45">
        <v>61.710399627685547</v>
      </c>
      <c r="E950" s="56">
        <v>61.710399627685547</v>
      </c>
    </row>
    <row r="951" spans="1:5" ht="30">
      <c r="A951" s="5" t="s">
        <v>1910</v>
      </c>
      <c r="B951" s="15" t="s">
        <v>1911</v>
      </c>
      <c r="C951" s="20" t="s">
        <v>30</v>
      </c>
      <c r="D951" s="44">
        <v>5.6000094413757324</v>
      </c>
      <c r="E951" s="55">
        <v>5.6000094413757324</v>
      </c>
    </row>
    <row r="952" spans="1:5" ht="30">
      <c r="A952" s="5" t="s">
        <v>1912</v>
      </c>
      <c r="B952" s="15" t="s">
        <v>1913</v>
      </c>
      <c r="C952" s="20" t="s">
        <v>30</v>
      </c>
      <c r="D952" s="44">
        <v>2.79998779296875</v>
      </c>
      <c r="E952" s="55">
        <v>2.79998779296875</v>
      </c>
    </row>
    <row r="953" spans="1:5" ht="30">
      <c r="A953" s="5" t="s">
        <v>1914</v>
      </c>
      <c r="B953" s="15" t="s">
        <v>1915</v>
      </c>
      <c r="C953" s="20" t="s">
        <v>217</v>
      </c>
      <c r="D953" s="50">
        <v>154.51301574707031</v>
      </c>
      <c r="E953" s="61">
        <v>154.51301574707031</v>
      </c>
    </row>
    <row r="954" spans="1:5" ht="30">
      <c r="A954" s="5" t="s">
        <v>1916</v>
      </c>
      <c r="B954" s="15" t="s">
        <v>1917</v>
      </c>
      <c r="C954" s="20" t="s">
        <v>217</v>
      </c>
      <c r="D954" s="50">
        <v>604.20635986328125</v>
      </c>
      <c r="E954" s="61">
        <v>604.20635986328125</v>
      </c>
    </row>
    <row r="955" spans="1:5">
      <c r="A955" s="5" t="s">
        <v>1918</v>
      </c>
      <c r="B955" s="15" t="s">
        <v>1919</v>
      </c>
      <c r="C955" s="20"/>
      <c r="D955" s="12" t="s">
        <v>1736</v>
      </c>
      <c r="E955" s="34" t="s">
        <v>1736</v>
      </c>
    </row>
    <row r="956" spans="1:5" ht="30">
      <c r="A956" s="5" t="s">
        <v>1920</v>
      </c>
      <c r="B956" s="15" t="s">
        <v>1921</v>
      </c>
      <c r="C956" s="20" t="s">
        <v>120</v>
      </c>
      <c r="D956" s="46">
        <v>11340.015625</v>
      </c>
      <c r="E956" s="57">
        <v>11340.015625</v>
      </c>
    </row>
    <row r="957" spans="1:5" ht="30">
      <c r="A957" s="5" t="s">
        <v>1922</v>
      </c>
      <c r="B957" s="15" t="s">
        <v>1923</v>
      </c>
      <c r="C957" s="20" t="s">
        <v>38</v>
      </c>
      <c r="D957" s="51">
        <v>0.70449364185333252</v>
      </c>
      <c r="E957" s="62">
        <v>0.70449364185333252</v>
      </c>
    </row>
    <row r="958" spans="1:5" ht="30">
      <c r="A958" s="5" t="s">
        <v>1924</v>
      </c>
      <c r="B958" s="15" t="s">
        <v>1925</v>
      </c>
      <c r="C958" s="20" t="s">
        <v>30</v>
      </c>
      <c r="D958" s="45">
        <v>90.100021362304688</v>
      </c>
      <c r="E958" s="56">
        <v>90.100021362304688</v>
      </c>
    </row>
    <row r="959" spans="1:5" ht="30">
      <c r="A959" s="5" t="s">
        <v>1926</v>
      </c>
      <c r="B959" s="15" t="s">
        <v>1927</v>
      </c>
      <c r="C959" s="20" t="s">
        <v>30</v>
      </c>
      <c r="D959" s="45">
        <v>84.500015258789063</v>
      </c>
      <c r="E959" s="56">
        <v>84.500015258789063</v>
      </c>
    </row>
    <row r="960" spans="1:5" ht="30">
      <c r="A960" s="5" t="s">
        <v>1928</v>
      </c>
      <c r="B960" s="15" t="s">
        <v>1929</v>
      </c>
      <c r="C960" s="20" t="s">
        <v>30</v>
      </c>
      <c r="D960" s="44">
        <v>5.6000094413757324</v>
      </c>
      <c r="E960" s="55">
        <v>5.6000094413757324</v>
      </c>
    </row>
    <row r="961" spans="1:5" ht="30">
      <c r="A961" s="5" t="s">
        <v>1930</v>
      </c>
      <c r="B961" s="15" t="s">
        <v>1931</v>
      </c>
      <c r="C961" s="20" t="s">
        <v>30</v>
      </c>
      <c r="D961" s="44">
        <v>2.79998779296875</v>
      </c>
      <c r="E961" s="55">
        <v>2.79998779296875</v>
      </c>
    </row>
    <row r="962" spans="1:5" ht="30">
      <c r="A962" s="5" t="s">
        <v>1932</v>
      </c>
      <c r="B962" s="15" t="s">
        <v>1933</v>
      </c>
      <c r="C962" s="20" t="s">
        <v>217</v>
      </c>
      <c r="D962" s="50">
        <v>142.62869262695312</v>
      </c>
      <c r="E962" s="61">
        <v>142.62869262695312</v>
      </c>
    </row>
    <row r="963" spans="1:5" ht="30">
      <c r="A963" s="5" t="s">
        <v>1934</v>
      </c>
      <c r="B963" s="15" t="s">
        <v>1935</v>
      </c>
      <c r="C963" s="20" t="s">
        <v>217</v>
      </c>
      <c r="D963" s="50">
        <v>753.3428955078125</v>
      </c>
      <c r="E963" s="61">
        <v>753.3428955078125</v>
      </c>
    </row>
    <row r="964" spans="1:5">
      <c r="A964" s="5" t="s">
        <v>1936</v>
      </c>
      <c r="B964" s="15" t="s">
        <v>1937</v>
      </c>
      <c r="C964" s="20"/>
      <c r="D964" s="12" t="s">
        <v>1736</v>
      </c>
      <c r="E964" s="34" t="s">
        <v>1736</v>
      </c>
    </row>
    <row r="965" spans="1:5" ht="30">
      <c r="A965" s="5" t="s">
        <v>1938</v>
      </c>
      <c r="B965" s="15" t="s">
        <v>1939</v>
      </c>
      <c r="C965" s="20" t="s">
        <v>120</v>
      </c>
      <c r="D965" s="46">
        <v>7990.50537109375</v>
      </c>
      <c r="E965" s="57">
        <v>7990.50537109375</v>
      </c>
    </row>
    <row r="966" spans="1:5" ht="30">
      <c r="A966" s="5" t="s">
        <v>1940</v>
      </c>
      <c r="B966" s="15" t="s">
        <v>1941</v>
      </c>
      <c r="C966" s="20" t="s">
        <v>38</v>
      </c>
      <c r="D966" s="44">
        <v>1.2598038911819458</v>
      </c>
      <c r="E966" s="55">
        <v>1.2598038911819458</v>
      </c>
    </row>
    <row r="967" spans="1:5" ht="30">
      <c r="A967" s="5" t="s">
        <v>1942</v>
      </c>
      <c r="B967" s="15" t="s">
        <v>1943</v>
      </c>
      <c r="C967" s="20" t="s">
        <v>30</v>
      </c>
      <c r="D967" s="50">
        <v>106.1929931640625</v>
      </c>
      <c r="E967" s="61">
        <v>106.1929931640625</v>
      </c>
    </row>
    <row r="968" spans="1:5" ht="30">
      <c r="A968" s="5" t="s">
        <v>1944</v>
      </c>
      <c r="B968" s="15" t="s">
        <v>1945</v>
      </c>
      <c r="C968" s="20" t="s">
        <v>30</v>
      </c>
      <c r="D968" s="50">
        <v>100.49298858642578</v>
      </c>
      <c r="E968" s="61">
        <v>100.49298858642578</v>
      </c>
    </row>
    <row r="969" spans="1:5" ht="30">
      <c r="A969" s="5" t="s">
        <v>1946</v>
      </c>
      <c r="B969" s="15" t="s">
        <v>1947</v>
      </c>
      <c r="C969" s="20" t="s">
        <v>30</v>
      </c>
      <c r="D969" s="44">
        <v>5.7000055313110352</v>
      </c>
      <c r="E969" s="55">
        <v>5.7000055313110352</v>
      </c>
    </row>
    <row r="970" spans="1:5" ht="30">
      <c r="A970" s="5" t="s">
        <v>1948</v>
      </c>
      <c r="B970" s="15" t="s">
        <v>1949</v>
      </c>
      <c r="C970" s="20" t="s">
        <v>30</v>
      </c>
      <c r="D970" s="44">
        <v>2.79998779296875</v>
      </c>
      <c r="E970" s="55">
        <v>2.79998779296875</v>
      </c>
    </row>
    <row r="971" spans="1:5" ht="30">
      <c r="A971" s="5" t="s">
        <v>1950</v>
      </c>
      <c r="B971" s="15" t="s">
        <v>1951</v>
      </c>
      <c r="C971" s="20" t="s">
        <v>217</v>
      </c>
      <c r="D971" s="45">
        <v>84.189140319824219</v>
      </c>
      <c r="E971" s="56">
        <v>84.189140319824219</v>
      </c>
    </row>
    <row r="972" spans="1:5" ht="30">
      <c r="A972" s="5" t="s">
        <v>1952</v>
      </c>
      <c r="B972" s="15" t="s">
        <v>1953</v>
      </c>
      <c r="C972" s="20" t="s">
        <v>217</v>
      </c>
      <c r="D972" s="50">
        <v>632.3134765625</v>
      </c>
      <c r="E972" s="61">
        <v>632.3134765625</v>
      </c>
    </row>
    <row r="973" spans="1:5">
      <c r="A973" s="5" t="s">
        <v>1954</v>
      </c>
      <c r="B973" s="15" t="s">
        <v>1955</v>
      </c>
      <c r="C973" s="20"/>
      <c r="D973" s="12" t="s">
        <v>1736</v>
      </c>
      <c r="E973" s="34" t="s">
        <v>1736</v>
      </c>
    </row>
    <row r="974" spans="1:5" ht="30">
      <c r="A974" s="5" t="s">
        <v>1956</v>
      </c>
      <c r="B974" s="15" t="s">
        <v>1957</v>
      </c>
      <c r="C974" s="20" t="s">
        <v>120</v>
      </c>
      <c r="D974" s="46">
        <v>15595.3759765625</v>
      </c>
      <c r="E974" s="57">
        <v>15595.3759765625</v>
      </c>
    </row>
    <row r="975" spans="1:5" ht="30">
      <c r="A975" s="5" t="s">
        <v>1958</v>
      </c>
      <c r="B975" s="15" t="s">
        <v>1959</v>
      </c>
      <c r="C975" s="20" t="s">
        <v>38</v>
      </c>
      <c r="D975" s="44">
        <v>3.324509859085083</v>
      </c>
      <c r="E975" s="55">
        <v>3.324509859085083</v>
      </c>
    </row>
    <row r="976" spans="1:5" ht="30">
      <c r="A976" s="5" t="s">
        <v>1960</v>
      </c>
      <c r="B976" s="15" t="s">
        <v>1961</v>
      </c>
      <c r="C976" s="20" t="s">
        <v>30</v>
      </c>
      <c r="D976" s="50">
        <v>137.062744140625</v>
      </c>
      <c r="E976" s="61">
        <v>137.062744140625</v>
      </c>
    </row>
    <row r="977" spans="1:5" ht="30">
      <c r="A977" s="5" t="s">
        <v>1962</v>
      </c>
      <c r="B977" s="15" t="s">
        <v>1963</v>
      </c>
      <c r="C977" s="20" t="s">
        <v>30</v>
      </c>
      <c r="D977" s="50">
        <v>131.46273803710937</v>
      </c>
      <c r="E977" s="61">
        <v>131.46273803710937</v>
      </c>
    </row>
    <row r="978" spans="1:5" ht="30">
      <c r="A978" s="5" t="s">
        <v>1964</v>
      </c>
      <c r="B978" s="15" t="s">
        <v>1965</v>
      </c>
      <c r="C978" s="20" t="s">
        <v>30</v>
      </c>
      <c r="D978" s="44">
        <v>5.6000094413757324</v>
      </c>
      <c r="E978" s="55">
        <v>5.6000094413757324</v>
      </c>
    </row>
    <row r="979" spans="1:5" ht="30">
      <c r="A979" s="5" t="s">
        <v>1966</v>
      </c>
      <c r="B979" s="15" t="s">
        <v>1967</v>
      </c>
      <c r="C979" s="20" t="s">
        <v>30</v>
      </c>
      <c r="D979" s="44">
        <v>2.79998779296875</v>
      </c>
      <c r="E979" s="55">
        <v>2.79998779296875</v>
      </c>
    </row>
    <row r="980" spans="1:5" ht="30">
      <c r="A980" s="5" t="s">
        <v>1968</v>
      </c>
      <c r="B980" s="15" t="s">
        <v>1969</v>
      </c>
      <c r="C980" s="20" t="s">
        <v>217</v>
      </c>
      <c r="D980" s="45">
        <v>69.645492553710938</v>
      </c>
      <c r="E980" s="56">
        <v>69.645492553710938</v>
      </c>
    </row>
    <row r="981" spans="1:5" ht="30">
      <c r="A981" s="5" t="s">
        <v>1970</v>
      </c>
      <c r="B981" s="15" t="s">
        <v>1971</v>
      </c>
      <c r="C981" s="20" t="s">
        <v>217</v>
      </c>
      <c r="D981" s="50">
        <v>920.14556884765625</v>
      </c>
      <c r="E981" s="61">
        <v>920.14556884765625</v>
      </c>
    </row>
    <row r="982" spans="1:5">
      <c r="A982" s="5" t="s">
        <v>1972</v>
      </c>
      <c r="B982" s="15" t="s">
        <v>1973</v>
      </c>
      <c r="C982" s="20" t="s">
        <v>38</v>
      </c>
      <c r="D982" s="44">
        <v>1.0135135650634766</v>
      </c>
      <c r="E982" s="55">
        <v>1.0135135650634766</v>
      </c>
    </row>
    <row r="983" spans="1:5">
      <c r="A983" s="5" t="s">
        <v>1974</v>
      </c>
      <c r="B983" s="15" t="s">
        <v>1975</v>
      </c>
      <c r="C983" s="20" t="s">
        <v>30</v>
      </c>
      <c r="D983" s="45">
        <v>29.999990463256836</v>
      </c>
      <c r="E983" s="56">
        <v>29.999990463256836</v>
      </c>
    </row>
    <row r="984" spans="1:5">
      <c r="A984" s="5" t="s">
        <v>1976</v>
      </c>
      <c r="B984" s="15" t="s">
        <v>1977</v>
      </c>
      <c r="C984" s="20" t="s">
        <v>500</v>
      </c>
      <c r="D984" s="46">
        <v>17296.6796875</v>
      </c>
      <c r="E984" s="57">
        <v>17296.6796875</v>
      </c>
    </row>
    <row r="985" spans="1:5">
      <c r="A985" s="5" t="s">
        <v>1978</v>
      </c>
      <c r="B985" s="15" t="s">
        <v>476</v>
      </c>
      <c r="C985" s="20" t="s">
        <v>212</v>
      </c>
      <c r="D985" s="45">
        <v>92.742134094238281</v>
      </c>
      <c r="E985" s="56">
        <v>92.742134094238281</v>
      </c>
    </row>
    <row r="986" spans="1:5">
      <c r="A986" s="5" t="s">
        <v>1979</v>
      </c>
      <c r="B986" s="15" t="s">
        <v>1980</v>
      </c>
      <c r="C986" s="20" t="s">
        <v>120</v>
      </c>
      <c r="D986" s="46">
        <v>445326.71875</v>
      </c>
      <c r="E986" s="57">
        <v>445326.71875</v>
      </c>
    </row>
    <row r="987" spans="1:5">
      <c r="A987" s="5" t="s">
        <v>1981</v>
      </c>
      <c r="B987" s="15" t="s">
        <v>1982</v>
      </c>
      <c r="C987" s="20" t="s">
        <v>120</v>
      </c>
      <c r="D987" s="46">
        <v>485373.40625</v>
      </c>
      <c r="E987" s="57">
        <v>485373.40625</v>
      </c>
    </row>
    <row r="988" spans="1:5">
      <c r="A988" s="5" t="s">
        <v>1983</v>
      </c>
      <c r="B988" s="15" t="s">
        <v>1984</v>
      </c>
      <c r="C988" s="20" t="s">
        <v>585</v>
      </c>
      <c r="D988" s="44">
        <v>2.3619730472564697</v>
      </c>
      <c r="E988" s="55">
        <v>2.3619730472564697</v>
      </c>
    </row>
    <row r="989" spans="1:5">
      <c r="A989" s="5" t="s">
        <v>1985</v>
      </c>
      <c r="B989" s="15" t="s">
        <v>1986</v>
      </c>
      <c r="C989" s="20" t="s">
        <v>1278</v>
      </c>
      <c r="D989" s="46">
        <v>3786.658935546875</v>
      </c>
      <c r="E989" s="57">
        <v>3786.658935546875</v>
      </c>
    </row>
    <row r="990" spans="1:5">
      <c r="A990" s="5" t="s">
        <v>1987</v>
      </c>
      <c r="B990" s="15" t="s">
        <v>478</v>
      </c>
      <c r="C990" s="20"/>
      <c r="D990" s="12" t="s">
        <v>479</v>
      </c>
      <c r="E990" s="34" t="s">
        <v>479</v>
      </c>
    </row>
    <row r="991" spans="1:5">
      <c r="A991" s="5" t="s">
        <v>1988</v>
      </c>
      <c r="B991" s="15" t="s">
        <v>1989</v>
      </c>
      <c r="C991" s="20"/>
      <c r="D991" s="12" t="s">
        <v>1990</v>
      </c>
      <c r="E991" s="34" t="s">
        <v>1990</v>
      </c>
    </row>
    <row r="992" spans="1:5">
      <c r="A992" s="5" t="s">
        <v>1991</v>
      </c>
      <c r="B992" s="15" t="s">
        <v>1992</v>
      </c>
      <c r="C992" s="20" t="s">
        <v>500</v>
      </c>
      <c r="D992" s="46">
        <v>17286.119140625</v>
      </c>
      <c r="E992" s="57">
        <v>17286.119140625</v>
      </c>
    </row>
    <row r="993" spans="1:5">
      <c r="A993" s="5" t="s">
        <v>1993</v>
      </c>
      <c r="B993" s="15" t="s">
        <v>499</v>
      </c>
      <c r="C993" s="20" t="s">
        <v>500</v>
      </c>
      <c r="D993" s="46">
        <v>18840.599609375</v>
      </c>
      <c r="E993" s="57">
        <v>18840.599609375</v>
      </c>
    </row>
    <row r="994" spans="1:5" ht="30">
      <c r="A994" s="5" t="s">
        <v>1994</v>
      </c>
      <c r="B994" s="15" t="s">
        <v>474</v>
      </c>
      <c r="C994" s="20" t="s">
        <v>30</v>
      </c>
      <c r="D994" s="45">
        <v>29.999992370605469</v>
      </c>
      <c r="E994" s="56">
        <v>29.999992370605469</v>
      </c>
    </row>
    <row r="995" spans="1:5" ht="30">
      <c r="A995" s="5" t="s">
        <v>1995</v>
      </c>
      <c r="B995" s="15" t="s">
        <v>1996</v>
      </c>
      <c r="C995" s="20" t="s">
        <v>500</v>
      </c>
      <c r="D995" s="46">
        <v>17296.677734375</v>
      </c>
      <c r="E995" s="57">
        <v>17296.677734375</v>
      </c>
    </row>
    <row r="996" spans="1:5" ht="30">
      <c r="A996" s="5" t="s">
        <v>1997</v>
      </c>
      <c r="B996" s="15" t="s">
        <v>1998</v>
      </c>
      <c r="C996" s="20" t="s">
        <v>500</v>
      </c>
      <c r="D996" s="46">
        <v>18922.1328125</v>
      </c>
      <c r="E996" s="57">
        <v>18922.1328125</v>
      </c>
    </row>
    <row r="997" spans="1:5">
      <c r="A997" s="5" t="s">
        <v>1999</v>
      </c>
      <c r="B997" s="15" t="s">
        <v>2000</v>
      </c>
      <c r="C997" s="20" t="s">
        <v>33</v>
      </c>
      <c r="D997" s="45">
        <v>48.630001068115234</v>
      </c>
      <c r="E997" s="56">
        <v>48.630001068115234</v>
      </c>
    </row>
    <row r="998" spans="1:5">
      <c r="A998" s="5" t="s">
        <v>2001</v>
      </c>
      <c r="B998" s="15" t="s">
        <v>2002</v>
      </c>
      <c r="C998" s="20" t="s">
        <v>33</v>
      </c>
      <c r="D998" s="44">
        <v>3.9900000095367432</v>
      </c>
      <c r="E998" s="55">
        <v>3.9900000095367432</v>
      </c>
    </row>
    <row r="999" spans="1:5">
      <c r="A999" s="5" t="s">
        <v>2003</v>
      </c>
      <c r="B999" s="15" t="s">
        <v>2004</v>
      </c>
      <c r="C999" s="20" t="s">
        <v>33</v>
      </c>
      <c r="D999" s="45">
        <v>13.039999008178711</v>
      </c>
      <c r="E999" s="56">
        <v>13.039999008178711</v>
      </c>
    </row>
    <row r="1000" spans="1:5">
      <c r="A1000" s="5" t="s">
        <v>2005</v>
      </c>
      <c r="B1000" s="15" t="s">
        <v>2006</v>
      </c>
      <c r="C1000" s="20" t="s">
        <v>33</v>
      </c>
      <c r="D1000" s="51">
        <v>0.80000001192092896</v>
      </c>
      <c r="E1000" s="62">
        <v>0.80000001192092896</v>
      </c>
    </row>
    <row r="1001" spans="1:5">
      <c r="A1001" s="5" t="s">
        <v>2007</v>
      </c>
      <c r="B1001" s="15" t="s">
        <v>2008</v>
      </c>
      <c r="C1001" s="20" t="s">
        <v>33</v>
      </c>
      <c r="D1001" s="51">
        <v>0.18999999761581421</v>
      </c>
      <c r="E1001" s="62">
        <v>0.18999999761581421</v>
      </c>
    </row>
    <row r="1002" spans="1:5">
      <c r="A1002" s="5" t="s">
        <v>2009</v>
      </c>
      <c r="B1002" s="15" t="s">
        <v>2010</v>
      </c>
      <c r="C1002" s="20" t="s">
        <v>33</v>
      </c>
      <c r="D1002" s="48">
        <v>0</v>
      </c>
      <c r="E1002" s="59">
        <v>0</v>
      </c>
    </row>
    <row r="1003" spans="1:5" ht="30">
      <c r="A1003" s="5" t="s">
        <v>2011</v>
      </c>
      <c r="B1003" s="15" t="s">
        <v>2012</v>
      </c>
      <c r="C1003" s="20" t="s">
        <v>33</v>
      </c>
      <c r="D1003" s="48">
        <v>0</v>
      </c>
      <c r="E1003" s="59">
        <v>0</v>
      </c>
    </row>
    <row r="1004" spans="1:5">
      <c r="A1004" s="5" t="s">
        <v>2013</v>
      </c>
      <c r="B1004" s="15" t="s">
        <v>2014</v>
      </c>
      <c r="C1004" s="20" t="s">
        <v>33</v>
      </c>
      <c r="D1004" s="44">
        <v>5.3600001335144043</v>
      </c>
      <c r="E1004" s="55">
        <v>5.3600001335144043</v>
      </c>
    </row>
    <row r="1005" spans="1:5" ht="30">
      <c r="A1005" s="5" t="s">
        <v>2015</v>
      </c>
      <c r="B1005" s="15" t="s">
        <v>2016</v>
      </c>
      <c r="C1005" s="20" t="s">
        <v>33</v>
      </c>
      <c r="D1005" s="45">
        <v>27.989999771118164</v>
      </c>
      <c r="E1005" s="56">
        <v>27.989999771118164</v>
      </c>
    </row>
    <row r="1006" spans="1:5" ht="30">
      <c r="A1006" s="5" t="s">
        <v>2017</v>
      </c>
      <c r="B1006" s="15" t="s">
        <v>2018</v>
      </c>
      <c r="C1006" s="20"/>
      <c r="D1006" s="44">
        <v>6.9862322807312012</v>
      </c>
      <c r="E1006" s="55">
        <v>6.9862322807312012</v>
      </c>
    </row>
    <row r="1007" spans="1:5" ht="30">
      <c r="A1007" s="5" t="s">
        <v>2019</v>
      </c>
      <c r="B1007" s="15" t="s">
        <v>2020</v>
      </c>
      <c r="C1007" s="20" t="s">
        <v>212</v>
      </c>
      <c r="D1007" s="50">
        <v>544.79998779296875</v>
      </c>
      <c r="E1007" s="61">
        <v>544.79998779296875</v>
      </c>
    </row>
    <row r="1008" spans="1:5" ht="30">
      <c r="A1008" s="5" t="s">
        <v>2021</v>
      </c>
      <c r="B1008" s="15" t="s">
        <v>2022</v>
      </c>
      <c r="C1008" s="20" t="s">
        <v>38</v>
      </c>
      <c r="D1008" s="50">
        <v>149.7689208984375</v>
      </c>
      <c r="E1008" s="61">
        <v>149.7689208984375</v>
      </c>
    </row>
    <row r="1009" spans="1:5" ht="30">
      <c r="A1009" s="5" t="s">
        <v>2023</v>
      </c>
      <c r="B1009" s="15" t="s">
        <v>2024</v>
      </c>
      <c r="C1009" s="20" t="s">
        <v>30</v>
      </c>
      <c r="D1009" s="50">
        <v>342.03448486328125</v>
      </c>
      <c r="E1009" s="61">
        <v>342.03448486328125</v>
      </c>
    </row>
    <row r="1010" spans="1:5" ht="30">
      <c r="A1010" s="5" t="s">
        <v>2025</v>
      </c>
      <c r="B1010" s="15" t="s">
        <v>2026</v>
      </c>
      <c r="C1010" s="20" t="s">
        <v>500</v>
      </c>
      <c r="D1010" s="47">
        <v>2611.524169921875</v>
      </c>
      <c r="E1010" s="58">
        <v>2611.524169921875</v>
      </c>
    </row>
    <row r="1011" spans="1:5" ht="30">
      <c r="A1011" s="5" t="s">
        <v>2027</v>
      </c>
      <c r="B1011" s="15" t="s">
        <v>2028</v>
      </c>
      <c r="C1011" s="20" t="s">
        <v>30</v>
      </c>
      <c r="D1011" s="47">
        <v>1707.4381103515625</v>
      </c>
      <c r="E1011" s="58">
        <v>1707.4381103515625</v>
      </c>
    </row>
    <row r="1012" spans="1:5" ht="30">
      <c r="A1012" s="5" t="s">
        <v>2029</v>
      </c>
      <c r="B1012" s="15" t="s">
        <v>2030</v>
      </c>
      <c r="C1012" s="20" t="s">
        <v>30</v>
      </c>
      <c r="D1012" s="47">
        <v>1421.63134765625</v>
      </c>
      <c r="E1012" s="58">
        <v>1421.63134765625</v>
      </c>
    </row>
    <row r="1013" spans="1:5" ht="30">
      <c r="A1013" s="5" t="s">
        <v>2031</v>
      </c>
      <c r="B1013" s="15" t="s">
        <v>539</v>
      </c>
      <c r="C1013" s="20" t="s">
        <v>30</v>
      </c>
      <c r="D1013" s="47">
        <v>1131.2021484375</v>
      </c>
      <c r="E1013" s="58">
        <v>1131.2021484375</v>
      </c>
    </row>
    <row r="1014" spans="1:5" ht="30">
      <c r="A1014" s="5" t="s">
        <v>2032</v>
      </c>
      <c r="B1014" s="15" t="s">
        <v>2033</v>
      </c>
      <c r="C1014" s="20" t="s">
        <v>30</v>
      </c>
      <c r="D1014" s="47">
        <v>1047.5653076171875</v>
      </c>
      <c r="E1014" s="58">
        <v>1047.5653076171875</v>
      </c>
    </row>
    <row r="1015" spans="1:5" ht="30">
      <c r="A1015" s="5" t="s">
        <v>2034</v>
      </c>
      <c r="B1015" s="15" t="s">
        <v>541</v>
      </c>
      <c r="C1015" s="20" t="s">
        <v>33</v>
      </c>
      <c r="D1015" s="45">
        <v>25</v>
      </c>
      <c r="E1015" s="56">
        <v>25</v>
      </c>
    </row>
    <row r="1016" spans="1:5" ht="30">
      <c r="A1016" s="5" t="s">
        <v>2035</v>
      </c>
      <c r="B1016" s="15" t="s">
        <v>2036</v>
      </c>
      <c r="C1016" s="20" t="s">
        <v>33</v>
      </c>
      <c r="D1016" s="45">
        <v>69.363334655761719</v>
      </c>
      <c r="E1016" s="56">
        <v>69.363334655761719</v>
      </c>
    </row>
    <row r="1017" spans="1:5" ht="30">
      <c r="A1017" s="5" t="s">
        <v>2037</v>
      </c>
      <c r="B1017" s="15" t="s">
        <v>2038</v>
      </c>
      <c r="C1017" s="20" t="s">
        <v>33</v>
      </c>
      <c r="D1017" s="44">
        <v>3.7172515392303467</v>
      </c>
      <c r="E1017" s="55">
        <v>3.7172515392303467</v>
      </c>
    </row>
    <row r="1018" spans="1:5" ht="30">
      <c r="A1018" s="5" t="s">
        <v>2039</v>
      </c>
      <c r="B1018" s="15" t="s">
        <v>2040</v>
      </c>
      <c r="C1018" s="20" t="s">
        <v>33</v>
      </c>
      <c r="D1018" s="45">
        <v>13.00465202331543</v>
      </c>
      <c r="E1018" s="56">
        <v>13.00465202331543</v>
      </c>
    </row>
    <row r="1019" spans="1:5" ht="30">
      <c r="A1019" s="5" t="s">
        <v>2041</v>
      </c>
      <c r="B1019" s="15" t="s">
        <v>2042</v>
      </c>
      <c r="C1019" s="20" t="s">
        <v>33</v>
      </c>
      <c r="D1019" s="45">
        <v>13.061439514160156</v>
      </c>
      <c r="E1019" s="56">
        <v>13.061439514160156</v>
      </c>
    </row>
    <row r="1020" spans="1:5" ht="30">
      <c r="A1020" s="5" t="s">
        <v>2043</v>
      </c>
      <c r="B1020" s="15" t="s">
        <v>2044</v>
      </c>
      <c r="C1020" s="20" t="s">
        <v>33</v>
      </c>
      <c r="D1020" s="51">
        <v>1.9061246886849403E-2</v>
      </c>
      <c r="E1020" s="62">
        <v>1.9061246886849403E-2</v>
      </c>
    </row>
    <row r="1021" spans="1:5" ht="30">
      <c r="A1021" s="5" t="s">
        <v>2045</v>
      </c>
      <c r="B1021" s="15" t="s">
        <v>2046</v>
      </c>
      <c r="C1021" s="20" t="s">
        <v>33</v>
      </c>
      <c r="D1021" s="51">
        <v>0.83426439762115479</v>
      </c>
      <c r="E1021" s="62">
        <v>0.83426439762115479</v>
      </c>
    </row>
    <row r="1022" spans="1:5" ht="30">
      <c r="A1022" s="5" t="s">
        <v>2047</v>
      </c>
      <c r="B1022" s="15" t="s">
        <v>2048</v>
      </c>
      <c r="C1022" s="20" t="s">
        <v>120</v>
      </c>
      <c r="D1022" s="46">
        <v>178031.6875</v>
      </c>
      <c r="E1022" s="57">
        <v>178031.6875</v>
      </c>
    </row>
    <row r="1023" spans="1:5" ht="30">
      <c r="A1023" s="5" t="s">
        <v>2049</v>
      </c>
      <c r="B1023" s="15" t="s">
        <v>2050</v>
      </c>
      <c r="C1023" s="20" t="s">
        <v>120</v>
      </c>
      <c r="D1023" s="46">
        <v>178031.6875</v>
      </c>
      <c r="E1023" s="57">
        <v>178031.6875</v>
      </c>
    </row>
    <row r="1024" spans="1:5" ht="30">
      <c r="A1024" s="5" t="s">
        <v>2051</v>
      </c>
      <c r="B1024" s="15" t="s">
        <v>2052</v>
      </c>
      <c r="C1024" s="20" t="s">
        <v>120</v>
      </c>
      <c r="D1024" s="47">
        <v>1478.780029296875</v>
      </c>
      <c r="E1024" s="58">
        <v>1478.780029296875</v>
      </c>
    </row>
    <row r="1025" spans="1:5" ht="30">
      <c r="A1025" s="5" t="s">
        <v>2053</v>
      </c>
      <c r="B1025" s="15" t="s">
        <v>2054</v>
      </c>
      <c r="C1025" s="20" t="s">
        <v>120</v>
      </c>
      <c r="D1025" s="46">
        <v>5784.2373046875</v>
      </c>
      <c r="E1025" s="57">
        <v>5784.2373046875</v>
      </c>
    </row>
    <row r="1026" spans="1:5" ht="30">
      <c r="A1026" s="5" t="s">
        <v>2055</v>
      </c>
      <c r="B1026" s="15" t="s">
        <v>551</v>
      </c>
      <c r="C1026" s="20" t="s">
        <v>120</v>
      </c>
      <c r="D1026" s="47">
        <v>1676.817138671875</v>
      </c>
      <c r="E1026" s="58">
        <v>1676.817138671875</v>
      </c>
    </row>
    <row r="1027" spans="1:5" ht="30">
      <c r="A1027" s="5" t="s">
        <v>2056</v>
      </c>
      <c r="B1027" s="15" t="s">
        <v>2057</v>
      </c>
      <c r="C1027" s="20" t="s">
        <v>120</v>
      </c>
      <c r="D1027" s="50">
        <v>355.02239990234375</v>
      </c>
      <c r="E1027" s="61">
        <v>355.02239990234375</v>
      </c>
    </row>
    <row r="1028" spans="1:5" ht="30">
      <c r="A1028" s="5" t="s">
        <v>2058</v>
      </c>
      <c r="B1028" s="15" t="s">
        <v>2059</v>
      </c>
      <c r="C1028" s="20" t="s">
        <v>120</v>
      </c>
      <c r="D1028" s="47">
        <v>1420.08984375</v>
      </c>
      <c r="E1028" s="58">
        <v>1420.08984375</v>
      </c>
    </row>
    <row r="1029" spans="1:5" ht="30">
      <c r="A1029" s="5" t="s">
        <v>2060</v>
      </c>
      <c r="B1029" s="15" t="s">
        <v>2061</v>
      </c>
      <c r="C1029" s="20" t="s">
        <v>2062</v>
      </c>
      <c r="D1029" s="50">
        <v>103.75102233886719</v>
      </c>
      <c r="E1029" s="61">
        <v>103.75102233886719</v>
      </c>
    </row>
    <row r="1030" spans="1:5" ht="30">
      <c r="A1030" s="5" t="s">
        <v>2063</v>
      </c>
      <c r="B1030" s="15" t="s">
        <v>2064</v>
      </c>
      <c r="C1030" s="20" t="s">
        <v>2062</v>
      </c>
      <c r="D1030" s="50">
        <v>283.49505615234375</v>
      </c>
      <c r="E1030" s="61">
        <v>283.49505615234375</v>
      </c>
    </row>
    <row r="1031" spans="1:5" ht="30">
      <c r="A1031" s="5" t="s">
        <v>2065</v>
      </c>
      <c r="B1031" s="15" t="s">
        <v>2066</v>
      </c>
      <c r="C1031" s="20" t="s">
        <v>2067</v>
      </c>
      <c r="D1031" s="50">
        <v>118.765380859375</v>
      </c>
      <c r="E1031" s="61">
        <v>118.765380859375</v>
      </c>
    </row>
    <row r="1032" spans="1:5" ht="30">
      <c r="A1032" s="5" t="s">
        <v>2068</v>
      </c>
      <c r="B1032" s="15" t="s">
        <v>2069</v>
      </c>
      <c r="C1032" s="20" t="s">
        <v>33</v>
      </c>
      <c r="D1032" s="48">
        <v>0</v>
      </c>
      <c r="E1032" s="59">
        <v>0</v>
      </c>
    </row>
    <row r="1033" spans="1:5" ht="30">
      <c r="A1033" s="5" t="s">
        <v>2070</v>
      </c>
      <c r="B1033" s="15" t="s">
        <v>2071</v>
      </c>
      <c r="C1033" s="20" t="s">
        <v>212</v>
      </c>
      <c r="D1033" s="48">
        <v>0</v>
      </c>
      <c r="E1033" s="59">
        <v>0</v>
      </c>
    </row>
    <row r="1034" spans="1:5" ht="30">
      <c r="A1034" s="5" t="s">
        <v>2072</v>
      </c>
      <c r="B1034" s="15" t="s">
        <v>2073</v>
      </c>
      <c r="C1034" s="20" t="s">
        <v>212</v>
      </c>
      <c r="D1034" s="48">
        <v>0</v>
      </c>
      <c r="E1034" s="59">
        <v>0</v>
      </c>
    </row>
    <row r="1035" spans="1:5" ht="30">
      <c r="A1035" s="5" t="s">
        <v>2074</v>
      </c>
      <c r="B1035" s="15" t="s">
        <v>2075</v>
      </c>
      <c r="C1035" s="20" t="s">
        <v>2076</v>
      </c>
      <c r="D1035" s="45">
        <v>10.603479385375977</v>
      </c>
      <c r="E1035" s="56">
        <v>10.603479385375977</v>
      </c>
    </row>
    <row r="1036" spans="1:5" ht="45">
      <c r="A1036" s="5" t="s">
        <v>2077</v>
      </c>
      <c r="B1036" s="15" t="s">
        <v>2078</v>
      </c>
      <c r="C1036" s="20" t="s">
        <v>90</v>
      </c>
      <c r="D1036" s="45">
        <v>11.701128959655762</v>
      </c>
      <c r="E1036" s="56">
        <v>11.701128959655762</v>
      </c>
    </row>
    <row r="1037" spans="1:5" ht="30">
      <c r="A1037" s="5" t="s">
        <v>2079</v>
      </c>
      <c r="B1037" s="15" t="s">
        <v>2080</v>
      </c>
      <c r="C1037" s="20" t="s">
        <v>2076</v>
      </c>
      <c r="D1037" s="44">
        <v>7.245936393737793</v>
      </c>
      <c r="E1037" s="55">
        <v>7.245936393737793</v>
      </c>
    </row>
    <row r="1038" spans="1:5" ht="45">
      <c r="A1038" s="5" t="s">
        <v>2081</v>
      </c>
      <c r="B1038" s="15" t="s">
        <v>2082</v>
      </c>
      <c r="C1038" s="20" t="s">
        <v>90</v>
      </c>
      <c r="D1038" s="44">
        <v>9.6496486663818359</v>
      </c>
      <c r="E1038" s="55">
        <v>9.6496486663818359</v>
      </c>
    </row>
    <row r="1039" spans="1:5" ht="30">
      <c r="A1039" s="5" t="s">
        <v>2083</v>
      </c>
      <c r="B1039" s="15" t="s">
        <v>2084</v>
      </c>
      <c r="C1039" s="20" t="s">
        <v>212</v>
      </c>
      <c r="D1039" s="45">
        <v>92.742134094238281</v>
      </c>
      <c r="E1039" s="56">
        <v>92.742134094238281</v>
      </c>
    </row>
    <row r="1040" spans="1:5" ht="30">
      <c r="A1040" s="5" t="s">
        <v>2085</v>
      </c>
      <c r="B1040" s="15" t="s">
        <v>2086</v>
      </c>
      <c r="C1040" s="20" t="s">
        <v>2087</v>
      </c>
      <c r="D1040" s="47">
        <v>2225.8095703125</v>
      </c>
      <c r="E1040" s="58">
        <v>2225.8095703125</v>
      </c>
    </row>
    <row r="1041" spans="1:5" ht="30">
      <c r="A1041" s="5" t="s">
        <v>2088</v>
      </c>
      <c r="B1041" s="15" t="s">
        <v>2089</v>
      </c>
      <c r="C1041" s="20" t="s">
        <v>120</v>
      </c>
      <c r="D1041" s="46">
        <v>445326.71875</v>
      </c>
      <c r="E1041" s="57">
        <v>445326.71875</v>
      </c>
    </row>
    <row r="1042" spans="1:5" ht="30">
      <c r="A1042" s="5" t="s">
        <v>2090</v>
      </c>
      <c r="B1042" s="15" t="s">
        <v>2091</v>
      </c>
      <c r="C1042" s="20" t="s">
        <v>120</v>
      </c>
      <c r="D1042" s="46">
        <v>485373.40625</v>
      </c>
      <c r="E1042" s="57">
        <v>485373.40625</v>
      </c>
    </row>
    <row r="1043" spans="1:5" ht="30">
      <c r="A1043" s="5" t="s">
        <v>2092</v>
      </c>
      <c r="B1043" s="15" t="s">
        <v>2093</v>
      </c>
      <c r="C1043" s="20" t="s">
        <v>120</v>
      </c>
      <c r="D1043" s="47">
        <v>2616.657470703125</v>
      </c>
      <c r="E1043" s="58">
        <v>2616.657470703125</v>
      </c>
    </row>
    <row r="1044" spans="1:5" ht="30">
      <c r="A1044" s="5" t="s">
        <v>2094</v>
      </c>
      <c r="B1044" s="15" t="s">
        <v>2095</v>
      </c>
      <c r="C1044" s="20" t="s">
        <v>120</v>
      </c>
      <c r="D1044" s="50">
        <v>226.14225769042969</v>
      </c>
      <c r="E1044" s="61">
        <v>226.14225769042969</v>
      </c>
    </row>
    <row r="1045" spans="1:5" ht="30">
      <c r="A1045" s="5" t="s">
        <v>2096</v>
      </c>
      <c r="B1045" s="15" t="s">
        <v>2097</v>
      </c>
      <c r="C1045" s="20" t="s">
        <v>120</v>
      </c>
      <c r="D1045" s="50">
        <v>256.958251953125</v>
      </c>
      <c r="E1045" s="61">
        <v>256.958251953125</v>
      </c>
    </row>
    <row r="1046" spans="1:5" ht="30">
      <c r="A1046" s="5" t="s">
        <v>2098</v>
      </c>
      <c r="B1046" s="15" t="s">
        <v>2099</v>
      </c>
      <c r="C1046" s="20" t="s">
        <v>212</v>
      </c>
      <c r="D1046" s="44">
        <v>4.9709782600402832</v>
      </c>
      <c r="E1046" s="55">
        <v>4.9709782600402832</v>
      </c>
    </row>
    <row r="1047" spans="1:5" ht="30">
      <c r="A1047" s="5" t="s">
        <v>2100</v>
      </c>
      <c r="B1047" s="15" t="s">
        <v>2101</v>
      </c>
      <c r="C1047" s="20" t="s">
        <v>212</v>
      </c>
      <c r="D1047" s="51">
        <v>0.15785174071788788</v>
      </c>
      <c r="E1047" s="62">
        <v>0.15785174071788788</v>
      </c>
    </row>
    <row r="1048" spans="1:5" ht="45">
      <c r="A1048" s="5" t="s">
        <v>2102</v>
      </c>
      <c r="B1048" s="15" t="s">
        <v>2103</v>
      </c>
      <c r="C1048" s="20" t="s">
        <v>212</v>
      </c>
      <c r="D1048" s="48">
        <v>0</v>
      </c>
      <c r="E1048" s="59">
        <v>0</v>
      </c>
    </row>
    <row r="1049" spans="1:5" ht="30">
      <c r="A1049" s="5" t="s">
        <v>2104</v>
      </c>
      <c r="B1049" s="15" t="s">
        <v>2105</v>
      </c>
      <c r="C1049" s="20" t="s">
        <v>212</v>
      </c>
      <c r="D1049" s="48">
        <v>0</v>
      </c>
      <c r="E1049" s="59">
        <v>0</v>
      </c>
    </row>
    <row r="1050" spans="1:5" ht="30">
      <c r="A1050" s="5" t="s">
        <v>2106</v>
      </c>
      <c r="B1050" s="15" t="s">
        <v>2107</v>
      </c>
      <c r="C1050" s="20" t="s">
        <v>212</v>
      </c>
      <c r="D1050" s="44">
        <v>5.1288299560546875</v>
      </c>
      <c r="E1050" s="55">
        <v>5.1288299560546875</v>
      </c>
    </row>
    <row r="1051" spans="1:5" ht="30">
      <c r="A1051" s="5" t="s">
        <v>2108</v>
      </c>
      <c r="B1051" s="15" t="s">
        <v>2109</v>
      </c>
      <c r="C1051" s="20" t="s">
        <v>212</v>
      </c>
      <c r="D1051" s="44">
        <v>1.0257658958435059</v>
      </c>
      <c r="E1051" s="55">
        <v>1.0257658958435059</v>
      </c>
    </row>
    <row r="1052" spans="1:5" ht="30">
      <c r="A1052" s="5" t="s">
        <v>2110</v>
      </c>
      <c r="B1052" s="15" t="s">
        <v>2111</v>
      </c>
      <c r="C1052" s="20" t="s">
        <v>212</v>
      </c>
      <c r="D1052" s="44">
        <v>4.1030640602111816</v>
      </c>
      <c r="E1052" s="55">
        <v>4.1030640602111816</v>
      </c>
    </row>
    <row r="1053" spans="1:5" ht="30">
      <c r="A1053" s="5" t="s">
        <v>552</v>
      </c>
      <c r="B1053" s="15" t="s">
        <v>2112</v>
      </c>
      <c r="C1053" s="20" t="s">
        <v>33</v>
      </c>
      <c r="D1053" s="44">
        <v>5.3000001907348633</v>
      </c>
      <c r="E1053" s="55">
        <v>5.3000001907348633</v>
      </c>
    </row>
    <row r="1054" spans="1:5" ht="30">
      <c r="A1054" s="5" t="s">
        <v>2037</v>
      </c>
      <c r="B1054" s="15" t="s">
        <v>2113</v>
      </c>
      <c r="C1054" s="20" t="s">
        <v>33</v>
      </c>
      <c r="D1054" s="44">
        <v>3.7172515392303467</v>
      </c>
      <c r="E1054" s="55">
        <v>3.7172515392303467</v>
      </c>
    </row>
    <row r="1055" spans="1:5" ht="30">
      <c r="A1055" s="5" t="s">
        <v>2041</v>
      </c>
      <c r="B1055" s="15" t="s">
        <v>2114</v>
      </c>
      <c r="C1055" s="20" t="s">
        <v>33</v>
      </c>
      <c r="D1055" s="45">
        <v>13.061439514160156</v>
      </c>
      <c r="E1055" s="56">
        <v>13.061439514160156</v>
      </c>
    </row>
    <row r="1056" spans="1:5" ht="30">
      <c r="A1056" s="5" t="s">
        <v>2115</v>
      </c>
      <c r="B1056" s="15" t="s">
        <v>2116</v>
      </c>
      <c r="C1056" s="20" t="s">
        <v>2117</v>
      </c>
      <c r="D1056" s="48">
        <v>0</v>
      </c>
      <c r="E1056" s="59">
        <v>0</v>
      </c>
    </row>
    <row r="1057" spans="1:5" ht="30">
      <c r="A1057" s="5" t="s">
        <v>2118</v>
      </c>
      <c r="B1057" s="15" t="s">
        <v>2119</v>
      </c>
      <c r="C1057" s="20" t="s">
        <v>2117</v>
      </c>
      <c r="D1057" s="48">
        <v>0</v>
      </c>
      <c r="E1057" s="59">
        <v>0</v>
      </c>
    </row>
    <row r="1058" spans="1:5" ht="30">
      <c r="A1058" s="5" t="s">
        <v>2120</v>
      </c>
      <c r="B1058" s="15" t="s">
        <v>2121</v>
      </c>
      <c r="C1058" s="20" t="s">
        <v>2117</v>
      </c>
      <c r="D1058" s="48">
        <v>0</v>
      </c>
      <c r="E1058" s="59">
        <v>0</v>
      </c>
    </row>
    <row r="1059" spans="1:5" ht="30">
      <c r="A1059" s="5" t="s">
        <v>2122</v>
      </c>
      <c r="B1059" s="15" t="s">
        <v>2123</v>
      </c>
      <c r="C1059" s="20" t="s">
        <v>2117</v>
      </c>
      <c r="D1059" s="48">
        <v>0</v>
      </c>
      <c r="E1059" s="59">
        <v>0</v>
      </c>
    </row>
    <row r="1060" spans="1:5" ht="45">
      <c r="A1060" s="5" t="s">
        <v>2124</v>
      </c>
      <c r="B1060" s="15" t="s">
        <v>2125</v>
      </c>
      <c r="C1060" s="20" t="s">
        <v>2126</v>
      </c>
      <c r="D1060" s="48">
        <v>0</v>
      </c>
      <c r="E1060" s="59">
        <v>0</v>
      </c>
    </row>
    <row r="1061" spans="1:5" ht="30">
      <c r="A1061" s="5" t="s">
        <v>2127</v>
      </c>
      <c r="B1061" s="15" t="s">
        <v>2128</v>
      </c>
      <c r="C1061" s="20" t="s">
        <v>2129</v>
      </c>
      <c r="D1061" s="48">
        <v>0</v>
      </c>
      <c r="E1061" s="59">
        <v>0</v>
      </c>
    </row>
    <row r="1062" spans="1:5" ht="45">
      <c r="A1062" s="5" t="s">
        <v>2130</v>
      </c>
      <c r="B1062" s="15" t="s">
        <v>2131</v>
      </c>
      <c r="C1062" s="20" t="s">
        <v>2132</v>
      </c>
      <c r="D1062" s="48">
        <v>0</v>
      </c>
      <c r="E1062" s="59">
        <v>0</v>
      </c>
    </row>
    <row r="1063" spans="1:5" ht="45">
      <c r="A1063" s="5" t="s">
        <v>2133</v>
      </c>
      <c r="B1063" s="15" t="s">
        <v>2134</v>
      </c>
      <c r="C1063" s="20" t="s">
        <v>2132</v>
      </c>
      <c r="D1063" s="48">
        <v>0</v>
      </c>
      <c r="E1063" s="59">
        <v>0</v>
      </c>
    </row>
    <row r="1064" spans="1:5" ht="30">
      <c r="A1064" s="5" t="s">
        <v>2135</v>
      </c>
      <c r="B1064" s="15" t="s">
        <v>2136</v>
      </c>
      <c r="C1064" s="20"/>
      <c r="D1064" s="44">
        <v>6</v>
      </c>
      <c r="E1064" s="55">
        <v>6</v>
      </c>
    </row>
    <row r="1065" spans="1:5" ht="30">
      <c r="A1065" s="5" t="s">
        <v>2137</v>
      </c>
      <c r="B1065" s="15" t="s">
        <v>2138</v>
      </c>
      <c r="C1065" s="20"/>
      <c r="D1065" s="44">
        <v>5</v>
      </c>
      <c r="E1065" s="55">
        <v>5</v>
      </c>
    </row>
    <row r="1066" spans="1:5" ht="30">
      <c r="A1066" s="5" t="s">
        <v>2139</v>
      </c>
      <c r="B1066" s="15" t="s">
        <v>2140</v>
      </c>
      <c r="C1066" s="20" t="s">
        <v>212</v>
      </c>
      <c r="D1066" s="45">
        <v>92.742134094238281</v>
      </c>
      <c r="E1066" s="56">
        <v>92.742134094238281</v>
      </c>
    </row>
    <row r="1067" spans="1:5" ht="30">
      <c r="A1067" s="5" t="s">
        <v>2141</v>
      </c>
      <c r="B1067" s="15" t="s">
        <v>2142</v>
      </c>
      <c r="C1067" s="20" t="s">
        <v>212</v>
      </c>
      <c r="D1067" s="45">
        <v>18.548427581787109</v>
      </c>
      <c r="E1067" s="56">
        <v>18.548427581787109</v>
      </c>
    </row>
    <row r="1068" spans="1:5" ht="30">
      <c r="A1068" s="5" t="s">
        <v>2143</v>
      </c>
      <c r="B1068" s="15" t="s">
        <v>2144</v>
      </c>
      <c r="C1068" s="20" t="s">
        <v>30</v>
      </c>
      <c r="D1068" s="45">
        <v>29.999990463256836</v>
      </c>
      <c r="E1068" s="56">
        <v>29.999990463256836</v>
      </c>
    </row>
    <row r="1069" spans="1:5" ht="30">
      <c r="A1069" s="5" t="s">
        <v>2145</v>
      </c>
      <c r="B1069" s="15" t="s">
        <v>2146</v>
      </c>
      <c r="C1069" s="20" t="s">
        <v>33</v>
      </c>
      <c r="D1069" s="45">
        <v>27.989999771118164</v>
      </c>
      <c r="E1069" s="56">
        <v>27.989999771118164</v>
      </c>
    </row>
    <row r="1070" spans="1:5" ht="30">
      <c r="A1070" s="5" t="s">
        <v>2147</v>
      </c>
      <c r="B1070" s="15" t="s">
        <v>2148</v>
      </c>
      <c r="C1070" s="20" t="s">
        <v>212</v>
      </c>
      <c r="D1070" s="45">
        <v>15.433403968811035</v>
      </c>
      <c r="E1070" s="56">
        <v>15.433403968811035</v>
      </c>
    </row>
    <row r="1071" spans="1:5" ht="30">
      <c r="A1071" s="5" t="s">
        <v>2149</v>
      </c>
      <c r="B1071" s="15" t="s">
        <v>2150</v>
      </c>
      <c r="C1071" s="20" t="s">
        <v>33</v>
      </c>
      <c r="D1071" s="45">
        <v>13.45576000213623</v>
      </c>
      <c r="E1071" s="56">
        <v>13.45576000213623</v>
      </c>
    </row>
    <row r="1072" spans="1:5" ht="30">
      <c r="A1072" s="5" t="s">
        <v>2151</v>
      </c>
      <c r="B1072" s="15" t="s">
        <v>2152</v>
      </c>
      <c r="C1072" s="20" t="s">
        <v>30</v>
      </c>
      <c r="D1072" s="45">
        <v>60.799991607666016</v>
      </c>
      <c r="E1072" s="56">
        <v>60.799991607666016</v>
      </c>
    </row>
    <row r="1073" spans="1:5" ht="30">
      <c r="A1073" s="5" t="s">
        <v>2153</v>
      </c>
      <c r="B1073" s="15" t="s">
        <v>2154</v>
      </c>
      <c r="C1073" s="20" t="s">
        <v>212</v>
      </c>
      <c r="D1073" s="45">
        <v>15.575114250183105</v>
      </c>
      <c r="E1073" s="56">
        <v>15.575114250183105</v>
      </c>
    </row>
    <row r="1074" spans="1:5" ht="45">
      <c r="A1074" s="5" t="s">
        <v>2155</v>
      </c>
      <c r="B1074" s="15" t="s">
        <v>2156</v>
      </c>
      <c r="C1074" s="20" t="s">
        <v>33</v>
      </c>
      <c r="D1074" s="45">
        <v>60.000003814697266</v>
      </c>
      <c r="E1074" s="56">
        <v>60.000003814697266</v>
      </c>
    </row>
    <row r="1075" spans="1:5" ht="30">
      <c r="A1075" s="5" t="s">
        <v>2157</v>
      </c>
      <c r="B1075" s="15" t="s">
        <v>2158</v>
      </c>
      <c r="C1075" s="20" t="s">
        <v>212</v>
      </c>
      <c r="D1075" s="50">
        <v>135.24754333496094</v>
      </c>
      <c r="E1075" s="61">
        <v>135.24754333496094</v>
      </c>
    </row>
    <row r="1076" spans="1:5" ht="45">
      <c r="A1076" s="5" t="s">
        <v>2159</v>
      </c>
      <c r="B1076" s="15" t="s">
        <v>2160</v>
      </c>
      <c r="C1076" s="20" t="s">
        <v>212</v>
      </c>
      <c r="D1076" s="45">
        <v>27.049509048461914</v>
      </c>
      <c r="E1076" s="56">
        <v>27.049509048461914</v>
      </c>
    </row>
    <row r="1077" spans="1:5" ht="30">
      <c r="A1077" s="5" t="s">
        <v>2161</v>
      </c>
      <c r="B1077" s="15" t="s">
        <v>2162</v>
      </c>
      <c r="C1077" s="20" t="s">
        <v>30</v>
      </c>
      <c r="D1077" s="50">
        <v>320.73651123046875</v>
      </c>
      <c r="E1077" s="61">
        <v>320.73651123046875</v>
      </c>
    </row>
    <row r="1078" spans="1:5" ht="30">
      <c r="A1078" s="5" t="s">
        <v>2163</v>
      </c>
      <c r="B1078" s="15" t="s">
        <v>2164</v>
      </c>
      <c r="C1078" s="20" t="s">
        <v>212</v>
      </c>
      <c r="D1078" s="45">
        <v>31.688287734985352</v>
      </c>
      <c r="E1078" s="56">
        <v>31.688287734985352</v>
      </c>
    </row>
    <row r="1079" spans="1:5" ht="45">
      <c r="A1079" s="5" t="s">
        <v>2165</v>
      </c>
      <c r="B1079" s="15" t="s">
        <v>2166</v>
      </c>
      <c r="C1079" s="20" t="s">
        <v>212</v>
      </c>
      <c r="D1079" s="44">
        <v>6.3376574516296387</v>
      </c>
      <c r="E1079" s="55">
        <v>6.3376574516296387</v>
      </c>
    </row>
    <row r="1080" spans="1:5" ht="30">
      <c r="A1080" s="5" t="s">
        <v>2167</v>
      </c>
      <c r="B1080" s="15" t="s">
        <v>2168</v>
      </c>
      <c r="C1080" s="20" t="s">
        <v>30</v>
      </c>
      <c r="D1080" s="45">
        <v>27.208242416381836</v>
      </c>
      <c r="E1080" s="56">
        <v>27.208242416381836</v>
      </c>
    </row>
    <row r="1081" spans="1:5" ht="30">
      <c r="A1081" s="5" t="s">
        <v>2169</v>
      </c>
      <c r="B1081" s="15" t="s">
        <v>2170</v>
      </c>
      <c r="C1081" s="20" t="s">
        <v>212</v>
      </c>
      <c r="D1081" s="50">
        <v>166.93582153320312</v>
      </c>
      <c r="E1081" s="61">
        <v>166.93582153320312</v>
      </c>
    </row>
    <row r="1082" spans="1:5" ht="30">
      <c r="A1082" s="5" t="s">
        <v>2171</v>
      </c>
      <c r="B1082" s="15" t="s">
        <v>2172</v>
      </c>
      <c r="C1082" s="20" t="s">
        <v>212</v>
      </c>
      <c r="D1082" s="45">
        <v>33.387165069580078</v>
      </c>
      <c r="E1082" s="56">
        <v>33.387165069580078</v>
      </c>
    </row>
    <row r="1083" spans="1:5" ht="30">
      <c r="A1083" s="5" t="s">
        <v>2173</v>
      </c>
      <c r="B1083" s="15" t="s">
        <v>2174</v>
      </c>
      <c r="C1083" s="20" t="s">
        <v>30</v>
      </c>
      <c r="D1083" s="50">
        <v>266.11618041992187</v>
      </c>
      <c r="E1083" s="61">
        <v>266.11618041992187</v>
      </c>
    </row>
    <row r="1084" spans="1:5" ht="30">
      <c r="A1084" s="5" t="s">
        <v>2175</v>
      </c>
      <c r="B1084" s="15" t="s">
        <v>2176</v>
      </c>
      <c r="C1084" s="20" t="s">
        <v>38</v>
      </c>
      <c r="D1084" s="44">
        <v>1.1254067420959473</v>
      </c>
      <c r="E1084" s="55">
        <v>1.1254067420959473</v>
      </c>
    </row>
    <row r="1085" spans="1:5" ht="45">
      <c r="A1085" s="5" t="s">
        <v>2177</v>
      </c>
      <c r="B1085" s="15" t="s">
        <v>2178</v>
      </c>
      <c r="C1085" s="20" t="s">
        <v>33</v>
      </c>
      <c r="D1085" s="45">
        <v>18.982315063476563</v>
      </c>
      <c r="E1085" s="56">
        <v>18.982315063476563</v>
      </c>
    </row>
    <row r="1086" spans="1:5" ht="30">
      <c r="A1086" s="5" t="s">
        <v>2179</v>
      </c>
      <c r="B1086" s="15" t="s">
        <v>2180</v>
      </c>
      <c r="C1086" s="20"/>
      <c r="D1086" s="44">
        <v>1.7999998331069946</v>
      </c>
      <c r="E1086" s="55">
        <v>1.7999998331069946</v>
      </c>
    </row>
    <row r="1087" spans="1:5" ht="30">
      <c r="A1087" s="5" t="s">
        <v>2181</v>
      </c>
      <c r="B1087" s="15" t="s">
        <v>2182</v>
      </c>
      <c r="C1087" s="20" t="s">
        <v>212</v>
      </c>
      <c r="D1087" s="50">
        <v>182.51094055175781</v>
      </c>
      <c r="E1087" s="61">
        <v>182.51094055175781</v>
      </c>
    </row>
    <row r="1088" spans="1:5" ht="30">
      <c r="A1088" s="5" t="s">
        <v>2183</v>
      </c>
      <c r="B1088" s="15" t="s">
        <v>2184</v>
      </c>
      <c r="C1088" s="20" t="s">
        <v>212</v>
      </c>
      <c r="D1088" s="45">
        <v>36.502189636230469</v>
      </c>
      <c r="E1088" s="56">
        <v>36.502189636230469</v>
      </c>
    </row>
    <row r="1089" spans="1:5" ht="30">
      <c r="A1089" s="5" t="s">
        <v>2185</v>
      </c>
      <c r="B1089" s="15" t="s">
        <v>2186</v>
      </c>
      <c r="C1089" s="20" t="s">
        <v>30</v>
      </c>
      <c r="D1089" s="45">
        <v>55.52099609375</v>
      </c>
      <c r="E1089" s="56">
        <v>55.52099609375</v>
      </c>
    </row>
    <row r="1090" spans="1:5" ht="30">
      <c r="A1090" s="5" t="s">
        <v>2187</v>
      </c>
      <c r="B1090" s="15" t="s">
        <v>2188</v>
      </c>
      <c r="C1090" s="20" t="s">
        <v>33</v>
      </c>
      <c r="D1090" s="45">
        <v>78.076774597167969</v>
      </c>
      <c r="E1090" s="56">
        <v>78.076774597167969</v>
      </c>
    </row>
    <row r="1091" spans="1:5" ht="30">
      <c r="A1091" s="5" t="s">
        <v>2189</v>
      </c>
      <c r="B1091" s="15" t="s">
        <v>2190</v>
      </c>
      <c r="C1091" s="20" t="s">
        <v>120</v>
      </c>
      <c r="D1091" s="50">
        <v>515.3707275390625</v>
      </c>
      <c r="E1091" s="61">
        <v>515.3707275390625</v>
      </c>
    </row>
    <row r="1092" spans="1:5" ht="30">
      <c r="A1092" s="5" t="s">
        <v>2191</v>
      </c>
      <c r="B1092" s="15" t="s">
        <v>2192</v>
      </c>
      <c r="C1092" s="20" t="s">
        <v>120</v>
      </c>
      <c r="D1092" s="44">
        <v>7.9607706069946289</v>
      </c>
      <c r="E1092" s="55">
        <v>7.9607706069946289</v>
      </c>
    </row>
    <row r="1093" spans="1:5" ht="30">
      <c r="A1093" s="5" t="s">
        <v>2193</v>
      </c>
      <c r="B1093" s="15" t="s">
        <v>2194</v>
      </c>
      <c r="C1093" s="20" t="s">
        <v>120</v>
      </c>
      <c r="D1093" s="47">
        <v>2616.657470703125</v>
      </c>
      <c r="E1093" s="58">
        <v>2616.657470703125</v>
      </c>
    </row>
    <row r="1094" spans="1:5">
      <c r="A1094" s="5" t="s">
        <v>2195</v>
      </c>
      <c r="B1094" s="15" t="s">
        <v>574</v>
      </c>
      <c r="C1094" s="20" t="s">
        <v>38</v>
      </c>
      <c r="D1094" s="44">
        <v>1.0331799983978271</v>
      </c>
      <c r="E1094" s="55">
        <v>1.0331799983978271</v>
      </c>
    </row>
    <row r="1095" spans="1:5">
      <c r="A1095" s="5" t="s">
        <v>2196</v>
      </c>
      <c r="B1095" s="15" t="s">
        <v>576</v>
      </c>
      <c r="C1095" s="20" t="s">
        <v>30</v>
      </c>
      <c r="D1095" s="45">
        <v>25.850008010864258</v>
      </c>
      <c r="E1095" s="56">
        <v>25.850008010864258</v>
      </c>
    </row>
    <row r="1096" spans="1:5">
      <c r="A1096" s="5" t="s">
        <v>2197</v>
      </c>
      <c r="B1096" s="15" t="s">
        <v>2198</v>
      </c>
      <c r="C1096" s="20" t="s">
        <v>500</v>
      </c>
      <c r="D1096" s="51">
        <v>0.86557447910308838</v>
      </c>
      <c r="E1096" s="62">
        <v>0.86557447910308838</v>
      </c>
    </row>
    <row r="1097" spans="1:5">
      <c r="A1097" s="5" t="s">
        <v>2199</v>
      </c>
      <c r="B1097" s="15" t="s">
        <v>578</v>
      </c>
      <c r="C1097" s="20" t="s">
        <v>212</v>
      </c>
      <c r="D1097" s="50">
        <v>641.2470703125</v>
      </c>
      <c r="E1097" s="61">
        <v>641.2470703125</v>
      </c>
    </row>
    <row r="1098" spans="1:5" ht="30">
      <c r="A1098" s="5" t="s">
        <v>2200</v>
      </c>
      <c r="B1098" s="15" t="s">
        <v>2201</v>
      </c>
      <c r="C1098" s="20"/>
      <c r="D1098" s="45">
        <v>28.757808685302734</v>
      </c>
      <c r="E1098" s="56">
        <v>28.757808685302734</v>
      </c>
    </row>
    <row r="1099" spans="1:5" ht="30">
      <c r="A1099" s="5" t="s">
        <v>2202</v>
      </c>
      <c r="B1099" s="15" t="s">
        <v>2203</v>
      </c>
      <c r="C1099" s="20" t="s">
        <v>33</v>
      </c>
      <c r="D1099" s="45">
        <v>76.589080810546875</v>
      </c>
      <c r="E1099" s="56">
        <v>76.589080810546875</v>
      </c>
    </row>
    <row r="1100" spans="1:5" ht="30">
      <c r="A1100" s="5" t="s">
        <v>2204</v>
      </c>
      <c r="B1100" s="15" t="s">
        <v>2205</v>
      </c>
      <c r="C1100" s="20" t="s">
        <v>33</v>
      </c>
      <c r="D1100" s="45">
        <v>20.549505233764648</v>
      </c>
      <c r="E1100" s="56">
        <v>20.549505233764648</v>
      </c>
    </row>
    <row r="1101" spans="1:5" ht="30">
      <c r="A1101" s="5" t="s">
        <v>2206</v>
      </c>
      <c r="B1101" s="15" t="s">
        <v>2207</v>
      </c>
      <c r="C1101" s="20" t="s">
        <v>33</v>
      </c>
      <c r="D1101" s="51">
        <v>2.9724454507231712E-2</v>
      </c>
      <c r="E1101" s="62">
        <v>2.9724454507231712E-2</v>
      </c>
    </row>
    <row r="1102" spans="1:5" ht="30">
      <c r="A1102" s="5" t="s">
        <v>2208</v>
      </c>
      <c r="B1102" s="15" t="s">
        <v>2209</v>
      </c>
      <c r="C1102" s="20" t="s">
        <v>33</v>
      </c>
      <c r="D1102" s="44">
        <v>1.9092977046966553</v>
      </c>
      <c r="E1102" s="55">
        <v>1.9092977046966553</v>
      </c>
    </row>
    <row r="1103" spans="1:5" ht="30">
      <c r="A1103" s="5" t="s">
        <v>2210</v>
      </c>
      <c r="B1103" s="15" t="s">
        <v>2211</v>
      </c>
      <c r="C1103" s="20" t="s">
        <v>33</v>
      </c>
      <c r="D1103" s="48">
        <v>0</v>
      </c>
      <c r="E1103" s="59">
        <v>0</v>
      </c>
    </row>
    <row r="1104" spans="1:5" ht="30">
      <c r="A1104" s="5" t="s">
        <v>2212</v>
      </c>
      <c r="B1104" s="15" t="s">
        <v>2213</v>
      </c>
      <c r="C1104" s="20" t="s">
        <v>33</v>
      </c>
      <c r="D1104" s="51">
        <v>0.92238712310791016</v>
      </c>
      <c r="E1104" s="62">
        <v>0.92238712310791016</v>
      </c>
    </row>
    <row r="1105" spans="1:5" ht="30">
      <c r="A1105" s="5" t="s">
        <v>2214</v>
      </c>
      <c r="B1105" s="15" t="s">
        <v>2215</v>
      </c>
      <c r="C1105" s="20" t="s">
        <v>33</v>
      </c>
      <c r="D1105" s="48">
        <v>0</v>
      </c>
      <c r="E1105" s="59">
        <v>0</v>
      </c>
    </row>
    <row r="1106" spans="1:5">
      <c r="A1106" s="5" t="s">
        <v>2216</v>
      </c>
      <c r="B1106" s="15" t="s">
        <v>2217</v>
      </c>
      <c r="C1106" s="20" t="s">
        <v>212</v>
      </c>
      <c r="D1106" s="51">
        <v>0.29169893264770508</v>
      </c>
      <c r="E1106" s="62">
        <v>0.29169893264770508</v>
      </c>
    </row>
    <row r="1107" spans="1:5">
      <c r="A1107" s="5" t="s">
        <v>2218</v>
      </c>
      <c r="B1107" s="15" t="s">
        <v>590</v>
      </c>
      <c r="C1107" s="20" t="s">
        <v>38</v>
      </c>
      <c r="D1107" s="44">
        <v>1.1129435300827026</v>
      </c>
      <c r="E1107" s="55">
        <v>1.1129435300827026</v>
      </c>
    </row>
    <row r="1108" spans="1:5">
      <c r="A1108" s="5" t="s">
        <v>2219</v>
      </c>
      <c r="B1108" s="15" t="s">
        <v>592</v>
      </c>
      <c r="C1108" s="20" t="s">
        <v>30</v>
      </c>
      <c r="D1108" s="45">
        <v>25.850008010864258</v>
      </c>
      <c r="E1108" s="56">
        <v>25.850008010864258</v>
      </c>
    </row>
    <row r="1109" spans="1:5">
      <c r="A1109" s="5" t="s">
        <v>2220</v>
      </c>
      <c r="B1109" s="15" t="s">
        <v>2221</v>
      </c>
      <c r="C1109" s="20" t="s">
        <v>500</v>
      </c>
      <c r="D1109" s="51">
        <v>0.86494863033294678</v>
      </c>
      <c r="E1109" s="62">
        <v>0.86494863033294678</v>
      </c>
    </row>
    <row r="1110" spans="1:5">
      <c r="A1110" s="5" t="s">
        <v>2222</v>
      </c>
      <c r="B1110" s="15" t="s">
        <v>594</v>
      </c>
      <c r="C1110" s="20" t="s">
        <v>212</v>
      </c>
      <c r="D1110" s="50">
        <v>187.40260314941406</v>
      </c>
      <c r="E1110" s="61">
        <v>187.40260314941406</v>
      </c>
    </row>
    <row r="1111" spans="1:5" ht="30">
      <c r="A1111" s="5" t="s">
        <v>2223</v>
      </c>
      <c r="B1111" s="15" t="s">
        <v>2224</v>
      </c>
      <c r="C1111" s="20"/>
      <c r="D1111" s="45">
        <v>28.772794723510742</v>
      </c>
      <c r="E1111" s="56">
        <v>28.772794723510742</v>
      </c>
    </row>
    <row r="1112" spans="1:5" ht="30">
      <c r="A1112" s="5" t="s">
        <v>2225</v>
      </c>
      <c r="B1112" s="15" t="s">
        <v>2226</v>
      </c>
      <c r="C1112" s="20" t="s">
        <v>33</v>
      </c>
      <c r="D1112" s="45">
        <v>76.6959228515625</v>
      </c>
      <c r="E1112" s="56">
        <v>76.6959228515625</v>
      </c>
    </row>
    <row r="1113" spans="1:5" ht="30">
      <c r="A1113" s="5" t="s">
        <v>2227</v>
      </c>
      <c r="B1113" s="15" t="s">
        <v>2228</v>
      </c>
      <c r="C1113" s="20" t="s">
        <v>33</v>
      </c>
      <c r="D1113" s="45">
        <v>20.57817268371582</v>
      </c>
      <c r="E1113" s="56">
        <v>20.57817268371582</v>
      </c>
    </row>
    <row r="1114" spans="1:5" ht="30">
      <c r="A1114" s="5" t="s">
        <v>2229</v>
      </c>
      <c r="B1114" s="15" t="s">
        <v>2230</v>
      </c>
      <c r="C1114" s="20" t="s">
        <v>33</v>
      </c>
      <c r="D1114" s="51">
        <v>2.9765922576189041E-2</v>
      </c>
      <c r="E1114" s="62">
        <v>2.9765922576189041E-2</v>
      </c>
    </row>
    <row r="1115" spans="1:5" ht="30">
      <c r="A1115" s="5" t="s">
        <v>2231</v>
      </c>
      <c r="B1115" s="15" t="s">
        <v>2232</v>
      </c>
      <c r="C1115" s="20" t="s">
        <v>33</v>
      </c>
      <c r="D1115" s="44">
        <v>1.7724605798721313</v>
      </c>
      <c r="E1115" s="55">
        <v>1.7724605798721313</v>
      </c>
    </row>
    <row r="1116" spans="1:5" ht="30">
      <c r="A1116" s="5" t="s">
        <v>2233</v>
      </c>
      <c r="B1116" s="15" t="s">
        <v>2234</v>
      </c>
      <c r="C1116" s="20" t="s">
        <v>33</v>
      </c>
      <c r="D1116" s="48">
        <v>0</v>
      </c>
      <c r="E1116" s="59">
        <v>0</v>
      </c>
    </row>
    <row r="1117" spans="1:5" ht="30">
      <c r="A1117" s="5" t="s">
        <v>2235</v>
      </c>
      <c r="B1117" s="15" t="s">
        <v>2236</v>
      </c>
      <c r="C1117" s="20" t="s">
        <v>33</v>
      </c>
      <c r="D1117" s="51">
        <v>0.92367380857467651</v>
      </c>
      <c r="E1117" s="62">
        <v>0.92367380857467651</v>
      </c>
    </row>
    <row r="1118" spans="1:5" ht="30">
      <c r="A1118" s="5" t="s">
        <v>2237</v>
      </c>
      <c r="B1118" s="15" t="s">
        <v>2238</v>
      </c>
      <c r="C1118" s="20" t="s">
        <v>33</v>
      </c>
      <c r="D1118" s="48">
        <v>0</v>
      </c>
      <c r="E1118" s="59">
        <v>0</v>
      </c>
    </row>
    <row r="1119" spans="1:5" ht="30">
      <c r="A1119" s="5" t="s">
        <v>2239</v>
      </c>
      <c r="B1119" s="15" t="s">
        <v>2240</v>
      </c>
      <c r="C1119" s="20" t="s">
        <v>212</v>
      </c>
      <c r="D1119" s="51">
        <v>8.5322625935077667E-2</v>
      </c>
      <c r="E1119" s="62">
        <v>8.5322625935077667E-2</v>
      </c>
    </row>
    <row r="1120" spans="1:5">
      <c r="A1120" s="5" t="s">
        <v>2241</v>
      </c>
      <c r="B1120" s="15" t="s">
        <v>2242</v>
      </c>
      <c r="C1120" s="20"/>
      <c r="D1120" s="12" t="s">
        <v>1492</v>
      </c>
      <c r="E1120" s="34" t="s">
        <v>1492</v>
      </c>
    </row>
    <row r="1121" spans="1:5" ht="30">
      <c r="A1121" s="5" t="s">
        <v>2243</v>
      </c>
      <c r="B1121" s="15" t="s">
        <v>2244</v>
      </c>
      <c r="C1121" s="20"/>
      <c r="D1121" s="12" t="s">
        <v>2245</v>
      </c>
      <c r="E1121" s="34" t="s">
        <v>2245</v>
      </c>
    </row>
    <row r="1122" spans="1:5">
      <c r="A1122" s="5" t="s">
        <v>2246</v>
      </c>
      <c r="B1122" s="15" t="s">
        <v>2247</v>
      </c>
      <c r="C1122" s="20" t="s">
        <v>27</v>
      </c>
      <c r="D1122" s="50">
        <v>106.1009521484375</v>
      </c>
      <c r="E1122" s="61">
        <v>106.1009521484375</v>
      </c>
    </row>
    <row r="1123" spans="1:5" ht="30">
      <c r="A1123" s="5" t="s">
        <v>2248</v>
      </c>
      <c r="B1123" s="15" t="s">
        <v>2249</v>
      </c>
      <c r="C1123" s="20" t="s">
        <v>38</v>
      </c>
      <c r="D1123" s="45">
        <v>10.302109718322754</v>
      </c>
      <c r="E1123" s="56">
        <v>10.302109718322754</v>
      </c>
    </row>
    <row r="1124" spans="1:5" ht="30">
      <c r="A1124" s="5" t="s">
        <v>2250</v>
      </c>
      <c r="B1124" s="15" t="s">
        <v>2251</v>
      </c>
      <c r="C1124" s="20" t="s">
        <v>38</v>
      </c>
      <c r="D1124" s="45">
        <v>10.302109718322754</v>
      </c>
      <c r="E1124" s="56">
        <v>10.302109718322754</v>
      </c>
    </row>
    <row r="1125" spans="1:5" ht="30">
      <c r="A1125" s="5" t="s">
        <v>2252</v>
      </c>
      <c r="B1125" s="15" t="s">
        <v>2253</v>
      </c>
      <c r="C1125" s="20" t="s">
        <v>38</v>
      </c>
      <c r="D1125" s="52">
        <v>2.6301000843886868E-7</v>
      </c>
      <c r="E1125" s="63">
        <v>2.6301000843886868E-7</v>
      </c>
    </row>
    <row r="1126" spans="1:5" ht="30">
      <c r="A1126" s="5" t="s">
        <v>2254</v>
      </c>
      <c r="B1126" s="15" t="s">
        <v>2255</v>
      </c>
      <c r="C1126" s="20" t="s">
        <v>33</v>
      </c>
      <c r="D1126" s="45">
        <v>74.999824523925781</v>
      </c>
      <c r="E1126" s="56">
        <v>74.999824523925781</v>
      </c>
    </row>
    <row r="1127" spans="1:5" ht="30">
      <c r="A1127" s="5" t="s">
        <v>2256</v>
      </c>
      <c r="B1127" s="15" t="s">
        <v>2257</v>
      </c>
      <c r="C1127" s="20" t="s">
        <v>120</v>
      </c>
      <c r="D1127" s="50">
        <v>169.92721557617187</v>
      </c>
      <c r="E1127" s="61">
        <v>169.92721557617187</v>
      </c>
    </row>
    <row r="1128" spans="1:5" ht="30">
      <c r="A1128" s="5" t="s">
        <v>2258</v>
      </c>
      <c r="B1128" s="15" t="s">
        <v>2259</v>
      </c>
      <c r="C1128" s="20" t="s">
        <v>120</v>
      </c>
      <c r="D1128" s="50">
        <v>164.82940673828125</v>
      </c>
      <c r="E1128" s="61">
        <v>164.82940673828125</v>
      </c>
    </row>
    <row r="1129" spans="1:5" ht="30">
      <c r="A1129" s="5" t="s">
        <v>2260</v>
      </c>
      <c r="B1129" s="15" t="s">
        <v>2261</v>
      </c>
      <c r="C1129" s="20" t="s">
        <v>120</v>
      </c>
      <c r="D1129" s="50">
        <v>178.50508117675781</v>
      </c>
      <c r="E1129" s="61">
        <v>178.50508117675781</v>
      </c>
    </row>
    <row r="1130" spans="1:5">
      <c r="A1130" s="5" t="s">
        <v>2262</v>
      </c>
      <c r="B1130" s="15" t="s">
        <v>2263</v>
      </c>
      <c r="C1130" s="20" t="s">
        <v>212</v>
      </c>
      <c r="D1130" s="50">
        <v>427.73403930664062</v>
      </c>
      <c r="E1130" s="61">
        <v>427.73403930664062</v>
      </c>
    </row>
    <row r="1131" spans="1:5">
      <c r="A1131" s="5" t="s">
        <v>2264</v>
      </c>
      <c r="B1131" s="15" t="s">
        <v>2265</v>
      </c>
      <c r="C1131" s="20" t="s">
        <v>38</v>
      </c>
      <c r="D1131" s="51">
        <v>0.45640787482261658</v>
      </c>
      <c r="E1131" s="62">
        <v>0.45640787482261658</v>
      </c>
    </row>
    <row r="1132" spans="1:5" ht="30">
      <c r="A1132" s="5" t="s">
        <v>2266</v>
      </c>
      <c r="B1132" s="15" t="s">
        <v>2267</v>
      </c>
      <c r="C1132" s="20" t="s">
        <v>30</v>
      </c>
      <c r="D1132" s="45">
        <v>45.244117736816406</v>
      </c>
      <c r="E1132" s="56">
        <v>45.244117736816406</v>
      </c>
    </row>
    <row r="1133" spans="1:5">
      <c r="A1133" s="5" t="s">
        <v>2268</v>
      </c>
      <c r="B1133" s="15" t="s">
        <v>2269</v>
      </c>
      <c r="C1133" s="20" t="s">
        <v>500</v>
      </c>
      <c r="D1133" s="50">
        <v>189.43550109863281</v>
      </c>
      <c r="E1133" s="61">
        <v>189.43550109863281</v>
      </c>
    </row>
    <row r="1134" spans="1:5">
      <c r="A1134" s="5" t="s">
        <v>2270</v>
      </c>
      <c r="B1134" s="15" t="s">
        <v>2271</v>
      </c>
      <c r="C1134" s="20" t="s">
        <v>212</v>
      </c>
      <c r="D1134" s="50">
        <v>427.73403930664062</v>
      </c>
      <c r="E1134" s="61">
        <v>427.73403930664062</v>
      </c>
    </row>
    <row r="1135" spans="1:5">
      <c r="A1135" s="5" t="s">
        <v>2272</v>
      </c>
      <c r="B1135" s="15" t="s">
        <v>2273</v>
      </c>
      <c r="C1135" s="20" t="s">
        <v>38</v>
      </c>
      <c r="D1135" s="45">
        <v>10.758517265319824</v>
      </c>
      <c r="E1135" s="56">
        <v>10.758517265319824</v>
      </c>
    </row>
    <row r="1136" spans="1:5" ht="30">
      <c r="A1136" s="5" t="s">
        <v>2274</v>
      </c>
      <c r="B1136" s="15" t="s">
        <v>2275</v>
      </c>
      <c r="C1136" s="20" t="s">
        <v>30</v>
      </c>
      <c r="D1136" s="45">
        <v>45.359298706054688</v>
      </c>
      <c r="E1136" s="56">
        <v>45.359298706054688</v>
      </c>
    </row>
    <row r="1137" spans="1:5">
      <c r="A1137" s="5" t="s">
        <v>2276</v>
      </c>
      <c r="B1137" s="15" t="s">
        <v>2277</v>
      </c>
      <c r="C1137" s="20" t="s">
        <v>500</v>
      </c>
      <c r="D1137" s="50">
        <v>190.82275390625</v>
      </c>
      <c r="E1137" s="61">
        <v>190.82275390625</v>
      </c>
    </row>
    <row r="1138" spans="1:5">
      <c r="A1138" s="5" t="s">
        <v>2278</v>
      </c>
      <c r="B1138" s="15" t="s">
        <v>2279</v>
      </c>
      <c r="C1138" s="20"/>
      <c r="D1138" s="12" t="s">
        <v>1736</v>
      </c>
      <c r="E1138" s="34" t="s">
        <v>1736</v>
      </c>
    </row>
    <row r="1139" spans="1:5" ht="30">
      <c r="A1139" s="5" t="s">
        <v>2280</v>
      </c>
      <c r="B1139" s="15" t="s">
        <v>2281</v>
      </c>
      <c r="C1139" s="20" t="s">
        <v>120</v>
      </c>
      <c r="D1139" s="50">
        <v>182.29350280761719</v>
      </c>
      <c r="E1139" s="61">
        <v>182.29350280761719</v>
      </c>
    </row>
    <row r="1140" spans="1:5" ht="30">
      <c r="A1140" s="5" t="s">
        <v>2282</v>
      </c>
      <c r="B1140" s="15" t="s">
        <v>2283</v>
      </c>
      <c r="C1140" s="20" t="s">
        <v>33</v>
      </c>
      <c r="D1140" s="45">
        <v>95.204780578613281</v>
      </c>
      <c r="E1140" s="56">
        <v>95.204780578613281</v>
      </c>
    </row>
    <row r="1141" spans="1:5" ht="30">
      <c r="A1141" s="5" t="s">
        <v>605</v>
      </c>
      <c r="B1141" s="15" t="s">
        <v>2284</v>
      </c>
      <c r="C1141" s="20"/>
      <c r="D1141" s="44">
        <v>1.0212230682373047</v>
      </c>
      <c r="E1141" s="55">
        <v>1.0212230682373047</v>
      </c>
    </row>
    <row r="1142" spans="1:5" ht="30">
      <c r="A1142" s="5" t="s">
        <v>2285</v>
      </c>
      <c r="B1142" s="15" t="s">
        <v>2286</v>
      </c>
      <c r="C1142" s="20"/>
      <c r="D1142" s="44">
        <v>1</v>
      </c>
      <c r="E1142" s="55">
        <v>1</v>
      </c>
    </row>
    <row r="1143" spans="1:5" ht="30">
      <c r="A1143" s="5" t="s">
        <v>2287</v>
      </c>
      <c r="B1143" s="15" t="s">
        <v>2288</v>
      </c>
      <c r="C1143" s="20" t="s">
        <v>120</v>
      </c>
      <c r="D1143" s="50">
        <v>178.50508117675781</v>
      </c>
      <c r="E1143" s="61">
        <v>178.50508117675781</v>
      </c>
    </row>
    <row r="1144" spans="1:5" ht="30">
      <c r="A1144" s="5" t="s">
        <v>2289</v>
      </c>
      <c r="B1144" s="15" t="s">
        <v>2290</v>
      </c>
      <c r="C1144" s="20" t="s">
        <v>120</v>
      </c>
      <c r="D1144" s="50">
        <v>169.92721557617187</v>
      </c>
      <c r="E1144" s="61">
        <v>169.92721557617187</v>
      </c>
    </row>
    <row r="1145" spans="1:5">
      <c r="A1145" s="5" t="s">
        <v>2291</v>
      </c>
      <c r="B1145" s="15" t="s">
        <v>2292</v>
      </c>
      <c r="C1145" s="20" t="s">
        <v>33</v>
      </c>
      <c r="D1145" s="45">
        <v>95.194610595703125</v>
      </c>
      <c r="E1145" s="56">
        <v>95.194610595703125</v>
      </c>
    </row>
    <row r="1146" spans="1:5" ht="30">
      <c r="A1146" s="5" t="s">
        <v>2293</v>
      </c>
      <c r="B1146" s="15" t="s">
        <v>2294</v>
      </c>
      <c r="C1146" s="20" t="s">
        <v>120</v>
      </c>
      <c r="D1146" s="44">
        <v>8.5778722763061523</v>
      </c>
      <c r="E1146" s="55">
        <v>8.5778722763061523</v>
      </c>
    </row>
    <row r="1147" spans="1:5" ht="30">
      <c r="A1147" s="5" t="s">
        <v>2295</v>
      </c>
      <c r="B1147" s="15" t="s">
        <v>2296</v>
      </c>
      <c r="C1147" s="20" t="s">
        <v>120</v>
      </c>
      <c r="D1147" s="50">
        <v>173.53359985351562</v>
      </c>
      <c r="E1147" s="61">
        <v>173.53359985351562</v>
      </c>
    </row>
    <row r="1148" spans="1:5">
      <c r="A1148" s="5" t="s">
        <v>2297</v>
      </c>
      <c r="B1148" s="15" t="s">
        <v>2298</v>
      </c>
      <c r="C1148" s="20" t="s">
        <v>212</v>
      </c>
      <c r="D1148" s="44">
        <v>1.5676636695861816</v>
      </c>
      <c r="E1148" s="55">
        <v>1.5676636695861816</v>
      </c>
    </row>
    <row r="1149" spans="1:5" ht="30">
      <c r="A1149" s="5" t="s">
        <v>2299</v>
      </c>
      <c r="B1149" s="15" t="s">
        <v>608</v>
      </c>
      <c r="C1149" s="20" t="s">
        <v>30</v>
      </c>
      <c r="D1149" s="45">
        <v>24.999990463256836</v>
      </c>
      <c r="E1149" s="56">
        <v>24.999990463256836</v>
      </c>
    </row>
    <row r="1150" spans="1:5">
      <c r="A1150" s="5" t="s">
        <v>2300</v>
      </c>
      <c r="B1150" s="15" t="s">
        <v>2301</v>
      </c>
      <c r="C1150" s="20" t="s">
        <v>500</v>
      </c>
      <c r="D1150" s="50">
        <v>104.92924499511719</v>
      </c>
      <c r="E1150" s="61">
        <v>104.92924499511719</v>
      </c>
    </row>
    <row r="1151" spans="1:5">
      <c r="A1151" s="5" t="s">
        <v>2302</v>
      </c>
      <c r="B1151" s="15" t="s">
        <v>2303</v>
      </c>
      <c r="C1151" s="20" t="s">
        <v>212</v>
      </c>
      <c r="D1151" s="48">
        <v>0</v>
      </c>
      <c r="E1151" s="59">
        <v>0</v>
      </c>
    </row>
    <row r="1152" spans="1:5" ht="30">
      <c r="A1152" s="5" t="s">
        <v>2304</v>
      </c>
      <c r="B1152" s="15" t="s">
        <v>2305</v>
      </c>
      <c r="C1152" s="20" t="s">
        <v>30</v>
      </c>
      <c r="D1152" s="45">
        <v>45.318424224853516</v>
      </c>
      <c r="E1152" s="56">
        <v>45.318424224853516</v>
      </c>
    </row>
    <row r="1153" spans="1:5" ht="30">
      <c r="A1153" s="5" t="s">
        <v>2306</v>
      </c>
      <c r="B1153" s="15" t="s">
        <v>2307</v>
      </c>
      <c r="C1153" s="20" t="s">
        <v>500</v>
      </c>
      <c r="D1153" s="50">
        <v>189.74613952636719</v>
      </c>
      <c r="E1153" s="61">
        <v>189.74613952636719</v>
      </c>
    </row>
    <row r="1154" spans="1:5">
      <c r="A1154" s="5" t="s">
        <v>2308</v>
      </c>
      <c r="B1154" s="15" t="s">
        <v>2309</v>
      </c>
      <c r="C1154" s="20" t="s">
        <v>38</v>
      </c>
      <c r="D1154" s="51">
        <v>0.45640787482261658</v>
      </c>
      <c r="E1154" s="62">
        <v>0.45640787482261658</v>
      </c>
    </row>
    <row r="1155" spans="1:5">
      <c r="A1155" s="5" t="s">
        <v>2310</v>
      </c>
      <c r="B1155" s="15" t="s">
        <v>2311</v>
      </c>
      <c r="C1155" s="20" t="s">
        <v>212</v>
      </c>
      <c r="D1155" s="50">
        <v>426.1663818359375</v>
      </c>
      <c r="E1155" s="61">
        <v>426.1663818359375</v>
      </c>
    </row>
    <row r="1156" spans="1:5">
      <c r="A1156" s="5" t="s">
        <v>2312</v>
      </c>
      <c r="B1156" s="15" t="s">
        <v>2313</v>
      </c>
      <c r="C1156" s="20" t="s">
        <v>30</v>
      </c>
      <c r="D1156" s="45">
        <v>45.318424224853516</v>
      </c>
      <c r="E1156" s="56">
        <v>45.318424224853516</v>
      </c>
    </row>
    <row r="1157" spans="1:5">
      <c r="A1157" s="5" t="s">
        <v>2314</v>
      </c>
      <c r="B1157" s="15" t="s">
        <v>2315</v>
      </c>
      <c r="C1157" s="20" t="s">
        <v>500</v>
      </c>
      <c r="D1157" s="50">
        <v>189.74613952636719</v>
      </c>
      <c r="E1157" s="61">
        <v>189.74613952636719</v>
      </c>
    </row>
    <row r="1158" spans="1:5">
      <c r="A1158" s="5" t="s">
        <v>2316</v>
      </c>
      <c r="B1158" s="15" t="s">
        <v>2317</v>
      </c>
      <c r="C1158" s="20" t="s">
        <v>212</v>
      </c>
      <c r="D1158" s="50">
        <v>427.73403930664062</v>
      </c>
      <c r="E1158" s="61">
        <v>427.73403930664062</v>
      </c>
    </row>
    <row r="1159" spans="1:5" ht="30">
      <c r="A1159" s="5" t="s">
        <v>2318</v>
      </c>
      <c r="B1159" s="15" t="s">
        <v>2319</v>
      </c>
      <c r="C1159" s="20" t="s">
        <v>30</v>
      </c>
      <c r="D1159" s="45">
        <v>45.244132995605469</v>
      </c>
      <c r="E1159" s="56">
        <v>45.244132995605469</v>
      </c>
    </row>
    <row r="1160" spans="1:5">
      <c r="A1160" s="5" t="s">
        <v>2320</v>
      </c>
      <c r="B1160" s="15" t="s">
        <v>2321</v>
      </c>
      <c r="C1160" s="20" t="s">
        <v>500</v>
      </c>
      <c r="D1160" s="50">
        <v>189.43550109863281</v>
      </c>
      <c r="E1160" s="61">
        <v>189.43550109863281</v>
      </c>
    </row>
    <row r="1161" spans="1:5" ht="30">
      <c r="A1161" s="5" t="s">
        <v>633</v>
      </c>
      <c r="B1161" s="15" t="s">
        <v>634</v>
      </c>
      <c r="C1161" s="20"/>
      <c r="D1161" s="51">
        <v>0.5</v>
      </c>
      <c r="E1161" s="62">
        <v>0.5</v>
      </c>
    </row>
    <row r="1162" spans="1:5" ht="30">
      <c r="A1162" s="5" t="s">
        <v>635</v>
      </c>
      <c r="B1162" s="15" t="s">
        <v>636</v>
      </c>
      <c r="C1162" s="20"/>
      <c r="D1162" s="51">
        <v>0.5</v>
      </c>
      <c r="E1162" s="62">
        <v>0.5</v>
      </c>
    </row>
    <row r="1163" spans="1:5" ht="30">
      <c r="A1163" s="5" t="s">
        <v>2322</v>
      </c>
      <c r="B1163" s="15" t="s">
        <v>2323</v>
      </c>
      <c r="C1163" s="20"/>
      <c r="D1163" s="52">
        <v>6.2792543387146793E-10</v>
      </c>
      <c r="E1163" s="63">
        <v>6.2792543387146793E-10</v>
      </c>
    </row>
    <row r="1164" spans="1:5" ht="30">
      <c r="A1164" s="5" t="s">
        <v>2324</v>
      </c>
      <c r="B1164" s="15" t="s">
        <v>2325</v>
      </c>
      <c r="C1164" s="20"/>
      <c r="D1164" s="44">
        <v>1</v>
      </c>
      <c r="E1164" s="55">
        <v>1</v>
      </c>
    </row>
    <row r="1165" spans="1:5" ht="30">
      <c r="A1165" s="5" t="s">
        <v>611</v>
      </c>
      <c r="B1165" s="15" t="s">
        <v>612</v>
      </c>
      <c r="C1165" s="20"/>
      <c r="D1165" s="51">
        <v>0.99000000953674316</v>
      </c>
      <c r="E1165" s="62">
        <v>0.99000000953674316</v>
      </c>
    </row>
    <row r="1166" spans="1:5" ht="30">
      <c r="A1166" s="5" t="s">
        <v>613</v>
      </c>
      <c r="B1166" s="15" t="s">
        <v>614</v>
      </c>
      <c r="C1166" s="20"/>
      <c r="D1166" s="53">
        <v>9.9999904632568359E-3</v>
      </c>
      <c r="E1166" s="64">
        <v>9.9999904632568359E-3</v>
      </c>
    </row>
    <row r="1167" spans="1:5" ht="30">
      <c r="A1167" s="5" t="s">
        <v>2326</v>
      </c>
      <c r="B1167" s="15" t="s">
        <v>2327</v>
      </c>
      <c r="C1167" s="20"/>
      <c r="D1167" s="44">
        <v>1</v>
      </c>
      <c r="E1167" s="55">
        <v>1</v>
      </c>
    </row>
    <row r="1168" spans="1:5" ht="30">
      <c r="A1168" s="5" t="s">
        <v>2328</v>
      </c>
      <c r="B1168" s="15" t="s">
        <v>2329</v>
      </c>
      <c r="C1168" s="20"/>
      <c r="D1168" s="52">
        <v>6.3461763621930345E-10</v>
      </c>
      <c r="E1168" s="63">
        <v>6.3461763621930345E-10</v>
      </c>
    </row>
    <row r="1169" spans="1:5" ht="30">
      <c r="A1169" s="5" t="s">
        <v>615</v>
      </c>
      <c r="B1169" s="15" t="s">
        <v>616</v>
      </c>
      <c r="C1169" s="20"/>
      <c r="D1169" s="51">
        <v>0.30000001192092896</v>
      </c>
      <c r="E1169" s="62">
        <v>0.30000001192092896</v>
      </c>
    </row>
    <row r="1170" spans="1:5" ht="30">
      <c r="A1170" s="5" t="s">
        <v>617</v>
      </c>
      <c r="B1170" s="15" t="s">
        <v>618</v>
      </c>
      <c r="C1170" s="20"/>
      <c r="D1170" s="51">
        <v>0.69999998807907104</v>
      </c>
      <c r="E1170" s="62">
        <v>0.69999998807907104</v>
      </c>
    </row>
    <row r="1171" spans="1:5" ht="30">
      <c r="A1171" s="5" t="s">
        <v>2330</v>
      </c>
      <c r="B1171" s="15" t="s">
        <v>2331</v>
      </c>
      <c r="C1171" s="20"/>
      <c r="D1171" s="51">
        <v>0.30000001192092896</v>
      </c>
      <c r="E1171" s="62">
        <v>0.30000001192092896</v>
      </c>
    </row>
    <row r="1172" spans="1:5" ht="30">
      <c r="A1172" s="5" t="s">
        <v>2332</v>
      </c>
      <c r="B1172" s="15" t="s">
        <v>2333</v>
      </c>
      <c r="C1172" s="20"/>
      <c r="D1172" s="51">
        <v>0.69999998807907104</v>
      </c>
      <c r="E1172" s="62">
        <v>0.69999998807907104</v>
      </c>
    </row>
    <row r="1173" spans="1:5" ht="30">
      <c r="A1173" s="5" t="s">
        <v>619</v>
      </c>
      <c r="B1173" s="15" t="s">
        <v>620</v>
      </c>
      <c r="C1173" s="20"/>
      <c r="D1173" s="51">
        <v>0.10989011079072952</v>
      </c>
      <c r="E1173" s="62">
        <v>0.10989011079072952</v>
      </c>
    </row>
    <row r="1174" spans="1:5" ht="30">
      <c r="A1174" s="5" t="s">
        <v>621</v>
      </c>
      <c r="B1174" s="15" t="s">
        <v>622</v>
      </c>
      <c r="C1174" s="20"/>
      <c r="D1174" s="51">
        <v>0.89010989665985107</v>
      </c>
      <c r="E1174" s="62">
        <v>0.89010989665985107</v>
      </c>
    </row>
    <row r="1175" spans="1:5" ht="30">
      <c r="A1175" s="5" t="s">
        <v>2334</v>
      </c>
      <c r="B1175" s="15" t="s">
        <v>2335</v>
      </c>
      <c r="C1175" s="20"/>
      <c r="D1175" s="51">
        <v>0.10989011824131012</v>
      </c>
      <c r="E1175" s="62">
        <v>0.10989011824131012</v>
      </c>
    </row>
    <row r="1176" spans="1:5" ht="30">
      <c r="A1176" s="5" t="s">
        <v>2336</v>
      </c>
      <c r="B1176" s="15" t="s">
        <v>2337</v>
      </c>
      <c r="C1176" s="20"/>
      <c r="D1176" s="51">
        <v>0.89010989665985107</v>
      </c>
      <c r="E1176" s="62">
        <v>0.89010989665985107</v>
      </c>
    </row>
    <row r="1177" spans="1:5" ht="30">
      <c r="A1177" s="5" t="s">
        <v>623</v>
      </c>
      <c r="B1177" s="15" t="s">
        <v>624</v>
      </c>
      <c r="C1177" s="20"/>
      <c r="D1177" s="51">
        <v>0.5</v>
      </c>
      <c r="E1177" s="62">
        <v>0.5</v>
      </c>
    </row>
    <row r="1178" spans="1:5" ht="30">
      <c r="A1178" s="5" t="s">
        <v>625</v>
      </c>
      <c r="B1178" s="15" t="s">
        <v>626</v>
      </c>
      <c r="C1178" s="20"/>
      <c r="D1178" s="51">
        <v>0.5</v>
      </c>
      <c r="E1178" s="62">
        <v>0.5</v>
      </c>
    </row>
    <row r="1179" spans="1:5" ht="30">
      <c r="A1179" s="5" t="s">
        <v>2338</v>
      </c>
      <c r="B1179" s="15" t="s">
        <v>2339</v>
      </c>
      <c r="C1179" s="20"/>
      <c r="D1179" s="51">
        <v>0.99555379152297974</v>
      </c>
      <c r="E1179" s="62">
        <v>0.99555379152297974</v>
      </c>
    </row>
    <row r="1180" spans="1:5" ht="30">
      <c r="A1180" s="5" t="s">
        <v>2340</v>
      </c>
      <c r="B1180" s="15" t="s">
        <v>2341</v>
      </c>
      <c r="C1180" s="20"/>
      <c r="D1180" s="53">
        <v>4.4461884535849094E-3</v>
      </c>
      <c r="E1180" s="64">
        <v>4.4461884535849094E-3</v>
      </c>
    </row>
    <row r="1181" spans="1:5" ht="30">
      <c r="A1181" s="5" t="s">
        <v>627</v>
      </c>
      <c r="B1181" s="15" t="s">
        <v>628</v>
      </c>
      <c r="C1181" s="20"/>
      <c r="D1181" s="51">
        <v>0.10760867595672607</v>
      </c>
      <c r="E1181" s="62">
        <v>0.10760867595672607</v>
      </c>
    </row>
    <row r="1182" spans="1:5" ht="30">
      <c r="A1182" s="5" t="s">
        <v>629</v>
      </c>
      <c r="B1182" s="15" t="s">
        <v>630</v>
      </c>
      <c r="C1182" s="20"/>
      <c r="D1182" s="51">
        <v>9.9999994039535522E-2</v>
      </c>
      <c r="E1182" s="62">
        <v>9.9999994039535522E-2</v>
      </c>
    </row>
    <row r="1183" spans="1:5" ht="30">
      <c r="A1183" s="5" t="s">
        <v>631</v>
      </c>
      <c r="B1183" s="15" t="s">
        <v>632</v>
      </c>
      <c r="C1183" s="20"/>
      <c r="D1183" s="51">
        <v>0.79239130020141602</v>
      </c>
      <c r="E1183" s="62">
        <v>0.79239130020141602</v>
      </c>
    </row>
    <row r="1184" spans="1:5" ht="30">
      <c r="A1184" s="5" t="s">
        <v>2342</v>
      </c>
      <c r="B1184" s="15" t="s">
        <v>2343</v>
      </c>
      <c r="C1184" s="20"/>
      <c r="D1184" s="51">
        <v>0.95026206970214844</v>
      </c>
      <c r="E1184" s="62">
        <v>0.95026206970214844</v>
      </c>
    </row>
    <row r="1185" spans="1:5" ht="30">
      <c r="A1185" s="5" t="s">
        <v>2344</v>
      </c>
      <c r="B1185" s="15" t="s">
        <v>2345</v>
      </c>
      <c r="C1185" s="20"/>
      <c r="D1185" s="53">
        <v>1.2820647098124027E-3</v>
      </c>
      <c r="E1185" s="64">
        <v>1.2820647098124027E-3</v>
      </c>
    </row>
    <row r="1186" spans="1:5" ht="30">
      <c r="A1186" s="5" t="s">
        <v>2346</v>
      </c>
      <c r="B1186" s="15" t="s">
        <v>2347</v>
      </c>
      <c r="C1186" s="20"/>
      <c r="D1186" s="51">
        <v>4.8455845564603806E-2</v>
      </c>
      <c r="E1186" s="62">
        <v>4.8455845564603806E-2</v>
      </c>
    </row>
    <row r="1187" spans="1:5" ht="30">
      <c r="A1187" s="5" t="s">
        <v>637</v>
      </c>
      <c r="B1187" s="15" t="s">
        <v>638</v>
      </c>
      <c r="C1187" s="20"/>
      <c r="D1187" s="51">
        <v>0.5</v>
      </c>
      <c r="E1187" s="62">
        <v>0.5</v>
      </c>
    </row>
    <row r="1188" spans="1:5" ht="30">
      <c r="A1188" s="5" t="s">
        <v>639</v>
      </c>
      <c r="B1188" s="15" t="s">
        <v>640</v>
      </c>
      <c r="C1188" s="20"/>
      <c r="D1188" s="51">
        <v>0.5</v>
      </c>
      <c r="E1188" s="62">
        <v>0.5</v>
      </c>
    </row>
    <row r="1189" spans="1:5" ht="30">
      <c r="A1189" s="5" t="s">
        <v>2348</v>
      </c>
      <c r="B1189" s="15" t="s">
        <v>2349</v>
      </c>
      <c r="C1189" s="20"/>
      <c r="D1189" s="51">
        <v>0.5</v>
      </c>
      <c r="E1189" s="62">
        <v>0.5</v>
      </c>
    </row>
    <row r="1190" spans="1:5" ht="30">
      <c r="A1190" s="5" t="s">
        <v>2350</v>
      </c>
      <c r="B1190" s="15" t="s">
        <v>2351</v>
      </c>
      <c r="C1190" s="20"/>
      <c r="D1190" s="51">
        <v>0.5</v>
      </c>
      <c r="E1190" s="62">
        <v>0.5</v>
      </c>
    </row>
    <row r="1191" spans="1:5" ht="30">
      <c r="A1191" s="5" t="s">
        <v>641</v>
      </c>
      <c r="B1191" s="15" t="s">
        <v>642</v>
      </c>
      <c r="C1191" s="20"/>
      <c r="D1191" s="51">
        <v>0.5</v>
      </c>
      <c r="E1191" s="62">
        <v>0.5</v>
      </c>
    </row>
    <row r="1192" spans="1:5" ht="30">
      <c r="A1192" s="5" t="s">
        <v>643</v>
      </c>
      <c r="B1192" s="15" t="s">
        <v>644</v>
      </c>
      <c r="C1192" s="20"/>
      <c r="D1192" s="51">
        <v>0.5</v>
      </c>
      <c r="E1192" s="62">
        <v>0.5</v>
      </c>
    </row>
    <row r="1193" spans="1:5" ht="30">
      <c r="A1193" s="5" t="s">
        <v>2352</v>
      </c>
      <c r="B1193" s="15" t="s">
        <v>2353</v>
      </c>
      <c r="C1193" s="20"/>
      <c r="D1193" s="51">
        <v>0.5</v>
      </c>
      <c r="E1193" s="62">
        <v>0.5</v>
      </c>
    </row>
    <row r="1194" spans="1:5" ht="30">
      <c r="A1194" s="5" t="s">
        <v>2354</v>
      </c>
      <c r="B1194" s="15" t="s">
        <v>2355</v>
      </c>
      <c r="C1194" s="20"/>
      <c r="D1194" s="51">
        <v>0.5</v>
      </c>
      <c r="E1194" s="62">
        <v>0.5</v>
      </c>
    </row>
    <row r="1195" spans="1:5" ht="30">
      <c r="A1195" s="5" t="s">
        <v>645</v>
      </c>
      <c r="B1195" s="15" t="s">
        <v>646</v>
      </c>
      <c r="C1195" s="20"/>
      <c r="D1195" s="51">
        <v>0.5</v>
      </c>
      <c r="E1195" s="62">
        <v>0.5</v>
      </c>
    </row>
    <row r="1196" spans="1:5" ht="30">
      <c r="A1196" s="5" t="s">
        <v>647</v>
      </c>
      <c r="B1196" s="15" t="s">
        <v>648</v>
      </c>
      <c r="C1196" s="20"/>
      <c r="D1196" s="51">
        <v>0.5</v>
      </c>
      <c r="E1196" s="62">
        <v>0.5</v>
      </c>
    </row>
    <row r="1197" spans="1:5" ht="30">
      <c r="A1197" s="5" t="s">
        <v>2356</v>
      </c>
      <c r="B1197" s="15" t="s">
        <v>2357</v>
      </c>
      <c r="C1197" s="20"/>
      <c r="D1197" s="51">
        <v>0.5</v>
      </c>
      <c r="E1197" s="62">
        <v>0.5</v>
      </c>
    </row>
    <row r="1198" spans="1:5" ht="30">
      <c r="A1198" s="5" t="s">
        <v>2358</v>
      </c>
      <c r="B1198" s="15" t="s">
        <v>2359</v>
      </c>
      <c r="C1198" s="20"/>
      <c r="D1198" s="51">
        <v>0.5</v>
      </c>
      <c r="E1198" s="62">
        <v>0.5</v>
      </c>
    </row>
    <row r="1199" spans="1:5">
      <c r="A1199" s="5" t="s">
        <v>2360</v>
      </c>
      <c r="B1199" s="15" t="s">
        <v>2361</v>
      </c>
      <c r="C1199" s="20"/>
      <c r="D1199" s="12" t="s">
        <v>1492</v>
      </c>
      <c r="E1199" s="34" t="s">
        <v>1492</v>
      </c>
    </row>
    <row r="1200" spans="1:5" ht="30">
      <c r="A1200" s="5" t="s">
        <v>2362</v>
      </c>
      <c r="B1200" s="15" t="s">
        <v>2363</v>
      </c>
      <c r="C1200" s="20" t="s">
        <v>38</v>
      </c>
      <c r="D1200" s="44">
        <v>1.0236055850982666</v>
      </c>
      <c r="E1200" s="55">
        <v>1.0236055850982666</v>
      </c>
    </row>
    <row r="1201" spans="1:5" ht="30">
      <c r="A1201" s="5" t="s">
        <v>2364</v>
      </c>
      <c r="B1201" s="15" t="s">
        <v>2365</v>
      </c>
      <c r="C1201" s="20" t="s">
        <v>33</v>
      </c>
      <c r="D1201" s="44">
        <v>1.9999953508377075</v>
      </c>
      <c r="E1201" s="55">
        <v>1.9999953508377075</v>
      </c>
    </row>
    <row r="1202" spans="1:5">
      <c r="A1202" s="5" t="s">
        <v>2366</v>
      </c>
      <c r="B1202" s="15" t="s">
        <v>2367</v>
      </c>
      <c r="C1202" s="20" t="s">
        <v>120</v>
      </c>
      <c r="D1202" s="44">
        <v>9.8561429977416992</v>
      </c>
      <c r="E1202" s="55">
        <v>9.8561429977416992</v>
      </c>
    </row>
    <row r="1203" spans="1:5">
      <c r="A1203" s="5" t="s">
        <v>2368</v>
      </c>
      <c r="B1203" s="15" t="s">
        <v>2369</v>
      </c>
      <c r="C1203" s="20"/>
      <c r="D1203" s="12" t="s">
        <v>1492</v>
      </c>
      <c r="E1203" s="34" t="s">
        <v>1492</v>
      </c>
    </row>
    <row r="1204" spans="1:5" ht="30">
      <c r="A1204" s="5" t="s">
        <v>2370</v>
      </c>
      <c r="B1204" s="15" t="s">
        <v>2371</v>
      </c>
      <c r="C1204" s="20" t="s">
        <v>38</v>
      </c>
      <c r="D1204" s="51">
        <v>0.61305743455886841</v>
      </c>
      <c r="E1204" s="62">
        <v>0.61305743455886841</v>
      </c>
    </row>
    <row r="1205" spans="1:5" ht="30">
      <c r="A1205" s="5" t="s">
        <v>2372</v>
      </c>
      <c r="B1205" s="15" t="s">
        <v>2373</v>
      </c>
      <c r="C1205" s="20" t="s">
        <v>33</v>
      </c>
      <c r="D1205" s="44">
        <v>1.9999953508377075</v>
      </c>
      <c r="E1205" s="55">
        <v>1.9999953508377075</v>
      </c>
    </row>
    <row r="1206" spans="1:5">
      <c r="A1206" s="5" t="s">
        <v>2374</v>
      </c>
      <c r="B1206" s="15" t="s">
        <v>2375</v>
      </c>
      <c r="C1206" s="20" t="s">
        <v>120</v>
      </c>
      <c r="D1206" s="45">
        <v>10.886764526367188</v>
      </c>
      <c r="E1206" s="56">
        <v>10.886764526367188</v>
      </c>
    </row>
    <row r="1207" spans="1:5">
      <c r="A1207" s="5" t="s">
        <v>2376</v>
      </c>
      <c r="B1207" s="15" t="s">
        <v>2377</v>
      </c>
      <c r="C1207" s="20"/>
      <c r="D1207" s="12" t="s">
        <v>1492</v>
      </c>
      <c r="E1207" s="34" t="s">
        <v>1492</v>
      </c>
    </row>
    <row r="1208" spans="1:5" ht="30">
      <c r="A1208" s="5" t="s">
        <v>2378</v>
      </c>
      <c r="B1208" s="15" t="s">
        <v>2379</v>
      </c>
      <c r="C1208" s="20" t="s">
        <v>38</v>
      </c>
      <c r="D1208" s="51">
        <v>0.29882356524467468</v>
      </c>
      <c r="E1208" s="62">
        <v>0.29882356524467468</v>
      </c>
    </row>
    <row r="1209" spans="1:5" ht="30">
      <c r="A1209" s="5" t="s">
        <v>2380</v>
      </c>
      <c r="B1209" s="15" t="s">
        <v>2381</v>
      </c>
      <c r="C1209" s="20" t="s">
        <v>33</v>
      </c>
      <c r="D1209" s="44">
        <v>2.0000002384185791</v>
      </c>
      <c r="E1209" s="55">
        <v>2.0000002384185791</v>
      </c>
    </row>
    <row r="1210" spans="1:5">
      <c r="A1210" s="5" t="s">
        <v>2382</v>
      </c>
      <c r="B1210" s="15" t="s">
        <v>2383</v>
      </c>
      <c r="C1210" s="20" t="s">
        <v>120</v>
      </c>
      <c r="D1210" s="44">
        <v>4.574455738067627</v>
      </c>
      <c r="E1210" s="55">
        <v>4.574455738067627</v>
      </c>
    </row>
    <row r="1211" spans="1:5">
      <c r="A1211" s="5" t="s">
        <v>2384</v>
      </c>
      <c r="B1211" s="15" t="s">
        <v>2385</v>
      </c>
      <c r="C1211" s="20"/>
      <c r="D1211" s="12" t="s">
        <v>1492</v>
      </c>
      <c r="E1211" s="34" t="s">
        <v>1492</v>
      </c>
    </row>
    <row r="1212" spans="1:5" ht="30">
      <c r="A1212" s="5" t="s">
        <v>2386</v>
      </c>
      <c r="B1212" s="15" t="s">
        <v>2387</v>
      </c>
      <c r="C1212" s="20" t="s">
        <v>38</v>
      </c>
      <c r="D1212" s="51">
        <v>6.6490247845649719E-2</v>
      </c>
      <c r="E1212" s="62">
        <v>6.6490247845649719E-2</v>
      </c>
    </row>
    <row r="1213" spans="1:5" ht="30">
      <c r="A1213" s="5" t="s">
        <v>2388</v>
      </c>
      <c r="B1213" s="15" t="s">
        <v>2389</v>
      </c>
      <c r="C1213" s="20" t="s">
        <v>33</v>
      </c>
      <c r="D1213" s="44">
        <v>2.0000016689300537</v>
      </c>
      <c r="E1213" s="55">
        <v>2.0000016689300537</v>
      </c>
    </row>
    <row r="1214" spans="1:5">
      <c r="A1214" s="5" t="s">
        <v>2390</v>
      </c>
      <c r="B1214" s="15" t="s">
        <v>2391</v>
      </c>
      <c r="C1214" s="20" t="s">
        <v>120</v>
      </c>
      <c r="D1214" s="44">
        <v>6.1670160293579102</v>
      </c>
      <c r="E1214" s="55">
        <v>6.1670160293579102</v>
      </c>
    </row>
    <row r="1215" spans="1:5">
      <c r="A1215" s="5" t="s">
        <v>2392</v>
      </c>
      <c r="B1215" s="15" t="s">
        <v>2393</v>
      </c>
      <c r="C1215" s="20"/>
      <c r="D1215" s="12" t="s">
        <v>1492</v>
      </c>
      <c r="E1215" s="34" t="s">
        <v>1492</v>
      </c>
    </row>
    <row r="1216" spans="1:5" ht="30">
      <c r="A1216" s="5" t="s">
        <v>2394</v>
      </c>
      <c r="B1216" s="15" t="s">
        <v>2395</v>
      </c>
      <c r="C1216" s="20" t="s">
        <v>38</v>
      </c>
      <c r="D1216" s="51">
        <v>2.5196097791194916E-2</v>
      </c>
      <c r="E1216" s="62">
        <v>2.5196097791194916E-2</v>
      </c>
    </row>
    <row r="1217" spans="1:5" ht="30">
      <c r="A1217" s="5" t="s">
        <v>2396</v>
      </c>
      <c r="B1217" s="15" t="s">
        <v>2397</v>
      </c>
      <c r="C1217" s="20" t="s">
        <v>33</v>
      </c>
      <c r="D1217" s="44">
        <v>2.0000014305114746</v>
      </c>
      <c r="E1217" s="55">
        <v>2.0000014305114746</v>
      </c>
    </row>
    <row r="1218" spans="1:5">
      <c r="A1218" s="5" t="s">
        <v>2398</v>
      </c>
      <c r="B1218" s="15" t="s">
        <v>2399</v>
      </c>
      <c r="C1218" s="20" t="s">
        <v>120</v>
      </c>
      <c r="D1218" s="44">
        <v>3.1484901905059814</v>
      </c>
      <c r="E1218" s="55">
        <v>3.1484901905059814</v>
      </c>
    </row>
    <row r="1219" spans="1:5">
      <c r="A1219" s="5" t="s">
        <v>2400</v>
      </c>
      <c r="B1219" s="15" t="s">
        <v>2401</v>
      </c>
      <c r="C1219" s="20"/>
      <c r="D1219" s="12" t="s">
        <v>1492</v>
      </c>
      <c r="E1219" s="34" t="s">
        <v>1492</v>
      </c>
    </row>
    <row r="1220" spans="1:5" ht="30">
      <c r="A1220" s="5" t="s">
        <v>2402</v>
      </c>
      <c r="B1220" s="15" t="s">
        <v>2403</v>
      </c>
      <c r="C1220" s="20" t="s">
        <v>38</v>
      </c>
      <c r="D1220" s="51">
        <v>1.5294098295271397E-2</v>
      </c>
      <c r="E1220" s="62">
        <v>1.5294098295271397E-2</v>
      </c>
    </row>
    <row r="1221" spans="1:5" ht="30">
      <c r="A1221" s="5" t="s">
        <v>2404</v>
      </c>
      <c r="B1221" s="15" t="s">
        <v>2405</v>
      </c>
      <c r="C1221" s="20" t="s">
        <v>33</v>
      </c>
      <c r="D1221" s="44">
        <v>1.999997615814209</v>
      </c>
      <c r="E1221" s="55">
        <v>1.999997615814209</v>
      </c>
    </row>
    <row r="1222" spans="1:5">
      <c r="A1222" s="5" t="s">
        <v>2406</v>
      </c>
      <c r="B1222" s="15" t="s">
        <v>2407</v>
      </c>
      <c r="C1222" s="20" t="s">
        <v>120</v>
      </c>
      <c r="D1222" s="44">
        <v>4.322443962097168</v>
      </c>
      <c r="E1222" s="55">
        <v>4.322443962097168</v>
      </c>
    </row>
    <row r="1223" spans="1:5">
      <c r="A1223" s="5" t="s">
        <v>2408</v>
      </c>
      <c r="B1223" s="15" t="s">
        <v>2409</v>
      </c>
      <c r="C1223" s="20"/>
      <c r="D1223" s="12" t="s">
        <v>1492</v>
      </c>
      <c r="E1223" s="34" t="s">
        <v>1492</v>
      </c>
    </row>
    <row r="1224" spans="1:5" ht="30">
      <c r="A1224" s="5" t="s">
        <v>2410</v>
      </c>
      <c r="B1224" s="15" t="s">
        <v>2411</v>
      </c>
      <c r="C1224" s="20" t="s">
        <v>38</v>
      </c>
      <c r="D1224" s="53">
        <v>5.5490182712674141E-3</v>
      </c>
      <c r="E1224" s="64">
        <v>5.5490182712674141E-3</v>
      </c>
    </row>
    <row r="1225" spans="1:5" ht="30">
      <c r="A1225" s="5" t="s">
        <v>2412</v>
      </c>
      <c r="B1225" s="15" t="s">
        <v>2413</v>
      </c>
      <c r="C1225" s="20" t="s">
        <v>33</v>
      </c>
      <c r="D1225" s="44">
        <v>1.9999995231628418</v>
      </c>
      <c r="E1225" s="55">
        <v>1.9999995231628418</v>
      </c>
    </row>
    <row r="1226" spans="1:5">
      <c r="A1226" s="5" t="s">
        <v>2414</v>
      </c>
      <c r="B1226" s="15" t="s">
        <v>2415</v>
      </c>
      <c r="C1226" s="20" t="s">
        <v>120</v>
      </c>
      <c r="D1226" s="44">
        <v>2.9976737499237061</v>
      </c>
      <c r="E1226" s="55">
        <v>2.9976737499237061</v>
      </c>
    </row>
    <row r="1227" spans="1:5">
      <c r="A1227" s="5" t="s">
        <v>2416</v>
      </c>
      <c r="B1227" s="15" t="s">
        <v>2417</v>
      </c>
      <c r="C1227" s="20"/>
      <c r="D1227" s="12" t="s">
        <v>1492</v>
      </c>
      <c r="E1227" s="34" t="s">
        <v>1492</v>
      </c>
    </row>
    <row r="1228" spans="1:5" ht="30">
      <c r="A1228" s="5" t="s">
        <v>2418</v>
      </c>
      <c r="B1228" s="15" t="s">
        <v>2419</v>
      </c>
      <c r="C1228" s="20" t="s">
        <v>38</v>
      </c>
      <c r="D1228" s="51">
        <v>0.16876459121704102</v>
      </c>
      <c r="E1228" s="62">
        <v>0.16876459121704102</v>
      </c>
    </row>
    <row r="1229" spans="1:5" ht="30">
      <c r="A1229" s="5" t="s">
        <v>2420</v>
      </c>
      <c r="B1229" s="15" t="s">
        <v>2421</v>
      </c>
      <c r="C1229" s="20" t="s">
        <v>33</v>
      </c>
      <c r="D1229" s="44">
        <v>1.9999984502792358</v>
      </c>
      <c r="E1229" s="55">
        <v>1.9999984502792358</v>
      </c>
    </row>
    <row r="1230" spans="1:5">
      <c r="A1230" s="5" t="s">
        <v>2422</v>
      </c>
      <c r="B1230" s="15" t="s">
        <v>2423</v>
      </c>
      <c r="C1230" s="20" t="s">
        <v>120</v>
      </c>
      <c r="D1230" s="44">
        <v>8.3896684646606445</v>
      </c>
      <c r="E1230" s="55">
        <v>8.3896684646606445</v>
      </c>
    </row>
    <row r="1231" spans="1:5">
      <c r="A1231" s="5" t="s">
        <v>2424</v>
      </c>
      <c r="B1231" s="15" t="s">
        <v>2425</v>
      </c>
      <c r="C1231" s="20"/>
      <c r="D1231" s="12" t="s">
        <v>1492</v>
      </c>
      <c r="E1231" s="34" t="s">
        <v>1492</v>
      </c>
    </row>
    <row r="1232" spans="1:5" ht="30">
      <c r="A1232" s="5" t="s">
        <v>2426</v>
      </c>
      <c r="B1232" s="15" t="s">
        <v>2427</v>
      </c>
      <c r="C1232" s="20" t="s">
        <v>38</v>
      </c>
      <c r="D1232" s="44">
        <v>1.4250009059906006</v>
      </c>
      <c r="E1232" s="55">
        <v>1.4250009059906006</v>
      </c>
    </row>
    <row r="1233" spans="1:5" ht="30">
      <c r="A1233" s="5" t="s">
        <v>2428</v>
      </c>
      <c r="B1233" s="15" t="s">
        <v>2429</v>
      </c>
      <c r="C1233" s="20" t="s">
        <v>33</v>
      </c>
      <c r="D1233" s="44">
        <v>1.0000005960464478</v>
      </c>
      <c r="E1233" s="55">
        <v>1.0000005960464478</v>
      </c>
    </row>
    <row r="1234" spans="1:5">
      <c r="A1234" s="5" t="s">
        <v>2430</v>
      </c>
      <c r="B1234" s="15" t="s">
        <v>2431</v>
      </c>
      <c r="C1234" s="20" t="s">
        <v>120</v>
      </c>
      <c r="D1234" s="50">
        <v>258.66473388671875</v>
      </c>
      <c r="E1234" s="61">
        <v>258.66473388671875</v>
      </c>
    </row>
    <row r="1235" spans="1:5">
      <c r="A1235" s="5" t="s">
        <v>2432</v>
      </c>
      <c r="B1235" s="15" t="s">
        <v>2433</v>
      </c>
      <c r="C1235" s="20"/>
      <c r="D1235" s="12" t="s">
        <v>1492</v>
      </c>
      <c r="E1235" s="34" t="s">
        <v>1492</v>
      </c>
    </row>
    <row r="1236" spans="1:5" ht="30">
      <c r="A1236" s="5" t="s">
        <v>2434</v>
      </c>
      <c r="B1236" s="15" t="s">
        <v>2435</v>
      </c>
      <c r="C1236" s="20" t="s">
        <v>38</v>
      </c>
      <c r="D1236" s="51">
        <v>0.28486931324005127</v>
      </c>
      <c r="E1236" s="62">
        <v>0.28486931324005127</v>
      </c>
    </row>
    <row r="1237" spans="1:5" ht="30">
      <c r="A1237" s="5" t="s">
        <v>2436</v>
      </c>
      <c r="B1237" s="15" t="s">
        <v>2437</v>
      </c>
      <c r="C1237" s="20" t="s">
        <v>33</v>
      </c>
      <c r="D1237" s="51">
        <v>0.99999755620956421</v>
      </c>
      <c r="E1237" s="62">
        <v>0.99999755620956421</v>
      </c>
    </row>
    <row r="1238" spans="1:5">
      <c r="A1238" s="5" t="s">
        <v>2438</v>
      </c>
      <c r="B1238" s="15" t="s">
        <v>2439</v>
      </c>
      <c r="C1238" s="20" t="s">
        <v>120</v>
      </c>
      <c r="D1238" s="50">
        <v>221.25724792480469</v>
      </c>
      <c r="E1238" s="61">
        <v>221.25724792480469</v>
      </c>
    </row>
    <row r="1239" spans="1:5">
      <c r="A1239" s="5" t="s">
        <v>2440</v>
      </c>
      <c r="B1239" s="15" t="s">
        <v>2441</v>
      </c>
      <c r="C1239" s="20"/>
      <c r="D1239" s="12" t="s">
        <v>1492</v>
      </c>
      <c r="E1239" s="34" t="s">
        <v>1492</v>
      </c>
    </row>
    <row r="1240" spans="1:5" ht="30">
      <c r="A1240" s="5" t="s">
        <v>2442</v>
      </c>
      <c r="B1240" s="15" t="s">
        <v>2443</v>
      </c>
      <c r="C1240" s="20" t="s">
        <v>38</v>
      </c>
      <c r="D1240" s="44">
        <v>1.5126652717590332</v>
      </c>
      <c r="E1240" s="55">
        <v>1.5126652717590332</v>
      </c>
    </row>
    <row r="1241" spans="1:5" ht="30">
      <c r="A1241" s="5" t="s">
        <v>2444</v>
      </c>
      <c r="B1241" s="15" t="s">
        <v>2445</v>
      </c>
      <c r="C1241" s="20" t="s">
        <v>33</v>
      </c>
      <c r="D1241" s="51">
        <v>0.99999958276748657</v>
      </c>
      <c r="E1241" s="62">
        <v>0.99999958276748657</v>
      </c>
    </row>
    <row r="1242" spans="1:5">
      <c r="A1242" s="5" t="s">
        <v>2446</v>
      </c>
      <c r="B1242" s="15" t="s">
        <v>2447</v>
      </c>
      <c r="C1242" s="20" t="s">
        <v>120</v>
      </c>
      <c r="D1242" s="50">
        <v>151.71829223632812</v>
      </c>
      <c r="E1242" s="61">
        <v>151.71829223632812</v>
      </c>
    </row>
    <row r="1243" spans="1:5">
      <c r="A1243" s="5" t="s">
        <v>2448</v>
      </c>
      <c r="B1243" s="15" t="s">
        <v>2449</v>
      </c>
      <c r="C1243" s="20"/>
      <c r="D1243" s="12" t="s">
        <v>1492</v>
      </c>
      <c r="E1243" s="34" t="s">
        <v>1492</v>
      </c>
    </row>
    <row r="1244" spans="1:5" ht="30">
      <c r="A1244" s="5" t="s">
        <v>2450</v>
      </c>
      <c r="B1244" s="15" t="s">
        <v>2451</v>
      </c>
      <c r="C1244" s="20"/>
      <c r="D1244" s="12" t="s">
        <v>2245</v>
      </c>
      <c r="E1244" s="34" t="s">
        <v>2245</v>
      </c>
    </row>
    <row r="1245" spans="1:5">
      <c r="A1245" s="5" t="s">
        <v>2452</v>
      </c>
      <c r="B1245" s="15" t="s">
        <v>2453</v>
      </c>
      <c r="C1245" s="20" t="s">
        <v>27</v>
      </c>
      <c r="D1245" s="45">
        <v>28.973323822021484</v>
      </c>
      <c r="E1245" s="56">
        <v>28.973323822021484</v>
      </c>
    </row>
    <row r="1246" spans="1:5" ht="30">
      <c r="A1246" s="5" t="s">
        <v>2454</v>
      </c>
      <c r="B1246" s="15" t="s">
        <v>2455</v>
      </c>
      <c r="C1246" s="20" t="s">
        <v>38</v>
      </c>
      <c r="D1246" s="44">
        <v>2.831218957901001</v>
      </c>
      <c r="E1246" s="55">
        <v>2.831218957901001</v>
      </c>
    </row>
    <row r="1247" spans="1:5" ht="30">
      <c r="A1247" s="5" t="s">
        <v>2456</v>
      </c>
      <c r="B1247" s="15" t="s">
        <v>2457</v>
      </c>
      <c r="C1247" s="20" t="s">
        <v>38</v>
      </c>
      <c r="D1247" s="44">
        <v>2.831218957901001</v>
      </c>
      <c r="E1247" s="55">
        <v>2.831218957901001</v>
      </c>
    </row>
    <row r="1248" spans="1:5" ht="30">
      <c r="A1248" s="5" t="s">
        <v>2458</v>
      </c>
      <c r="B1248" s="15" t="s">
        <v>2459</v>
      </c>
      <c r="C1248" s="20" t="s">
        <v>38</v>
      </c>
      <c r="D1248" s="48">
        <v>0</v>
      </c>
      <c r="E1248" s="59">
        <v>0</v>
      </c>
    </row>
    <row r="1249" spans="1:5" ht="30">
      <c r="A1249" s="5" t="s">
        <v>2460</v>
      </c>
      <c r="B1249" s="15" t="s">
        <v>2461</v>
      </c>
      <c r="C1249" s="20" t="s">
        <v>33</v>
      </c>
      <c r="D1249" s="45">
        <v>74.999176025390625</v>
      </c>
      <c r="E1249" s="56">
        <v>74.999176025390625</v>
      </c>
    </row>
    <row r="1250" spans="1:5" ht="30">
      <c r="A1250" s="5" t="s">
        <v>2462</v>
      </c>
      <c r="B1250" s="15" t="s">
        <v>2463</v>
      </c>
      <c r="C1250" s="20" t="s">
        <v>120</v>
      </c>
      <c r="D1250" s="47">
        <v>1063.4344482421875</v>
      </c>
      <c r="E1250" s="58">
        <v>1063.4344482421875</v>
      </c>
    </row>
    <row r="1251" spans="1:5" ht="30">
      <c r="A1251" s="5" t="s">
        <v>2464</v>
      </c>
      <c r="B1251" s="15" t="s">
        <v>2465</v>
      </c>
      <c r="C1251" s="20" t="s">
        <v>120</v>
      </c>
      <c r="D1251" s="47">
        <v>1031.5313720703125</v>
      </c>
      <c r="E1251" s="58">
        <v>1031.5313720703125</v>
      </c>
    </row>
    <row r="1252" spans="1:5" ht="30">
      <c r="A1252" s="5" t="s">
        <v>2466</v>
      </c>
      <c r="B1252" s="15" t="s">
        <v>2467</v>
      </c>
      <c r="C1252" s="20" t="s">
        <v>120</v>
      </c>
      <c r="D1252" s="47">
        <v>1101.753173828125</v>
      </c>
      <c r="E1252" s="58">
        <v>1101.753173828125</v>
      </c>
    </row>
    <row r="1253" spans="1:5">
      <c r="A1253" s="5" t="s">
        <v>2468</v>
      </c>
      <c r="B1253" s="15" t="s">
        <v>2469</v>
      </c>
      <c r="C1253" s="20" t="s">
        <v>212</v>
      </c>
      <c r="D1253" s="46">
        <v>9802.54296875</v>
      </c>
      <c r="E1253" s="57">
        <v>9802.54296875</v>
      </c>
    </row>
    <row r="1254" spans="1:5">
      <c r="A1254" s="5" t="s">
        <v>2470</v>
      </c>
      <c r="B1254" s="15" t="s">
        <v>2471</v>
      </c>
      <c r="C1254" s="20" t="s">
        <v>38</v>
      </c>
      <c r="D1254" s="44">
        <v>1.0135135650634766</v>
      </c>
      <c r="E1254" s="55">
        <v>1.0135135650634766</v>
      </c>
    </row>
    <row r="1255" spans="1:5" ht="30">
      <c r="A1255" s="5" t="s">
        <v>2472</v>
      </c>
      <c r="B1255" s="15" t="s">
        <v>2473</v>
      </c>
      <c r="C1255" s="20" t="s">
        <v>30</v>
      </c>
      <c r="D1255" s="45">
        <v>27.322341918945312</v>
      </c>
      <c r="E1255" s="56">
        <v>27.322341918945312</v>
      </c>
    </row>
    <row r="1256" spans="1:5">
      <c r="A1256" s="5" t="s">
        <v>2474</v>
      </c>
      <c r="B1256" s="15" t="s">
        <v>2475</v>
      </c>
      <c r="C1256" s="20" t="s">
        <v>500</v>
      </c>
      <c r="D1256" s="50">
        <v>114.54660034179687</v>
      </c>
      <c r="E1256" s="61">
        <v>114.54660034179687</v>
      </c>
    </row>
    <row r="1257" spans="1:5">
      <c r="A1257" s="5" t="s">
        <v>2476</v>
      </c>
      <c r="B1257" s="15" t="s">
        <v>2477</v>
      </c>
      <c r="C1257" s="20" t="s">
        <v>212</v>
      </c>
      <c r="D1257" s="46">
        <v>9802.54296875</v>
      </c>
      <c r="E1257" s="57">
        <v>9802.54296875</v>
      </c>
    </row>
    <row r="1258" spans="1:5" ht="30">
      <c r="A1258" s="5" t="s">
        <v>2478</v>
      </c>
      <c r="B1258" s="15" t="s">
        <v>2479</v>
      </c>
      <c r="C1258" s="20" t="s">
        <v>38</v>
      </c>
      <c r="D1258" s="44">
        <v>3.8447325229644775</v>
      </c>
      <c r="E1258" s="55">
        <v>3.8447325229644775</v>
      </c>
    </row>
    <row r="1259" spans="1:5" ht="30">
      <c r="A1259" s="5" t="s">
        <v>2480</v>
      </c>
      <c r="B1259" s="15" t="s">
        <v>2481</v>
      </c>
      <c r="C1259" s="20" t="s">
        <v>30</v>
      </c>
      <c r="D1259" s="45">
        <v>27.350214004516602</v>
      </c>
      <c r="E1259" s="56">
        <v>27.350214004516602</v>
      </c>
    </row>
    <row r="1260" spans="1:5" ht="30">
      <c r="A1260" s="5" t="s">
        <v>2482</v>
      </c>
      <c r="B1260" s="15" t="s">
        <v>2483</v>
      </c>
      <c r="C1260" s="20" t="s">
        <v>500</v>
      </c>
      <c r="D1260" s="50">
        <v>114.92542266845703</v>
      </c>
      <c r="E1260" s="61">
        <v>114.92542266845703</v>
      </c>
    </row>
    <row r="1261" spans="1:5">
      <c r="A1261" s="5" t="s">
        <v>2484</v>
      </c>
      <c r="B1261" s="15" t="s">
        <v>2485</v>
      </c>
      <c r="C1261" s="20"/>
      <c r="D1261" s="12" t="s">
        <v>1736</v>
      </c>
      <c r="E1261" s="34" t="s">
        <v>1736</v>
      </c>
    </row>
    <row r="1262" spans="1:5" ht="30">
      <c r="A1262" s="5" t="s">
        <v>2486</v>
      </c>
      <c r="B1262" s="15" t="s">
        <v>2487</v>
      </c>
      <c r="C1262" s="20" t="s">
        <v>120</v>
      </c>
      <c r="D1262" s="47">
        <v>1140.2464599609375</v>
      </c>
      <c r="E1262" s="58">
        <v>1140.2464599609375</v>
      </c>
    </row>
    <row r="1263" spans="1:5" ht="30">
      <c r="A1263" s="5" t="s">
        <v>2488</v>
      </c>
      <c r="B1263" s="15" t="s">
        <v>2489</v>
      </c>
      <c r="C1263" s="20" t="s">
        <v>33</v>
      </c>
      <c r="D1263" s="45">
        <v>96.534126281738281</v>
      </c>
      <c r="E1263" s="56">
        <v>96.534126281738281</v>
      </c>
    </row>
    <row r="1264" spans="1:5" ht="30">
      <c r="A1264" s="5" t="s">
        <v>695</v>
      </c>
      <c r="B1264" s="15" t="s">
        <v>2490</v>
      </c>
      <c r="C1264" s="20"/>
      <c r="D1264" s="44">
        <v>1.0349382162094116</v>
      </c>
      <c r="E1264" s="55">
        <v>1.0349382162094116</v>
      </c>
    </row>
    <row r="1265" spans="1:5" ht="30">
      <c r="A1265" s="5" t="s">
        <v>2491</v>
      </c>
      <c r="B1265" s="15" t="s">
        <v>2492</v>
      </c>
      <c r="C1265" s="20"/>
      <c r="D1265" s="44">
        <v>1</v>
      </c>
      <c r="E1265" s="55">
        <v>1</v>
      </c>
    </row>
    <row r="1266" spans="1:5" ht="30">
      <c r="A1266" s="5" t="s">
        <v>2493</v>
      </c>
      <c r="B1266" s="15" t="s">
        <v>2494</v>
      </c>
      <c r="C1266" s="20" t="s">
        <v>120</v>
      </c>
      <c r="D1266" s="47">
        <v>1101.753173828125</v>
      </c>
      <c r="E1266" s="58">
        <v>1101.753173828125</v>
      </c>
    </row>
    <row r="1267" spans="1:5" ht="30">
      <c r="A1267" s="5" t="s">
        <v>2495</v>
      </c>
      <c r="B1267" s="15" t="s">
        <v>2496</v>
      </c>
      <c r="C1267" s="20" t="s">
        <v>120</v>
      </c>
      <c r="D1267" s="47">
        <v>1063.4344482421875</v>
      </c>
      <c r="E1267" s="58">
        <v>1063.4344482421875</v>
      </c>
    </row>
    <row r="1268" spans="1:5">
      <c r="A1268" s="5" t="s">
        <v>2497</v>
      </c>
      <c r="B1268" s="15" t="s">
        <v>2498</v>
      </c>
      <c r="C1268" s="20" t="s">
        <v>33</v>
      </c>
      <c r="D1268" s="45">
        <v>96.522018432617188</v>
      </c>
      <c r="E1268" s="56">
        <v>96.522018432617188</v>
      </c>
    </row>
    <row r="1269" spans="1:5" ht="30">
      <c r="A1269" s="5" t="s">
        <v>2499</v>
      </c>
      <c r="B1269" s="15" t="s">
        <v>2500</v>
      </c>
      <c r="C1269" s="20" t="s">
        <v>120</v>
      </c>
      <c r="D1269" s="45">
        <v>38.318778991699219</v>
      </c>
      <c r="E1269" s="56">
        <v>38.318778991699219</v>
      </c>
    </row>
    <row r="1270" spans="1:5" ht="30">
      <c r="A1270" s="5" t="s">
        <v>2501</v>
      </c>
      <c r="B1270" s="15" t="s">
        <v>2502</v>
      </c>
      <c r="C1270" s="20" t="s">
        <v>120</v>
      </c>
      <c r="D1270" s="47">
        <v>1100.5888671875</v>
      </c>
      <c r="E1270" s="58">
        <v>1100.5888671875</v>
      </c>
    </row>
    <row r="1271" spans="1:5">
      <c r="A1271" s="5" t="s">
        <v>2503</v>
      </c>
      <c r="B1271" s="15" t="s">
        <v>2504</v>
      </c>
      <c r="C1271" s="20"/>
      <c r="D1271" s="12" t="s">
        <v>1492</v>
      </c>
      <c r="E1271" s="34" t="s">
        <v>1492</v>
      </c>
    </row>
    <row r="1272" spans="1:5" ht="30">
      <c r="A1272" s="5" t="s">
        <v>2505</v>
      </c>
      <c r="B1272" s="15" t="s">
        <v>2506</v>
      </c>
      <c r="C1272" s="20"/>
      <c r="D1272" s="12" t="s">
        <v>2245</v>
      </c>
      <c r="E1272" s="34" t="s">
        <v>2245</v>
      </c>
    </row>
    <row r="1273" spans="1:5">
      <c r="A1273" s="5" t="s">
        <v>2507</v>
      </c>
      <c r="B1273" s="15" t="s">
        <v>2508</v>
      </c>
      <c r="C1273" s="20" t="s">
        <v>27</v>
      </c>
      <c r="D1273" s="45">
        <v>28.973323822021484</v>
      </c>
      <c r="E1273" s="56">
        <v>28.973323822021484</v>
      </c>
    </row>
    <row r="1274" spans="1:5" ht="30">
      <c r="A1274" s="5" t="s">
        <v>2509</v>
      </c>
      <c r="B1274" s="15" t="s">
        <v>2510</v>
      </c>
      <c r="C1274" s="20" t="s">
        <v>38</v>
      </c>
      <c r="D1274" s="44">
        <v>2.831218957901001</v>
      </c>
      <c r="E1274" s="55">
        <v>2.831218957901001</v>
      </c>
    </row>
    <row r="1275" spans="1:5" ht="30">
      <c r="A1275" s="5" t="s">
        <v>2511</v>
      </c>
      <c r="B1275" s="15" t="s">
        <v>2512</v>
      </c>
      <c r="C1275" s="20" t="s">
        <v>38</v>
      </c>
      <c r="D1275" s="44">
        <v>2.831218957901001</v>
      </c>
      <c r="E1275" s="55">
        <v>2.831218957901001</v>
      </c>
    </row>
    <row r="1276" spans="1:5" ht="30">
      <c r="A1276" s="5" t="s">
        <v>2513</v>
      </c>
      <c r="B1276" s="15" t="s">
        <v>2514</v>
      </c>
      <c r="C1276" s="20" t="s">
        <v>38</v>
      </c>
      <c r="D1276" s="48">
        <v>0</v>
      </c>
      <c r="E1276" s="59">
        <v>0</v>
      </c>
    </row>
    <row r="1277" spans="1:5" ht="30">
      <c r="A1277" s="5" t="s">
        <v>2515</v>
      </c>
      <c r="B1277" s="15" t="s">
        <v>2516</v>
      </c>
      <c r="C1277" s="20" t="s">
        <v>33</v>
      </c>
      <c r="D1277" s="45">
        <v>74.999176025390625</v>
      </c>
      <c r="E1277" s="56">
        <v>74.999176025390625</v>
      </c>
    </row>
    <row r="1278" spans="1:5" ht="30">
      <c r="A1278" s="5" t="s">
        <v>2517</v>
      </c>
      <c r="B1278" s="15" t="s">
        <v>2518</v>
      </c>
      <c r="C1278" s="20" t="s">
        <v>120</v>
      </c>
      <c r="D1278" s="47">
        <v>1063.4344482421875</v>
      </c>
      <c r="E1278" s="58">
        <v>1063.4344482421875</v>
      </c>
    </row>
    <row r="1279" spans="1:5" ht="30">
      <c r="A1279" s="5" t="s">
        <v>2519</v>
      </c>
      <c r="B1279" s="15" t="s">
        <v>2520</v>
      </c>
      <c r="C1279" s="20" t="s">
        <v>120</v>
      </c>
      <c r="D1279" s="47">
        <v>1031.5313720703125</v>
      </c>
      <c r="E1279" s="58">
        <v>1031.5313720703125</v>
      </c>
    </row>
    <row r="1280" spans="1:5" ht="30">
      <c r="A1280" s="5" t="s">
        <v>2521</v>
      </c>
      <c r="B1280" s="15" t="s">
        <v>2522</v>
      </c>
      <c r="C1280" s="20" t="s">
        <v>120</v>
      </c>
      <c r="D1280" s="47">
        <v>1101.753173828125</v>
      </c>
      <c r="E1280" s="58">
        <v>1101.753173828125</v>
      </c>
    </row>
    <row r="1281" spans="1:5">
      <c r="A1281" s="5" t="s">
        <v>2523</v>
      </c>
      <c r="B1281" s="15" t="s">
        <v>2524</v>
      </c>
      <c r="C1281" s="20" t="s">
        <v>212</v>
      </c>
      <c r="D1281" s="46">
        <v>9802.54296875</v>
      </c>
      <c r="E1281" s="57">
        <v>9802.54296875</v>
      </c>
    </row>
    <row r="1282" spans="1:5">
      <c r="A1282" s="5" t="s">
        <v>2525</v>
      </c>
      <c r="B1282" s="15" t="s">
        <v>2526</v>
      </c>
      <c r="C1282" s="20" t="s">
        <v>38</v>
      </c>
      <c r="D1282" s="44">
        <v>1.0135135650634766</v>
      </c>
      <c r="E1282" s="55">
        <v>1.0135135650634766</v>
      </c>
    </row>
    <row r="1283" spans="1:5" ht="30">
      <c r="A1283" s="5" t="s">
        <v>2527</v>
      </c>
      <c r="B1283" s="15" t="s">
        <v>2528</v>
      </c>
      <c r="C1283" s="20" t="s">
        <v>30</v>
      </c>
      <c r="D1283" s="45">
        <v>27.322341918945312</v>
      </c>
      <c r="E1283" s="56">
        <v>27.322341918945312</v>
      </c>
    </row>
    <row r="1284" spans="1:5">
      <c r="A1284" s="5" t="s">
        <v>2529</v>
      </c>
      <c r="B1284" s="15" t="s">
        <v>2530</v>
      </c>
      <c r="C1284" s="20" t="s">
        <v>500</v>
      </c>
      <c r="D1284" s="50">
        <v>114.54660034179687</v>
      </c>
      <c r="E1284" s="61">
        <v>114.54660034179687</v>
      </c>
    </row>
    <row r="1285" spans="1:5">
      <c r="A1285" s="5" t="s">
        <v>2531</v>
      </c>
      <c r="B1285" s="15" t="s">
        <v>2532</v>
      </c>
      <c r="C1285" s="20" t="s">
        <v>212</v>
      </c>
      <c r="D1285" s="46">
        <v>9802.54296875</v>
      </c>
      <c r="E1285" s="57">
        <v>9802.54296875</v>
      </c>
    </row>
    <row r="1286" spans="1:5" ht="30">
      <c r="A1286" s="5" t="s">
        <v>2533</v>
      </c>
      <c r="B1286" s="15" t="s">
        <v>2534</v>
      </c>
      <c r="C1286" s="20" t="s">
        <v>38</v>
      </c>
      <c r="D1286" s="44">
        <v>3.8447325229644775</v>
      </c>
      <c r="E1286" s="55">
        <v>3.8447325229644775</v>
      </c>
    </row>
    <row r="1287" spans="1:5" ht="30">
      <c r="A1287" s="5" t="s">
        <v>2535</v>
      </c>
      <c r="B1287" s="15" t="s">
        <v>2536</v>
      </c>
      <c r="C1287" s="20" t="s">
        <v>30</v>
      </c>
      <c r="D1287" s="45">
        <v>27.350214004516602</v>
      </c>
      <c r="E1287" s="56">
        <v>27.350214004516602</v>
      </c>
    </row>
    <row r="1288" spans="1:5" ht="30">
      <c r="A1288" s="5" t="s">
        <v>2537</v>
      </c>
      <c r="B1288" s="15" t="s">
        <v>2538</v>
      </c>
      <c r="C1288" s="20" t="s">
        <v>500</v>
      </c>
      <c r="D1288" s="50">
        <v>114.92542266845703</v>
      </c>
      <c r="E1288" s="61">
        <v>114.92542266845703</v>
      </c>
    </row>
    <row r="1289" spans="1:5">
      <c r="A1289" s="5" t="s">
        <v>2539</v>
      </c>
      <c r="B1289" s="15" t="s">
        <v>2540</v>
      </c>
      <c r="C1289" s="20"/>
      <c r="D1289" s="12" t="s">
        <v>1736</v>
      </c>
      <c r="E1289" s="34" t="s">
        <v>1736</v>
      </c>
    </row>
    <row r="1290" spans="1:5" ht="30">
      <c r="A1290" s="5" t="s">
        <v>2541</v>
      </c>
      <c r="B1290" s="15" t="s">
        <v>2542</v>
      </c>
      <c r="C1290" s="20" t="s">
        <v>120</v>
      </c>
      <c r="D1290" s="47">
        <v>1140.2464599609375</v>
      </c>
      <c r="E1290" s="58">
        <v>1140.2464599609375</v>
      </c>
    </row>
    <row r="1291" spans="1:5" ht="30">
      <c r="A1291" s="5" t="s">
        <v>2543</v>
      </c>
      <c r="B1291" s="15" t="s">
        <v>2544</v>
      </c>
      <c r="C1291" s="20" t="s">
        <v>33</v>
      </c>
      <c r="D1291" s="45">
        <v>96.534126281738281</v>
      </c>
      <c r="E1291" s="56">
        <v>96.534126281738281</v>
      </c>
    </row>
    <row r="1292" spans="1:5" ht="30">
      <c r="A1292" s="5" t="s">
        <v>699</v>
      </c>
      <c r="B1292" s="15" t="s">
        <v>2545</v>
      </c>
      <c r="C1292" s="20"/>
      <c r="D1292" s="44">
        <v>1.0349382162094116</v>
      </c>
      <c r="E1292" s="55">
        <v>1.0349382162094116</v>
      </c>
    </row>
    <row r="1293" spans="1:5" ht="30">
      <c r="A1293" s="5" t="s">
        <v>2546</v>
      </c>
      <c r="B1293" s="15" t="s">
        <v>2547</v>
      </c>
      <c r="C1293" s="20"/>
      <c r="D1293" s="44">
        <v>1</v>
      </c>
      <c r="E1293" s="55">
        <v>1</v>
      </c>
    </row>
    <row r="1294" spans="1:5" ht="30">
      <c r="A1294" s="5" t="s">
        <v>2548</v>
      </c>
      <c r="B1294" s="15" t="s">
        <v>2549</v>
      </c>
      <c r="C1294" s="20" t="s">
        <v>120</v>
      </c>
      <c r="D1294" s="47">
        <v>1101.753173828125</v>
      </c>
      <c r="E1294" s="58">
        <v>1101.753173828125</v>
      </c>
    </row>
    <row r="1295" spans="1:5" ht="30">
      <c r="A1295" s="5" t="s">
        <v>2550</v>
      </c>
      <c r="B1295" s="15" t="s">
        <v>2551</v>
      </c>
      <c r="C1295" s="20" t="s">
        <v>120</v>
      </c>
      <c r="D1295" s="47">
        <v>1063.4344482421875</v>
      </c>
      <c r="E1295" s="58">
        <v>1063.4344482421875</v>
      </c>
    </row>
    <row r="1296" spans="1:5">
      <c r="A1296" s="5" t="s">
        <v>2552</v>
      </c>
      <c r="B1296" s="15" t="s">
        <v>2553</v>
      </c>
      <c r="C1296" s="20" t="s">
        <v>33</v>
      </c>
      <c r="D1296" s="45">
        <v>96.522018432617188</v>
      </c>
      <c r="E1296" s="56">
        <v>96.522018432617188</v>
      </c>
    </row>
    <row r="1297" spans="1:5" ht="30">
      <c r="A1297" s="5" t="s">
        <v>2554</v>
      </c>
      <c r="B1297" s="15" t="s">
        <v>2555</v>
      </c>
      <c r="C1297" s="20" t="s">
        <v>120</v>
      </c>
      <c r="D1297" s="45">
        <v>38.318778991699219</v>
      </c>
      <c r="E1297" s="56">
        <v>38.318778991699219</v>
      </c>
    </row>
    <row r="1298" spans="1:5" ht="30">
      <c r="A1298" s="5" t="s">
        <v>2556</v>
      </c>
      <c r="B1298" s="15" t="s">
        <v>2557</v>
      </c>
      <c r="C1298" s="20" t="s">
        <v>120</v>
      </c>
      <c r="D1298" s="47">
        <v>1100.5888671875</v>
      </c>
      <c r="E1298" s="58">
        <v>1100.5888671875</v>
      </c>
    </row>
    <row r="1299" spans="1:5" ht="45">
      <c r="A1299" s="5" t="s">
        <v>2558</v>
      </c>
      <c r="B1299" s="15" t="s">
        <v>2559</v>
      </c>
      <c r="C1299" s="20" t="s">
        <v>120</v>
      </c>
      <c r="D1299" s="46">
        <v>11970.7734375</v>
      </c>
      <c r="E1299" s="57">
        <v>11970.7734375</v>
      </c>
    </row>
    <row r="1300" spans="1:5" ht="45">
      <c r="A1300" s="5" t="s">
        <v>2560</v>
      </c>
      <c r="B1300" s="15" t="s">
        <v>2561</v>
      </c>
      <c r="C1300" s="20" t="s">
        <v>120</v>
      </c>
      <c r="D1300" s="46">
        <v>42570.046875</v>
      </c>
      <c r="E1300" s="57">
        <v>42570.046875</v>
      </c>
    </row>
    <row r="1301" spans="1:5" ht="30">
      <c r="A1301" s="5" t="s">
        <v>2562</v>
      </c>
      <c r="B1301" s="15" t="s">
        <v>2563</v>
      </c>
      <c r="C1301" s="20" t="s">
        <v>120</v>
      </c>
      <c r="D1301" s="46">
        <v>54540.8203125</v>
      </c>
      <c r="E1301" s="57">
        <v>54540.8203125</v>
      </c>
    </row>
    <row r="1302" spans="1:5" ht="45">
      <c r="A1302" s="5" t="s">
        <v>2564</v>
      </c>
      <c r="B1302" s="15" t="s">
        <v>2565</v>
      </c>
      <c r="C1302" s="20" t="s">
        <v>33</v>
      </c>
      <c r="D1302" s="45">
        <v>28.120180130004883</v>
      </c>
      <c r="E1302" s="56">
        <v>28.120180130004883</v>
      </c>
    </row>
    <row r="1303" spans="1:5" ht="45">
      <c r="A1303" s="5" t="s">
        <v>2566</v>
      </c>
      <c r="B1303" s="15" t="s">
        <v>2567</v>
      </c>
      <c r="C1303" s="20" t="s">
        <v>30</v>
      </c>
      <c r="D1303" s="45">
        <v>86.903305053710937</v>
      </c>
      <c r="E1303" s="56">
        <v>86.903305053710937</v>
      </c>
    </row>
    <row r="1304" spans="1:5" ht="45">
      <c r="A1304" s="5" t="s">
        <v>2568</v>
      </c>
      <c r="B1304" s="15" t="s">
        <v>2569</v>
      </c>
      <c r="C1304" s="20" t="s">
        <v>30</v>
      </c>
      <c r="D1304" s="45">
        <v>49.336097717285156</v>
      </c>
      <c r="E1304" s="56">
        <v>49.336097717285156</v>
      </c>
    </row>
    <row r="1305" spans="1:5" ht="45">
      <c r="A1305" s="5" t="s">
        <v>2570</v>
      </c>
      <c r="B1305" s="15" t="s">
        <v>2571</v>
      </c>
      <c r="C1305" s="20" t="s">
        <v>30</v>
      </c>
      <c r="D1305" s="50">
        <v>-273.14999389648437</v>
      </c>
      <c r="E1305" s="61">
        <v>-273.14999389648437</v>
      </c>
    </row>
    <row r="1306" spans="1:5" ht="45">
      <c r="A1306" s="5" t="s">
        <v>2572</v>
      </c>
      <c r="B1306" s="15" t="s">
        <v>2573</v>
      </c>
      <c r="C1306" s="20" t="s">
        <v>30</v>
      </c>
      <c r="D1306" s="50">
        <v>-273.14999389648437</v>
      </c>
      <c r="E1306" s="61">
        <v>-273.14999389648437</v>
      </c>
    </row>
    <row r="1307" spans="1:5" ht="30">
      <c r="A1307" s="5" t="s">
        <v>2574</v>
      </c>
      <c r="B1307" s="15" t="s">
        <v>2575</v>
      </c>
      <c r="C1307" s="20" t="s">
        <v>33</v>
      </c>
      <c r="D1307" s="44">
        <v>5.1746954917907715</v>
      </c>
      <c r="E1307" s="55">
        <v>5.1746954917907715</v>
      </c>
    </row>
    <row r="1308" spans="1:5" ht="30">
      <c r="A1308" s="5" t="s">
        <v>2576</v>
      </c>
      <c r="B1308" s="15" t="s">
        <v>2577</v>
      </c>
      <c r="C1308" s="20" t="s">
        <v>33</v>
      </c>
      <c r="D1308" s="45">
        <v>11.881693840026855</v>
      </c>
      <c r="E1308" s="56">
        <v>11.881693840026855</v>
      </c>
    </row>
    <row r="1309" spans="1:5" ht="30">
      <c r="A1309" s="5" t="s">
        <v>2578</v>
      </c>
      <c r="B1309" s="15" t="s">
        <v>2579</v>
      </c>
      <c r="C1309" s="20" t="s">
        <v>33</v>
      </c>
      <c r="D1309" s="45">
        <v>12.093184471130371</v>
      </c>
      <c r="E1309" s="56">
        <v>12.093184471130371</v>
      </c>
    </row>
    <row r="1310" spans="1:5" ht="30">
      <c r="A1310" s="5" t="s">
        <v>2580</v>
      </c>
      <c r="B1310" s="15" t="s">
        <v>2581</v>
      </c>
      <c r="C1310" s="20" t="s">
        <v>33</v>
      </c>
      <c r="D1310" s="45">
        <v>69.991096496582031</v>
      </c>
      <c r="E1310" s="56">
        <v>69.991096496582031</v>
      </c>
    </row>
    <row r="1311" spans="1:5" ht="30">
      <c r="A1311" s="5" t="s">
        <v>2582</v>
      </c>
      <c r="B1311" s="15" t="s">
        <v>2583</v>
      </c>
      <c r="C1311" s="20" t="s">
        <v>33</v>
      </c>
      <c r="D1311" s="51">
        <v>0.84191995859146118</v>
      </c>
      <c r="E1311" s="62">
        <v>0.84191995859146118</v>
      </c>
    </row>
    <row r="1312" spans="1:5" ht="30">
      <c r="A1312" s="5" t="s">
        <v>2584</v>
      </c>
      <c r="B1312" s="15" t="s">
        <v>2585</v>
      </c>
      <c r="C1312" s="20" t="s">
        <v>33</v>
      </c>
      <c r="D1312" s="51">
        <v>1.7411526292562485E-2</v>
      </c>
      <c r="E1312" s="62">
        <v>1.7411526292562485E-2</v>
      </c>
    </row>
    <row r="1313" spans="1:5">
      <c r="A1313" s="5" t="s">
        <v>2586</v>
      </c>
      <c r="B1313" s="15" t="s">
        <v>2587</v>
      </c>
      <c r="C1313" s="20"/>
      <c r="D1313" s="12" t="s">
        <v>2588</v>
      </c>
      <c r="E1313" s="34" t="s">
        <v>2588</v>
      </c>
    </row>
    <row r="1314" spans="1:5" ht="30">
      <c r="A1314" s="5" t="s">
        <v>2589</v>
      </c>
      <c r="B1314" s="15" t="s">
        <v>2590</v>
      </c>
      <c r="C1314" s="20"/>
      <c r="D1314" s="12" t="s">
        <v>2588</v>
      </c>
      <c r="E1314" s="34" t="s">
        <v>2588</v>
      </c>
    </row>
    <row r="1315" spans="1:5" ht="30">
      <c r="A1315" s="5" t="s">
        <v>2591</v>
      </c>
      <c r="B1315" s="15" t="s">
        <v>2592</v>
      </c>
      <c r="C1315" s="20"/>
      <c r="D1315" s="44">
        <v>1</v>
      </c>
      <c r="E1315" s="55">
        <v>1</v>
      </c>
    </row>
    <row r="1316" spans="1:5" ht="30">
      <c r="A1316" s="5" t="s">
        <v>2593</v>
      </c>
      <c r="B1316" s="15" t="s">
        <v>728</v>
      </c>
      <c r="C1316" s="20"/>
      <c r="D1316" s="44">
        <v>1</v>
      </c>
      <c r="E1316" s="55">
        <v>1</v>
      </c>
    </row>
    <row r="1317" spans="1:5" ht="30">
      <c r="A1317" s="5" t="s">
        <v>2594</v>
      </c>
      <c r="B1317" s="15" t="s">
        <v>2595</v>
      </c>
      <c r="C1317" s="20" t="s">
        <v>120</v>
      </c>
      <c r="D1317" s="47">
        <v>1803.37451171875</v>
      </c>
      <c r="E1317" s="58">
        <v>1803.37451171875</v>
      </c>
    </row>
    <row r="1318" spans="1:5" ht="30">
      <c r="A1318" s="5" t="s">
        <v>2596</v>
      </c>
      <c r="B1318" s="15" t="s">
        <v>2597</v>
      </c>
      <c r="C1318" s="20" t="s">
        <v>120</v>
      </c>
      <c r="D1318" s="47">
        <v>1803.37451171875</v>
      </c>
      <c r="E1318" s="58">
        <v>1803.37451171875</v>
      </c>
    </row>
    <row r="1319" spans="1:5" ht="30">
      <c r="A1319" s="5" t="s">
        <v>2598</v>
      </c>
      <c r="B1319" s="15" t="s">
        <v>2599</v>
      </c>
      <c r="C1319" s="20" t="s">
        <v>120</v>
      </c>
      <c r="D1319" s="47">
        <v>1746.942626953125</v>
      </c>
      <c r="E1319" s="58">
        <v>1746.942626953125</v>
      </c>
    </row>
    <row r="1320" spans="1:5" ht="30">
      <c r="A1320" s="5" t="s">
        <v>2600</v>
      </c>
      <c r="B1320" s="15" t="s">
        <v>2601</v>
      </c>
      <c r="C1320" s="20" t="s">
        <v>212</v>
      </c>
      <c r="D1320" s="50">
        <v>274.54132080078125</v>
      </c>
      <c r="E1320" s="61">
        <v>274.54132080078125</v>
      </c>
    </row>
    <row r="1321" spans="1:5" ht="30">
      <c r="A1321" s="5" t="s">
        <v>2602</v>
      </c>
      <c r="B1321" s="15" t="s">
        <v>2603</v>
      </c>
      <c r="C1321" s="20" t="s">
        <v>38</v>
      </c>
      <c r="D1321" s="50">
        <v>152.61285400390625</v>
      </c>
      <c r="E1321" s="61">
        <v>152.61285400390625</v>
      </c>
    </row>
    <row r="1322" spans="1:5" ht="30">
      <c r="A1322" s="5" t="s">
        <v>2604</v>
      </c>
      <c r="B1322" s="15" t="s">
        <v>2605</v>
      </c>
      <c r="C1322" s="20" t="s">
        <v>38</v>
      </c>
      <c r="D1322" s="50">
        <v>152.61285400390625</v>
      </c>
      <c r="E1322" s="61">
        <v>152.61285400390625</v>
      </c>
    </row>
    <row r="1323" spans="1:5" ht="30">
      <c r="A1323" s="5" t="s">
        <v>2606</v>
      </c>
      <c r="B1323" s="15" t="s">
        <v>2607</v>
      </c>
      <c r="C1323" s="20" t="s">
        <v>33</v>
      </c>
      <c r="D1323" s="45">
        <v>74.449996948242188</v>
      </c>
      <c r="E1323" s="56">
        <v>74.449996948242188</v>
      </c>
    </row>
    <row r="1324" spans="1:5" ht="30">
      <c r="A1324" s="5" t="s">
        <v>2608</v>
      </c>
      <c r="B1324" s="15" t="s">
        <v>2609</v>
      </c>
      <c r="C1324" s="20" t="s">
        <v>33</v>
      </c>
      <c r="D1324" s="45">
        <v>74.450057983398438</v>
      </c>
      <c r="E1324" s="56">
        <v>74.450057983398438</v>
      </c>
    </row>
    <row r="1325" spans="1:5">
      <c r="A1325" s="5" t="s">
        <v>2610</v>
      </c>
      <c r="B1325" s="15" t="s">
        <v>722</v>
      </c>
      <c r="C1325" s="20"/>
      <c r="D1325" s="46">
        <v>3600</v>
      </c>
      <c r="E1325" s="57">
        <v>3600</v>
      </c>
    </row>
    <row r="1326" spans="1:5" ht="30">
      <c r="A1326" s="5" t="s">
        <v>2611</v>
      </c>
      <c r="B1326" s="15" t="s">
        <v>2612</v>
      </c>
      <c r="C1326" s="20" t="s">
        <v>120</v>
      </c>
      <c r="D1326" s="45">
        <v>56.431903839111328</v>
      </c>
      <c r="E1326" s="56">
        <v>56.431903839111328</v>
      </c>
    </row>
    <row r="1327" spans="1:5" ht="30">
      <c r="A1327" s="5" t="s">
        <v>2613</v>
      </c>
      <c r="B1327" s="15" t="s">
        <v>726</v>
      </c>
      <c r="C1327" s="20" t="s">
        <v>33</v>
      </c>
      <c r="D1327" s="45">
        <v>96.870765686035156</v>
      </c>
      <c r="E1327" s="56">
        <v>96.870765686035156</v>
      </c>
    </row>
    <row r="1328" spans="1:5" ht="30">
      <c r="A1328" s="5" t="s">
        <v>2614</v>
      </c>
      <c r="B1328" s="15" t="s">
        <v>2615</v>
      </c>
      <c r="C1328" s="20"/>
      <c r="D1328" s="12" t="s">
        <v>2616</v>
      </c>
      <c r="E1328" s="34" t="s">
        <v>2616</v>
      </c>
    </row>
    <row r="1329" spans="1:5" ht="30">
      <c r="A1329" s="5" t="s">
        <v>2617</v>
      </c>
      <c r="B1329" s="15" t="s">
        <v>2618</v>
      </c>
      <c r="C1329" s="20" t="s">
        <v>38</v>
      </c>
      <c r="D1329" s="44">
        <v>8.6070003509521484</v>
      </c>
      <c r="E1329" s="55">
        <v>8.6070003509521484</v>
      </c>
    </row>
    <row r="1330" spans="1:5" ht="30">
      <c r="A1330" s="5" t="s">
        <v>2619</v>
      </c>
      <c r="B1330" s="15" t="s">
        <v>2620</v>
      </c>
      <c r="C1330" s="20" t="s">
        <v>38</v>
      </c>
      <c r="D1330" s="44">
        <v>8.6070003509521484</v>
      </c>
      <c r="E1330" s="55">
        <v>8.6070003509521484</v>
      </c>
    </row>
    <row r="1331" spans="1:5" ht="30">
      <c r="A1331" s="5" t="s">
        <v>2621</v>
      </c>
      <c r="B1331" s="15" t="s">
        <v>2622</v>
      </c>
      <c r="C1331" s="20" t="s">
        <v>30</v>
      </c>
      <c r="D1331" s="50">
        <v>361.1295166015625</v>
      </c>
      <c r="E1331" s="61">
        <v>361.1295166015625</v>
      </c>
    </row>
    <row r="1332" spans="1:5" ht="30">
      <c r="A1332" s="5" t="s">
        <v>2623</v>
      </c>
      <c r="B1332" s="15" t="s">
        <v>2624</v>
      </c>
      <c r="C1332" s="20" t="s">
        <v>212</v>
      </c>
      <c r="D1332" s="44">
        <v>8.8676385879516602</v>
      </c>
      <c r="E1332" s="55">
        <v>8.8676385879516602</v>
      </c>
    </row>
    <row r="1333" spans="1:5" ht="30">
      <c r="A1333" s="5" t="s">
        <v>2625</v>
      </c>
      <c r="B1333" s="15" t="s">
        <v>2626</v>
      </c>
      <c r="C1333" s="20" t="s">
        <v>500</v>
      </c>
      <c r="D1333" s="46">
        <v>3184.42822265625</v>
      </c>
      <c r="E1333" s="57">
        <v>3184.42822265625</v>
      </c>
    </row>
    <row r="1334" spans="1:5" ht="30">
      <c r="A1334" s="5" t="s">
        <v>2627</v>
      </c>
      <c r="B1334" s="15" t="s">
        <v>2628</v>
      </c>
      <c r="C1334" s="20" t="s">
        <v>212</v>
      </c>
      <c r="D1334" s="44">
        <v>8.8676385879516602</v>
      </c>
      <c r="E1334" s="55">
        <v>8.8676385879516602</v>
      </c>
    </row>
    <row r="1335" spans="1:5" ht="30">
      <c r="A1335" s="5" t="s">
        <v>2629</v>
      </c>
      <c r="B1335" s="15" t="s">
        <v>2630</v>
      </c>
      <c r="C1335" s="20" t="s">
        <v>38</v>
      </c>
      <c r="D1335" s="44">
        <v>8.6070003509521484</v>
      </c>
      <c r="E1335" s="55">
        <v>8.6070003509521484</v>
      </c>
    </row>
    <row r="1336" spans="1:5" ht="30">
      <c r="A1336" s="5" t="s">
        <v>2631</v>
      </c>
      <c r="B1336" s="15" t="s">
        <v>2632</v>
      </c>
      <c r="C1336" s="20" t="s">
        <v>500</v>
      </c>
      <c r="D1336" s="46">
        <v>3184.42822265625</v>
      </c>
      <c r="E1336" s="57">
        <v>3184.42822265625</v>
      </c>
    </row>
    <row r="1337" spans="1:5" ht="30">
      <c r="A1337" s="5" t="s">
        <v>2633</v>
      </c>
      <c r="B1337" s="15" t="s">
        <v>2634</v>
      </c>
      <c r="C1337" s="20" t="s">
        <v>38</v>
      </c>
      <c r="D1337" s="51">
        <v>9.7499996423721313E-2</v>
      </c>
      <c r="E1337" s="62">
        <v>9.7499996423721313E-2</v>
      </c>
    </row>
    <row r="1338" spans="1:5" ht="30">
      <c r="A1338" s="5" t="s">
        <v>2635</v>
      </c>
      <c r="B1338" s="15" t="s">
        <v>2636</v>
      </c>
      <c r="C1338" s="20" t="s">
        <v>500</v>
      </c>
      <c r="D1338" s="47">
        <v>2450.488037109375</v>
      </c>
      <c r="E1338" s="58">
        <v>2450.488037109375</v>
      </c>
    </row>
    <row r="1339" spans="1:5" ht="30">
      <c r="A1339" s="5" t="s">
        <v>2637</v>
      </c>
      <c r="B1339" s="15" t="s">
        <v>2638</v>
      </c>
      <c r="C1339" s="20" t="s">
        <v>38</v>
      </c>
      <c r="D1339" s="51">
        <v>9.7499996423721313E-2</v>
      </c>
      <c r="E1339" s="62">
        <v>9.7499996423721313E-2</v>
      </c>
    </row>
    <row r="1340" spans="1:5" ht="30">
      <c r="A1340" s="5" t="s">
        <v>2639</v>
      </c>
      <c r="B1340" s="15" t="s">
        <v>2640</v>
      </c>
      <c r="C1340" s="20" t="s">
        <v>30</v>
      </c>
      <c r="D1340" s="45">
        <v>45.313236236572266</v>
      </c>
      <c r="E1340" s="56">
        <v>45.313236236572266</v>
      </c>
    </row>
    <row r="1341" spans="1:5" ht="30">
      <c r="A1341" s="5" t="s">
        <v>2641</v>
      </c>
      <c r="B1341" s="15" t="s">
        <v>2642</v>
      </c>
      <c r="C1341" s="20" t="s">
        <v>212</v>
      </c>
      <c r="D1341" s="44">
        <v>8.8676385879516602</v>
      </c>
      <c r="E1341" s="55">
        <v>8.8676385879516602</v>
      </c>
    </row>
    <row r="1342" spans="1:5" ht="30">
      <c r="A1342" s="5" t="s">
        <v>2643</v>
      </c>
      <c r="B1342" s="15" t="s">
        <v>2644</v>
      </c>
      <c r="C1342" s="20" t="s">
        <v>500</v>
      </c>
      <c r="D1342" s="47">
        <v>2450.488037109375</v>
      </c>
      <c r="E1342" s="58">
        <v>2450.488037109375</v>
      </c>
    </row>
    <row r="1343" spans="1:5" ht="30">
      <c r="A1343" s="5" t="s">
        <v>2645</v>
      </c>
      <c r="B1343" s="15" t="s">
        <v>2646</v>
      </c>
      <c r="C1343" s="20" t="s">
        <v>127</v>
      </c>
      <c r="D1343" s="45">
        <v>34.957668304443359</v>
      </c>
      <c r="E1343" s="56">
        <v>34.957668304443359</v>
      </c>
    </row>
    <row r="1344" spans="1:5" ht="30">
      <c r="A1344" s="5" t="s">
        <v>2647</v>
      </c>
      <c r="B1344" s="15" t="s">
        <v>2648</v>
      </c>
      <c r="C1344" s="20" t="s">
        <v>500</v>
      </c>
      <c r="D1344" s="48">
        <v>0</v>
      </c>
      <c r="E1344" s="59">
        <v>0</v>
      </c>
    </row>
    <row r="1345" spans="1:5" ht="30">
      <c r="A1345" s="5" t="s">
        <v>2649</v>
      </c>
      <c r="B1345" s="15" t="s">
        <v>2650</v>
      </c>
      <c r="C1345" s="20" t="s">
        <v>500</v>
      </c>
      <c r="D1345" s="48">
        <v>0</v>
      </c>
      <c r="E1345" s="59">
        <v>0</v>
      </c>
    </row>
    <row r="1346" spans="1:5" ht="30">
      <c r="A1346" s="5" t="s">
        <v>2651</v>
      </c>
      <c r="B1346" s="15" t="s">
        <v>2652</v>
      </c>
      <c r="C1346" s="20" t="s">
        <v>2653</v>
      </c>
      <c r="D1346" s="53">
        <v>2.3021034430712461E-3</v>
      </c>
      <c r="E1346" s="64">
        <v>2.3021034430712461E-3</v>
      </c>
    </row>
    <row r="1347" spans="1:5" ht="30">
      <c r="A1347" s="5" t="s">
        <v>2654</v>
      </c>
      <c r="B1347" s="15" t="s">
        <v>2655</v>
      </c>
      <c r="C1347" s="20"/>
      <c r="D1347" s="45">
        <v>88.276931762695313</v>
      </c>
      <c r="E1347" s="56">
        <v>88.276931762695313</v>
      </c>
    </row>
    <row r="1348" spans="1:5" ht="30">
      <c r="A1348" s="5" t="s">
        <v>2656</v>
      </c>
      <c r="B1348" s="15" t="s">
        <v>2657</v>
      </c>
      <c r="C1348" s="20" t="s">
        <v>33</v>
      </c>
      <c r="D1348" s="45">
        <v>85</v>
      </c>
      <c r="E1348" s="56">
        <v>85</v>
      </c>
    </row>
    <row r="1349" spans="1:5" ht="30">
      <c r="A1349" s="5" t="s">
        <v>2658</v>
      </c>
      <c r="B1349" s="15" t="s">
        <v>2659</v>
      </c>
      <c r="C1349" s="20" t="s">
        <v>33</v>
      </c>
      <c r="D1349" s="45">
        <v>87.509597778320313</v>
      </c>
      <c r="E1349" s="56">
        <v>87.509597778320313</v>
      </c>
    </row>
    <row r="1350" spans="1:5" ht="30">
      <c r="A1350" s="5" t="s">
        <v>2660</v>
      </c>
      <c r="B1350" s="15" t="s">
        <v>2661</v>
      </c>
      <c r="C1350" s="20" t="s">
        <v>33</v>
      </c>
      <c r="D1350" s="45">
        <v>87.509597778320313</v>
      </c>
      <c r="E1350" s="56">
        <v>87.509597778320313</v>
      </c>
    </row>
    <row r="1351" spans="1:5" ht="30">
      <c r="A1351" s="5" t="s">
        <v>2662</v>
      </c>
      <c r="B1351" s="15" t="s">
        <v>2663</v>
      </c>
      <c r="C1351" s="20" t="s">
        <v>120</v>
      </c>
      <c r="D1351" s="47">
        <v>1807.893798828125</v>
      </c>
      <c r="E1351" s="58">
        <v>1807.893798828125</v>
      </c>
    </row>
    <row r="1352" spans="1:5" ht="30">
      <c r="A1352" s="5" t="s">
        <v>2664</v>
      </c>
      <c r="B1352" s="15" t="s">
        <v>2665</v>
      </c>
      <c r="C1352" s="20" t="s">
        <v>120</v>
      </c>
      <c r="D1352" s="44">
        <v>4.5197305679321289</v>
      </c>
      <c r="E1352" s="55">
        <v>4.5197305679321289</v>
      </c>
    </row>
    <row r="1353" spans="1:5">
      <c r="A1353" s="5" t="s">
        <v>2666</v>
      </c>
      <c r="B1353" s="15" t="s">
        <v>2667</v>
      </c>
      <c r="C1353" s="20"/>
      <c r="D1353" s="12" t="s">
        <v>2588</v>
      </c>
      <c r="E1353" s="34" t="s">
        <v>2588</v>
      </c>
    </row>
    <row r="1354" spans="1:5" ht="30">
      <c r="A1354" s="5" t="s">
        <v>2668</v>
      </c>
      <c r="B1354" s="15" t="s">
        <v>2669</v>
      </c>
      <c r="C1354" s="20"/>
      <c r="D1354" s="12" t="s">
        <v>2588</v>
      </c>
      <c r="E1354" s="34" t="s">
        <v>2588</v>
      </c>
    </row>
    <row r="1355" spans="1:5" ht="30">
      <c r="A1355" s="5" t="s">
        <v>2670</v>
      </c>
      <c r="B1355" s="15" t="s">
        <v>2671</v>
      </c>
      <c r="C1355" s="20"/>
      <c r="D1355" s="44">
        <v>1</v>
      </c>
      <c r="E1355" s="55">
        <v>1</v>
      </c>
    </row>
    <row r="1356" spans="1:5" ht="30">
      <c r="A1356" s="5" t="s">
        <v>2672</v>
      </c>
      <c r="B1356" s="15" t="s">
        <v>772</v>
      </c>
      <c r="C1356" s="20"/>
      <c r="D1356" s="44">
        <v>1</v>
      </c>
      <c r="E1356" s="55">
        <v>1</v>
      </c>
    </row>
    <row r="1357" spans="1:5" ht="30">
      <c r="A1357" s="5" t="s">
        <v>2673</v>
      </c>
      <c r="B1357" s="15" t="s">
        <v>2674</v>
      </c>
      <c r="C1357" s="20" t="s">
        <v>120</v>
      </c>
      <c r="D1357" s="47">
        <v>1803.37451171875</v>
      </c>
      <c r="E1357" s="58">
        <v>1803.37451171875</v>
      </c>
    </row>
    <row r="1358" spans="1:5" ht="30">
      <c r="A1358" s="5" t="s">
        <v>2675</v>
      </c>
      <c r="B1358" s="15" t="s">
        <v>2676</v>
      </c>
      <c r="C1358" s="20" t="s">
        <v>120</v>
      </c>
      <c r="D1358" s="47">
        <v>1803.37451171875</v>
      </c>
      <c r="E1358" s="58">
        <v>1803.37451171875</v>
      </c>
    </row>
    <row r="1359" spans="1:5" ht="30">
      <c r="A1359" s="5" t="s">
        <v>2677</v>
      </c>
      <c r="B1359" s="15" t="s">
        <v>2678</v>
      </c>
      <c r="C1359" s="20" t="s">
        <v>120</v>
      </c>
      <c r="D1359" s="47">
        <v>1746.942626953125</v>
      </c>
      <c r="E1359" s="58">
        <v>1746.942626953125</v>
      </c>
    </row>
    <row r="1360" spans="1:5" ht="30">
      <c r="A1360" s="5" t="s">
        <v>2679</v>
      </c>
      <c r="B1360" s="15" t="s">
        <v>2680</v>
      </c>
      <c r="C1360" s="20" t="s">
        <v>212</v>
      </c>
      <c r="D1360" s="50">
        <v>274.54132080078125</v>
      </c>
      <c r="E1360" s="61">
        <v>274.54132080078125</v>
      </c>
    </row>
    <row r="1361" spans="1:5" ht="30">
      <c r="A1361" s="5" t="s">
        <v>2681</v>
      </c>
      <c r="B1361" s="15" t="s">
        <v>2682</v>
      </c>
      <c r="C1361" s="20" t="s">
        <v>38</v>
      </c>
      <c r="D1361" s="50">
        <v>152.61285400390625</v>
      </c>
      <c r="E1361" s="61">
        <v>152.61285400390625</v>
      </c>
    </row>
    <row r="1362" spans="1:5" ht="30">
      <c r="A1362" s="5" t="s">
        <v>2683</v>
      </c>
      <c r="B1362" s="15" t="s">
        <v>2684</v>
      </c>
      <c r="C1362" s="20" t="s">
        <v>38</v>
      </c>
      <c r="D1362" s="50">
        <v>152.61285400390625</v>
      </c>
      <c r="E1362" s="61">
        <v>152.61285400390625</v>
      </c>
    </row>
    <row r="1363" spans="1:5" ht="30">
      <c r="A1363" s="5" t="s">
        <v>2685</v>
      </c>
      <c r="B1363" s="15" t="s">
        <v>2686</v>
      </c>
      <c r="C1363" s="20" t="s">
        <v>33</v>
      </c>
      <c r="D1363" s="45">
        <v>74.449996948242188</v>
      </c>
      <c r="E1363" s="56">
        <v>74.449996948242188</v>
      </c>
    </row>
    <row r="1364" spans="1:5" ht="30">
      <c r="A1364" s="5" t="s">
        <v>2687</v>
      </c>
      <c r="B1364" s="15" t="s">
        <v>2688</v>
      </c>
      <c r="C1364" s="20" t="s">
        <v>33</v>
      </c>
      <c r="D1364" s="45">
        <v>74.450057983398438</v>
      </c>
      <c r="E1364" s="56">
        <v>74.450057983398438</v>
      </c>
    </row>
    <row r="1365" spans="1:5">
      <c r="A1365" s="5" t="s">
        <v>2689</v>
      </c>
      <c r="B1365" s="15" t="s">
        <v>766</v>
      </c>
      <c r="C1365" s="20"/>
      <c r="D1365" s="47">
        <v>3000</v>
      </c>
      <c r="E1365" s="58">
        <v>3000</v>
      </c>
    </row>
    <row r="1366" spans="1:5" ht="30">
      <c r="A1366" s="5" t="s">
        <v>2690</v>
      </c>
      <c r="B1366" s="15" t="s">
        <v>2691</v>
      </c>
      <c r="C1366" s="20" t="s">
        <v>120</v>
      </c>
      <c r="D1366" s="45">
        <v>56.431903839111328</v>
      </c>
      <c r="E1366" s="56">
        <v>56.431903839111328</v>
      </c>
    </row>
    <row r="1367" spans="1:5" ht="30">
      <c r="A1367" s="5" t="s">
        <v>2692</v>
      </c>
      <c r="B1367" s="15" t="s">
        <v>770</v>
      </c>
      <c r="C1367" s="20" t="s">
        <v>33</v>
      </c>
      <c r="D1367" s="45">
        <v>96.870765686035156</v>
      </c>
      <c r="E1367" s="56">
        <v>96.870765686035156</v>
      </c>
    </row>
    <row r="1368" spans="1:5" ht="30">
      <c r="A1368" s="5" t="s">
        <v>2693</v>
      </c>
      <c r="B1368" s="15" t="s">
        <v>2694</v>
      </c>
      <c r="C1368" s="20"/>
      <c r="D1368" s="12" t="s">
        <v>2616</v>
      </c>
      <c r="E1368" s="34" t="s">
        <v>2616</v>
      </c>
    </row>
    <row r="1369" spans="1:5" ht="30">
      <c r="A1369" s="5" t="s">
        <v>2695</v>
      </c>
      <c r="B1369" s="15" t="s">
        <v>2696</v>
      </c>
      <c r="C1369" s="20" t="s">
        <v>38</v>
      </c>
      <c r="D1369" s="44">
        <v>8.6070003509521484</v>
      </c>
      <c r="E1369" s="55">
        <v>8.6070003509521484</v>
      </c>
    </row>
    <row r="1370" spans="1:5" ht="30">
      <c r="A1370" s="5" t="s">
        <v>2697</v>
      </c>
      <c r="B1370" s="15" t="s">
        <v>2698</v>
      </c>
      <c r="C1370" s="20" t="s">
        <v>38</v>
      </c>
      <c r="D1370" s="44">
        <v>8.6070003509521484</v>
      </c>
      <c r="E1370" s="55">
        <v>8.6070003509521484</v>
      </c>
    </row>
    <row r="1371" spans="1:5" ht="30">
      <c r="A1371" s="5" t="s">
        <v>2699</v>
      </c>
      <c r="B1371" s="15" t="s">
        <v>2700</v>
      </c>
      <c r="C1371" s="20" t="s">
        <v>30</v>
      </c>
      <c r="D1371" s="50">
        <v>361.1295166015625</v>
      </c>
      <c r="E1371" s="61">
        <v>361.1295166015625</v>
      </c>
    </row>
    <row r="1372" spans="1:5" ht="30">
      <c r="A1372" s="5" t="s">
        <v>2701</v>
      </c>
      <c r="B1372" s="15" t="s">
        <v>2702</v>
      </c>
      <c r="C1372" s="20" t="s">
        <v>212</v>
      </c>
      <c r="D1372" s="44">
        <v>8.8676385879516602</v>
      </c>
      <c r="E1372" s="55">
        <v>8.8676385879516602</v>
      </c>
    </row>
    <row r="1373" spans="1:5" ht="30">
      <c r="A1373" s="5" t="s">
        <v>2703</v>
      </c>
      <c r="B1373" s="15" t="s">
        <v>2704</v>
      </c>
      <c r="C1373" s="20" t="s">
        <v>500</v>
      </c>
      <c r="D1373" s="46">
        <v>3184.42822265625</v>
      </c>
      <c r="E1373" s="57">
        <v>3184.42822265625</v>
      </c>
    </row>
    <row r="1374" spans="1:5" ht="30">
      <c r="A1374" s="5" t="s">
        <v>2705</v>
      </c>
      <c r="B1374" s="15" t="s">
        <v>2706</v>
      </c>
      <c r="C1374" s="20" t="s">
        <v>212</v>
      </c>
      <c r="D1374" s="44">
        <v>8.8676385879516602</v>
      </c>
      <c r="E1374" s="55">
        <v>8.8676385879516602</v>
      </c>
    </row>
    <row r="1375" spans="1:5" ht="30">
      <c r="A1375" s="5" t="s">
        <v>2707</v>
      </c>
      <c r="B1375" s="15" t="s">
        <v>2708</v>
      </c>
      <c r="C1375" s="20" t="s">
        <v>38</v>
      </c>
      <c r="D1375" s="44">
        <v>8.6070003509521484</v>
      </c>
      <c r="E1375" s="55">
        <v>8.6070003509521484</v>
      </c>
    </row>
    <row r="1376" spans="1:5" ht="30">
      <c r="A1376" s="5" t="s">
        <v>2709</v>
      </c>
      <c r="B1376" s="15" t="s">
        <v>2710</v>
      </c>
      <c r="C1376" s="20" t="s">
        <v>500</v>
      </c>
      <c r="D1376" s="46">
        <v>3184.42822265625</v>
      </c>
      <c r="E1376" s="57">
        <v>3184.42822265625</v>
      </c>
    </row>
    <row r="1377" spans="1:5" ht="45">
      <c r="A1377" s="5" t="s">
        <v>2711</v>
      </c>
      <c r="B1377" s="15" t="s">
        <v>2712</v>
      </c>
      <c r="C1377" s="20" t="s">
        <v>38</v>
      </c>
      <c r="D1377" s="51">
        <v>9.7499996423721313E-2</v>
      </c>
      <c r="E1377" s="62">
        <v>9.7499996423721313E-2</v>
      </c>
    </row>
    <row r="1378" spans="1:5" ht="45">
      <c r="A1378" s="5" t="s">
        <v>2713</v>
      </c>
      <c r="B1378" s="15" t="s">
        <v>2714</v>
      </c>
      <c r="C1378" s="20" t="s">
        <v>500</v>
      </c>
      <c r="D1378" s="47">
        <v>2450.488037109375</v>
      </c>
      <c r="E1378" s="58">
        <v>2450.488037109375</v>
      </c>
    </row>
    <row r="1379" spans="1:5" ht="30">
      <c r="A1379" s="5" t="s">
        <v>2715</v>
      </c>
      <c r="B1379" s="15" t="s">
        <v>2716</v>
      </c>
      <c r="C1379" s="20" t="s">
        <v>38</v>
      </c>
      <c r="D1379" s="51">
        <v>9.7499996423721313E-2</v>
      </c>
      <c r="E1379" s="62">
        <v>9.7499996423721313E-2</v>
      </c>
    </row>
    <row r="1380" spans="1:5" ht="30">
      <c r="A1380" s="5" t="s">
        <v>2717</v>
      </c>
      <c r="B1380" s="15" t="s">
        <v>2718</v>
      </c>
      <c r="C1380" s="20" t="s">
        <v>30</v>
      </c>
      <c r="D1380" s="45">
        <v>45.313236236572266</v>
      </c>
      <c r="E1380" s="56">
        <v>45.313236236572266</v>
      </c>
    </row>
    <row r="1381" spans="1:5" ht="30">
      <c r="A1381" s="5" t="s">
        <v>2719</v>
      </c>
      <c r="B1381" s="15" t="s">
        <v>2720</v>
      </c>
      <c r="C1381" s="20" t="s">
        <v>212</v>
      </c>
      <c r="D1381" s="44">
        <v>8.8676385879516602</v>
      </c>
      <c r="E1381" s="55">
        <v>8.8676385879516602</v>
      </c>
    </row>
    <row r="1382" spans="1:5" ht="30">
      <c r="A1382" s="5" t="s">
        <v>2721</v>
      </c>
      <c r="B1382" s="15" t="s">
        <v>2722</v>
      </c>
      <c r="C1382" s="20" t="s">
        <v>500</v>
      </c>
      <c r="D1382" s="47">
        <v>2450.488037109375</v>
      </c>
      <c r="E1382" s="58">
        <v>2450.488037109375</v>
      </c>
    </row>
    <row r="1383" spans="1:5" ht="30">
      <c r="A1383" s="5" t="s">
        <v>2723</v>
      </c>
      <c r="B1383" s="15" t="s">
        <v>2724</v>
      </c>
      <c r="C1383" s="20" t="s">
        <v>127</v>
      </c>
      <c r="D1383" s="45">
        <v>34.957668304443359</v>
      </c>
      <c r="E1383" s="56">
        <v>34.957668304443359</v>
      </c>
    </row>
    <row r="1384" spans="1:5" ht="30">
      <c r="A1384" s="5" t="s">
        <v>2725</v>
      </c>
      <c r="B1384" s="15" t="s">
        <v>2726</v>
      </c>
      <c r="C1384" s="20" t="s">
        <v>500</v>
      </c>
      <c r="D1384" s="48">
        <v>0</v>
      </c>
      <c r="E1384" s="59">
        <v>0</v>
      </c>
    </row>
    <row r="1385" spans="1:5" ht="30">
      <c r="A1385" s="5" t="s">
        <v>2727</v>
      </c>
      <c r="B1385" s="15" t="s">
        <v>2728</v>
      </c>
      <c r="C1385" s="20" t="s">
        <v>500</v>
      </c>
      <c r="D1385" s="48">
        <v>0</v>
      </c>
      <c r="E1385" s="59">
        <v>0</v>
      </c>
    </row>
    <row r="1386" spans="1:5" ht="30">
      <c r="A1386" s="5" t="s">
        <v>2729</v>
      </c>
      <c r="B1386" s="15" t="s">
        <v>2730</v>
      </c>
      <c r="C1386" s="20" t="s">
        <v>2653</v>
      </c>
      <c r="D1386" s="53">
        <v>2.3021034430712461E-3</v>
      </c>
      <c r="E1386" s="64">
        <v>2.3021034430712461E-3</v>
      </c>
    </row>
    <row r="1387" spans="1:5" ht="30">
      <c r="A1387" s="5" t="s">
        <v>2731</v>
      </c>
      <c r="B1387" s="15" t="s">
        <v>2732</v>
      </c>
      <c r="C1387" s="20"/>
      <c r="D1387" s="45">
        <v>88.276931762695313</v>
      </c>
      <c r="E1387" s="56">
        <v>88.276931762695313</v>
      </c>
    </row>
    <row r="1388" spans="1:5" ht="30">
      <c r="A1388" s="5" t="s">
        <v>2733</v>
      </c>
      <c r="B1388" s="15" t="s">
        <v>2734</v>
      </c>
      <c r="C1388" s="20" t="s">
        <v>33</v>
      </c>
      <c r="D1388" s="45">
        <v>85</v>
      </c>
      <c r="E1388" s="56">
        <v>85</v>
      </c>
    </row>
    <row r="1389" spans="1:5" ht="30">
      <c r="A1389" s="5" t="s">
        <v>2735</v>
      </c>
      <c r="B1389" s="15" t="s">
        <v>2736</v>
      </c>
      <c r="C1389" s="20" t="s">
        <v>33</v>
      </c>
      <c r="D1389" s="45">
        <v>87.509597778320313</v>
      </c>
      <c r="E1389" s="56">
        <v>87.509597778320313</v>
      </c>
    </row>
    <row r="1390" spans="1:5" ht="30">
      <c r="A1390" s="5" t="s">
        <v>2737</v>
      </c>
      <c r="B1390" s="15" t="s">
        <v>2738</v>
      </c>
      <c r="C1390" s="20" t="s">
        <v>33</v>
      </c>
      <c r="D1390" s="45">
        <v>87.509597778320313</v>
      </c>
      <c r="E1390" s="56">
        <v>87.509597778320313</v>
      </c>
    </row>
    <row r="1391" spans="1:5" ht="30">
      <c r="A1391" s="5" t="s">
        <v>2739</v>
      </c>
      <c r="B1391" s="15" t="s">
        <v>2740</v>
      </c>
      <c r="C1391" s="20" t="s">
        <v>120</v>
      </c>
      <c r="D1391" s="47">
        <v>1807.893798828125</v>
      </c>
      <c r="E1391" s="58">
        <v>1807.893798828125</v>
      </c>
    </row>
    <row r="1392" spans="1:5" ht="30">
      <c r="A1392" s="5" t="s">
        <v>2741</v>
      </c>
      <c r="B1392" s="15" t="s">
        <v>2742</v>
      </c>
      <c r="C1392" s="20" t="s">
        <v>120</v>
      </c>
      <c r="D1392" s="44">
        <v>4.5197305679321289</v>
      </c>
      <c r="E1392" s="55">
        <v>4.5197305679321289</v>
      </c>
    </row>
    <row r="1393" spans="1:5" ht="30">
      <c r="A1393" s="5" t="s">
        <v>2743</v>
      </c>
      <c r="B1393" s="15" t="s">
        <v>2744</v>
      </c>
      <c r="C1393" s="20" t="s">
        <v>38</v>
      </c>
      <c r="D1393" s="51">
        <v>0.17499998211860657</v>
      </c>
      <c r="E1393" s="62">
        <v>0.17499998211860657</v>
      </c>
    </row>
    <row r="1394" spans="1:5" ht="30">
      <c r="A1394" s="5" t="s">
        <v>2745</v>
      </c>
      <c r="B1394" s="15" t="s">
        <v>2746</v>
      </c>
      <c r="C1394" s="20" t="s">
        <v>30</v>
      </c>
      <c r="D1394" s="45">
        <v>57.200668334960938</v>
      </c>
      <c r="E1394" s="56">
        <v>57.200668334960938</v>
      </c>
    </row>
    <row r="1395" spans="1:5" ht="30">
      <c r="A1395" s="5" t="s">
        <v>2747</v>
      </c>
      <c r="B1395" s="15" t="s">
        <v>2748</v>
      </c>
      <c r="C1395" s="20" t="s">
        <v>120</v>
      </c>
      <c r="D1395" s="50">
        <v>208.60867309570312</v>
      </c>
      <c r="E1395" s="61">
        <v>208.60867309570312</v>
      </c>
    </row>
    <row r="1396" spans="1:5" ht="30">
      <c r="A1396" s="5" t="s">
        <v>2749</v>
      </c>
      <c r="B1396" s="15" t="s">
        <v>2750</v>
      </c>
      <c r="C1396" s="20" t="s">
        <v>30</v>
      </c>
      <c r="D1396" s="51">
        <v>0.4274749755859375</v>
      </c>
      <c r="E1396" s="62">
        <v>0.4274749755859375</v>
      </c>
    </row>
    <row r="1397" spans="1:5" ht="30">
      <c r="A1397" s="5" t="s">
        <v>2751</v>
      </c>
      <c r="B1397" s="15" t="s">
        <v>2752</v>
      </c>
      <c r="C1397" s="20" t="s">
        <v>30</v>
      </c>
      <c r="D1397" s="45">
        <v>11.41387939453125</v>
      </c>
      <c r="E1397" s="56">
        <v>11.41387939453125</v>
      </c>
    </row>
    <row r="1398" spans="1:5" ht="30">
      <c r="A1398" s="5" t="s">
        <v>2753</v>
      </c>
      <c r="B1398" s="15" t="s">
        <v>2754</v>
      </c>
      <c r="C1398" s="20" t="s">
        <v>2653</v>
      </c>
      <c r="D1398" s="45">
        <v>65.242424011230469</v>
      </c>
      <c r="E1398" s="56">
        <v>65.242424011230469</v>
      </c>
    </row>
    <row r="1399" spans="1:5" ht="30">
      <c r="A1399" s="5" t="s">
        <v>2755</v>
      </c>
      <c r="B1399" s="15" t="s">
        <v>2756</v>
      </c>
      <c r="C1399" s="20" t="s">
        <v>38</v>
      </c>
      <c r="D1399" s="48">
        <v>0</v>
      </c>
      <c r="E1399" s="59">
        <v>0</v>
      </c>
    </row>
    <row r="1400" spans="1:5" ht="30">
      <c r="A1400" s="5" t="s">
        <v>2757</v>
      </c>
      <c r="B1400" s="15" t="s">
        <v>2758</v>
      </c>
      <c r="C1400" s="20" t="s">
        <v>27</v>
      </c>
      <c r="D1400" s="48">
        <v>0</v>
      </c>
      <c r="E1400" s="59">
        <v>0</v>
      </c>
    </row>
    <row r="1401" spans="1:5" ht="30">
      <c r="A1401" s="5" t="s">
        <v>2759</v>
      </c>
      <c r="B1401" s="15" t="s">
        <v>2760</v>
      </c>
      <c r="C1401" s="20" t="s">
        <v>27</v>
      </c>
      <c r="D1401" s="44">
        <v>1.1308246850967407</v>
      </c>
      <c r="E1401" s="55">
        <v>1.1308246850967407</v>
      </c>
    </row>
    <row r="1402" spans="1:5" ht="30">
      <c r="A1402" s="5" t="s">
        <v>2761</v>
      </c>
      <c r="B1402" s="15" t="s">
        <v>2762</v>
      </c>
      <c r="C1402" s="20" t="s">
        <v>27</v>
      </c>
      <c r="D1402" s="48">
        <v>0</v>
      </c>
      <c r="E1402" s="59">
        <v>0</v>
      </c>
    </row>
    <row r="1403" spans="1:5" ht="30">
      <c r="A1403" s="5" t="s">
        <v>2763</v>
      </c>
      <c r="B1403" s="15" t="s">
        <v>2764</v>
      </c>
      <c r="C1403" s="20" t="s">
        <v>27</v>
      </c>
      <c r="D1403" s="48">
        <v>0</v>
      </c>
      <c r="E1403" s="59">
        <v>0</v>
      </c>
    </row>
    <row r="1404" spans="1:5" ht="30">
      <c r="A1404" s="5" t="s">
        <v>2765</v>
      </c>
      <c r="B1404" s="15" t="s">
        <v>2766</v>
      </c>
      <c r="C1404" s="20" t="s">
        <v>2767</v>
      </c>
      <c r="D1404" s="48">
        <v>0</v>
      </c>
      <c r="E1404" s="59">
        <v>0</v>
      </c>
    </row>
    <row r="1405" spans="1:5" ht="30">
      <c r="A1405" s="5" t="s">
        <v>2768</v>
      </c>
      <c r="B1405" s="15" t="s">
        <v>2769</v>
      </c>
      <c r="C1405" s="20" t="s">
        <v>2767</v>
      </c>
      <c r="D1405" s="48">
        <v>0</v>
      </c>
      <c r="E1405" s="59">
        <v>0</v>
      </c>
    </row>
    <row r="1406" spans="1:5" ht="30">
      <c r="A1406" s="5" t="s">
        <v>2770</v>
      </c>
      <c r="B1406" s="15" t="s">
        <v>2771</v>
      </c>
      <c r="C1406" s="20" t="s">
        <v>1287</v>
      </c>
      <c r="D1406" s="48">
        <v>0</v>
      </c>
      <c r="E1406" s="59">
        <v>0</v>
      </c>
    </row>
    <row r="1407" spans="1:5" ht="30">
      <c r="A1407" s="5" t="s">
        <v>855</v>
      </c>
      <c r="B1407" s="15" t="s">
        <v>856</v>
      </c>
      <c r="C1407" s="20"/>
      <c r="D1407" s="51">
        <v>0.5</v>
      </c>
      <c r="E1407" s="62">
        <v>0.5</v>
      </c>
    </row>
    <row r="1408" spans="1:5" ht="30">
      <c r="A1408" s="5" t="s">
        <v>857</v>
      </c>
      <c r="B1408" s="15" t="s">
        <v>858</v>
      </c>
      <c r="C1408" s="20"/>
      <c r="D1408" s="51">
        <v>0.5</v>
      </c>
      <c r="E1408" s="62">
        <v>0.5</v>
      </c>
    </row>
    <row r="1409" spans="1:5" ht="30">
      <c r="A1409" s="5" t="s">
        <v>2772</v>
      </c>
      <c r="B1409" s="15" t="s">
        <v>2773</v>
      </c>
      <c r="C1409" s="20"/>
      <c r="D1409" s="51">
        <v>0.96988219022750854</v>
      </c>
      <c r="E1409" s="62">
        <v>0.96988219022750854</v>
      </c>
    </row>
    <row r="1410" spans="1:5" ht="30">
      <c r="A1410" s="5" t="s">
        <v>2774</v>
      </c>
      <c r="B1410" s="15" t="s">
        <v>2775</v>
      </c>
      <c r="C1410" s="20"/>
      <c r="D1410" s="51">
        <v>3.0117742717266083E-2</v>
      </c>
      <c r="E1410" s="62">
        <v>3.0117742717266083E-2</v>
      </c>
    </row>
    <row r="1411" spans="1:5" ht="30">
      <c r="A1411" s="5" t="s">
        <v>859</v>
      </c>
      <c r="B1411" s="15" t="s">
        <v>860</v>
      </c>
      <c r="C1411" s="20"/>
      <c r="D1411" s="51">
        <v>0.5</v>
      </c>
      <c r="E1411" s="62">
        <v>0.5</v>
      </c>
    </row>
    <row r="1412" spans="1:5" ht="30">
      <c r="A1412" s="5" t="s">
        <v>861</v>
      </c>
      <c r="B1412" s="15" t="s">
        <v>862</v>
      </c>
      <c r="C1412" s="20"/>
      <c r="D1412" s="51">
        <v>0.5</v>
      </c>
      <c r="E1412" s="62">
        <v>0.5</v>
      </c>
    </row>
    <row r="1413" spans="1:5" ht="30">
      <c r="A1413" s="5" t="s">
        <v>2776</v>
      </c>
      <c r="B1413" s="15" t="s">
        <v>2777</v>
      </c>
      <c r="C1413" s="20"/>
      <c r="D1413" s="51">
        <v>0.82992261648178101</v>
      </c>
      <c r="E1413" s="62">
        <v>0.82992261648178101</v>
      </c>
    </row>
    <row r="1414" spans="1:5" ht="30">
      <c r="A1414" s="5" t="s">
        <v>2778</v>
      </c>
      <c r="B1414" s="15" t="s">
        <v>2779</v>
      </c>
      <c r="C1414" s="20"/>
      <c r="D1414" s="51">
        <v>0.1700773686170578</v>
      </c>
      <c r="E1414" s="62">
        <v>0.1700773686170578</v>
      </c>
    </row>
    <row r="1415" spans="1:5" ht="30">
      <c r="A1415" s="5" t="s">
        <v>807</v>
      </c>
      <c r="B1415" s="15" t="s">
        <v>808</v>
      </c>
      <c r="C1415" s="20"/>
      <c r="D1415" s="54">
        <v>9.9999997473787516E-5</v>
      </c>
      <c r="E1415" s="65">
        <v>9.9999997473787516E-5</v>
      </c>
    </row>
    <row r="1416" spans="1:5" ht="30">
      <c r="A1416" s="5" t="s">
        <v>809</v>
      </c>
      <c r="B1416" s="15" t="s">
        <v>810</v>
      </c>
      <c r="C1416" s="20"/>
      <c r="D1416" s="54">
        <v>9.9999997473787516E-5</v>
      </c>
      <c r="E1416" s="65">
        <v>9.9999997473787516E-5</v>
      </c>
    </row>
    <row r="1417" spans="1:5" ht="30">
      <c r="A1417" s="5" t="s">
        <v>811</v>
      </c>
      <c r="B1417" s="15" t="s">
        <v>812</v>
      </c>
      <c r="C1417" s="20"/>
      <c r="D1417" s="51">
        <v>0.99980002641677856</v>
      </c>
      <c r="E1417" s="62">
        <v>0.99980002641677856</v>
      </c>
    </row>
    <row r="1418" spans="1:5" ht="30">
      <c r="A1418" s="5" t="s">
        <v>2780</v>
      </c>
      <c r="B1418" s="15" t="s">
        <v>2781</v>
      </c>
      <c r="C1418" s="20"/>
      <c r="D1418" s="52">
        <v>5.3711629588448773E-10</v>
      </c>
      <c r="E1418" s="63">
        <v>5.3711629588448773E-10</v>
      </c>
    </row>
    <row r="1419" spans="1:5" ht="30">
      <c r="A1419" s="5" t="s">
        <v>2782</v>
      </c>
      <c r="B1419" s="15" t="s">
        <v>2783</v>
      </c>
      <c r="C1419" s="20"/>
      <c r="D1419" s="52">
        <v>5.3711629588448773E-10</v>
      </c>
      <c r="E1419" s="63">
        <v>5.3711629588448773E-10</v>
      </c>
    </row>
    <row r="1420" spans="1:5" ht="30">
      <c r="A1420" s="5" t="s">
        <v>2784</v>
      </c>
      <c r="B1420" s="15" t="s">
        <v>2785</v>
      </c>
      <c r="C1420" s="20"/>
      <c r="D1420" s="44">
        <v>1</v>
      </c>
      <c r="E1420" s="55">
        <v>1</v>
      </c>
    </row>
    <row r="1421" spans="1:5" ht="30">
      <c r="A1421" s="5" t="s">
        <v>813</v>
      </c>
      <c r="B1421" s="15" t="s">
        <v>814</v>
      </c>
      <c r="C1421" s="20"/>
      <c r="D1421" s="51">
        <v>0.99989998340606689</v>
      </c>
      <c r="E1421" s="62">
        <v>0.99989998340606689</v>
      </c>
    </row>
    <row r="1422" spans="1:5" ht="30">
      <c r="A1422" s="5" t="s">
        <v>815</v>
      </c>
      <c r="B1422" s="15" t="s">
        <v>816</v>
      </c>
      <c r="C1422" s="20"/>
      <c r="D1422" s="54">
        <v>1.0001659393310547E-4</v>
      </c>
      <c r="E1422" s="65">
        <v>1.0001659393310547E-4</v>
      </c>
    </row>
    <row r="1423" spans="1:5" ht="30">
      <c r="A1423" s="5" t="s">
        <v>2786</v>
      </c>
      <c r="B1423" s="15" t="s">
        <v>2787</v>
      </c>
      <c r="C1423" s="20"/>
      <c r="D1423" s="51">
        <v>0.93516027927398682</v>
      </c>
      <c r="E1423" s="62">
        <v>0.93516027927398682</v>
      </c>
    </row>
    <row r="1424" spans="1:5" ht="30">
      <c r="A1424" s="5" t="s">
        <v>2788</v>
      </c>
      <c r="B1424" s="15" t="s">
        <v>2789</v>
      </c>
      <c r="C1424" s="20"/>
      <c r="D1424" s="51">
        <v>6.4839735627174377E-2</v>
      </c>
      <c r="E1424" s="62">
        <v>6.4839735627174377E-2</v>
      </c>
    </row>
    <row r="1425" spans="1:5" ht="30">
      <c r="A1425" s="5" t="s">
        <v>817</v>
      </c>
      <c r="B1425" s="15" t="s">
        <v>818</v>
      </c>
      <c r="C1425" s="20"/>
      <c r="D1425" s="51">
        <v>0.80000001192092896</v>
      </c>
      <c r="E1425" s="62">
        <v>0.80000001192092896</v>
      </c>
    </row>
    <row r="1426" spans="1:5" ht="30">
      <c r="A1426" s="5" t="s">
        <v>819</v>
      </c>
      <c r="B1426" s="15" t="s">
        <v>820</v>
      </c>
      <c r="C1426" s="20"/>
      <c r="D1426" s="51">
        <v>0.19499999284744263</v>
      </c>
      <c r="E1426" s="62">
        <v>0.19499999284744263</v>
      </c>
    </row>
    <row r="1427" spans="1:5" ht="30">
      <c r="A1427" s="5" t="s">
        <v>821</v>
      </c>
      <c r="B1427" s="15" t="s">
        <v>822</v>
      </c>
      <c r="C1427" s="20"/>
      <c r="D1427" s="53">
        <v>4.999995231628418E-3</v>
      </c>
      <c r="E1427" s="64">
        <v>4.999995231628418E-3</v>
      </c>
    </row>
    <row r="1428" spans="1:5" ht="30">
      <c r="A1428" s="5" t="s">
        <v>2790</v>
      </c>
      <c r="B1428" s="15" t="s">
        <v>2791</v>
      </c>
      <c r="C1428" s="20"/>
      <c r="D1428" s="51">
        <v>0.91692870855331421</v>
      </c>
      <c r="E1428" s="62">
        <v>0.91692870855331421</v>
      </c>
    </row>
    <row r="1429" spans="1:5" ht="30">
      <c r="A1429" s="5" t="s">
        <v>2792</v>
      </c>
      <c r="B1429" s="15" t="s">
        <v>2793</v>
      </c>
      <c r="C1429" s="20"/>
      <c r="D1429" s="51">
        <v>7.6585575938224792E-2</v>
      </c>
      <c r="E1429" s="62">
        <v>7.6585575938224792E-2</v>
      </c>
    </row>
    <row r="1430" spans="1:5" ht="30">
      <c r="A1430" s="5" t="s">
        <v>2794</v>
      </c>
      <c r="B1430" s="15" t="s">
        <v>2795</v>
      </c>
      <c r="C1430" s="20"/>
      <c r="D1430" s="53">
        <v>6.4856219105422497E-3</v>
      </c>
      <c r="E1430" s="64">
        <v>6.4856219105422497E-3</v>
      </c>
    </row>
    <row r="1431" spans="1:5" ht="30">
      <c r="A1431" s="5" t="s">
        <v>823</v>
      </c>
      <c r="B1431" s="15" t="s">
        <v>824</v>
      </c>
      <c r="C1431" s="20"/>
      <c r="D1431" s="53">
        <v>1.0000000474974513E-3</v>
      </c>
      <c r="E1431" s="64">
        <v>1.0000000474974513E-3</v>
      </c>
    </row>
    <row r="1432" spans="1:5" ht="30">
      <c r="A1432" s="5" t="s">
        <v>825</v>
      </c>
      <c r="B1432" s="15" t="s">
        <v>826</v>
      </c>
      <c r="C1432" s="20"/>
      <c r="D1432" s="54">
        <v>5.6999997468665242E-4</v>
      </c>
      <c r="E1432" s="65">
        <v>5.6999997468665242E-4</v>
      </c>
    </row>
    <row r="1433" spans="1:5" ht="30">
      <c r="A1433" s="5" t="s">
        <v>827</v>
      </c>
      <c r="B1433" s="15" t="s">
        <v>828</v>
      </c>
      <c r="C1433" s="20"/>
      <c r="D1433" s="51">
        <v>0.99843001365661621</v>
      </c>
      <c r="E1433" s="62">
        <v>0.99843001365661621</v>
      </c>
    </row>
    <row r="1434" spans="1:5" ht="30">
      <c r="A1434" s="5" t="s">
        <v>2796</v>
      </c>
      <c r="B1434" s="15" t="s">
        <v>2797</v>
      </c>
      <c r="C1434" s="20"/>
      <c r="D1434" s="53">
        <v>1.0000000474974513E-3</v>
      </c>
      <c r="E1434" s="64">
        <v>1.0000000474974513E-3</v>
      </c>
    </row>
    <row r="1435" spans="1:5" ht="30">
      <c r="A1435" s="5" t="s">
        <v>2798</v>
      </c>
      <c r="B1435" s="15" t="s">
        <v>2799</v>
      </c>
      <c r="C1435" s="20"/>
      <c r="D1435" s="54">
        <v>5.6999997468665242E-4</v>
      </c>
      <c r="E1435" s="65">
        <v>5.6999997468665242E-4</v>
      </c>
    </row>
    <row r="1436" spans="1:5" ht="30">
      <c r="A1436" s="5" t="s">
        <v>2800</v>
      </c>
      <c r="B1436" s="15" t="s">
        <v>2801</v>
      </c>
      <c r="C1436" s="20"/>
      <c r="D1436" s="51">
        <v>0.99843007326126099</v>
      </c>
      <c r="E1436" s="62">
        <v>0.99843007326126099</v>
      </c>
    </row>
    <row r="1437" spans="1:5" ht="30">
      <c r="A1437" s="5" t="s">
        <v>829</v>
      </c>
      <c r="B1437" s="15" t="s">
        <v>830</v>
      </c>
      <c r="C1437" s="20"/>
      <c r="D1437" s="51">
        <v>0.99989998340606689</v>
      </c>
      <c r="E1437" s="62">
        <v>0.99989998340606689</v>
      </c>
    </row>
    <row r="1438" spans="1:5" ht="30">
      <c r="A1438" s="5" t="s">
        <v>831</v>
      </c>
      <c r="B1438" s="15" t="s">
        <v>832</v>
      </c>
      <c r="C1438" s="20"/>
      <c r="D1438" s="54">
        <v>1.0001659393310547E-4</v>
      </c>
      <c r="E1438" s="65">
        <v>1.0001659393310547E-4</v>
      </c>
    </row>
    <row r="1439" spans="1:5" ht="30">
      <c r="A1439" s="5" t="s">
        <v>2802</v>
      </c>
      <c r="B1439" s="15" t="s">
        <v>2803</v>
      </c>
      <c r="C1439" s="20"/>
      <c r="D1439" s="51">
        <v>0.98945474624633789</v>
      </c>
      <c r="E1439" s="62">
        <v>0.98945474624633789</v>
      </c>
    </row>
    <row r="1440" spans="1:5" ht="30">
      <c r="A1440" s="5" t="s">
        <v>2804</v>
      </c>
      <c r="B1440" s="15" t="s">
        <v>2805</v>
      </c>
      <c r="C1440" s="20"/>
      <c r="D1440" s="51">
        <v>1.0545220226049423E-2</v>
      </c>
      <c r="E1440" s="62">
        <v>1.0545220226049423E-2</v>
      </c>
    </row>
    <row r="1441" spans="1:5" ht="30">
      <c r="A1441" s="5" t="s">
        <v>833</v>
      </c>
      <c r="B1441" s="15" t="s">
        <v>834</v>
      </c>
      <c r="C1441" s="20"/>
      <c r="D1441" s="51">
        <v>0.96679997444152832</v>
      </c>
      <c r="E1441" s="62">
        <v>0.96679997444152832</v>
      </c>
    </row>
    <row r="1442" spans="1:5" ht="30">
      <c r="A1442" s="5" t="s">
        <v>835</v>
      </c>
      <c r="B1442" s="15" t="s">
        <v>836</v>
      </c>
      <c r="C1442" s="20"/>
      <c r="D1442" s="51">
        <v>3.320002555847168E-2</v>
      </c>
      <c r="E1442" s="62">
        <v>3.320002555847168E-2</v>
      </c>
    </row>
    <row r="1443" spans="1:5" ht="30">
      <c r="A1443" s="5" t="s">
        <v>2806</v>
      </c>
      <c r="B1443" s="15" t="s">
        <v>2807</v>
      </c>
      <c r="C1443" s="20"/>
      <c r="D1443" s="51">
        <v>0.9751322865486145</v>
      </c>
      <c r="E1443" s="62">
        <v>0.9751322865486145</v>
      </c>
    </row>
    <row r="1444" spans="1:5" ht="30">
      <c r="A1444" s="5" t="s">
        <v>2808</v>
      </c>
      <c r="B1444" s="15" t="s">
        <v>2809</v>
      </c>
      <c r="C1444" s="20"/>
      <c r="D1444" s="51">
        <v>2.4867748841643333E-2</v>
      </c>
      <c r="E1444" s="62">
        <v>2.4867748841643333E-2</v>
      </c>
    </row>
    <row r="1445" spans="1:5" ht="30">
      <c r="A1445" s="5" t="s">
        <v>837</v>
      </c>
      <c r="B1445" s="15" t="s">
        <v>838</v>
      </c>
      <c r="C1445" s="20"/>
      <c r="D1445" s="51">
        <v>4.1700001806020737E-2</v>
      </c>
      <c r="E1445" s="62">
        <v>4.1700001806020737E-2</v>
      </c>
    </row>
    <row r="1446" spans="1:5" ht="30">
      <c r="A1446" s="5" t="s">
        <v>839</v>
      </c>
      <c r="B1446" s="15" t="s">
        <v>840</v>
      </c>
      <c r="C1446" s="20"/>
      <c r="D1446" s="51">
        <v>0.80049997568130493</v>
      </c>
      <c r="E1446" s="62">
        <v>0.80049997568130493</v>
      </c>
    </row>
    <row r="1447" spans="1:5" ht="30">
      <c r="A1447" s="5" t="s">
        <v>841</v>
      </c>
      <c r="B1447" s="15" t="s">
        <v>842</v>
      </c>
      <c r="C1447" s="20"/>
      <c r="D1447" s="51">
        <v>0.15780001878738403</v>
      </c>
      <c r="E1447" s="62">
        <v>0.15780001878738403</v>
      </c>
    </row>
    <row r="1448" spans="1:5" ht="30">
      <c r="A1448" s="5" t="s">
        <v>2810</v>
      </c>
      <c r="B1448" s="15" t="s">
        <v>2811</v>
      </c>
      <c r="C1448" s="20"/>
      <c r="D1448" s="51">
        <v>3.923368826508522E-2</v>
      </c>
      <c r="E1448" s="62">
        <v>3.923368826508522E-2</v>
      </c>
    </row>
    <row r="1449" spans="1:5" ht="30">
      <c r="A1449" s="5" t="s">
        <v>2812</v>
      </c>
      <c r="B1449" s="15" t="s">
        <v>2813</v>
      </c>
      <c r="C1449" s="20"/>
      <c r="D1449" s="51">
        <v>0.90129274129867554</v>
      </c>
      <c r="E1449" s="62">
        <v>0.90129274129867554</v>
      </c>
    </row>
    <row r="1450" spans="1:5" ht="30">
      <c r="A1450" s="5" t="s">
        <v>2814</v>
      </c>
      <c r="B1450" s="15" t="s">
        <v>2815</v>
      </c>
      <c r="C1450" s="20"/>
      <c r="D1450" s="51">
        <v>5.947355180978775E-2</v>
      </c>
      <c r="E1450" s="62">
        <v>5.947355180978775E-2</v>
      </c>
    </row>
    <row r="1451" spans="1:5" ht="30">
      <c r="A1451" s="5" t="s">
        <v>843</v>
      </c>
      <c r="B1451" s="15" t="s">
        <v>844</v>
      </c>
      <c r="C1451" s="20"/>
      <c r="D1451" s="51">
        <v>0.5</v>
      </c>
      <c r="E1451" s="62">
        <v>0.5</v>
      </c>
    </row>
    <row r="1452" spans="1:5" ht="30">
      <c r="A1452" s="5" t="s">
        <v>845</v>
      </c>
      <c r="B1452" s="15" t="s">
        <v>846</v>
      </c>
      <c r="C1452" s="20"/>
      <c r="D1452" s="51">
        <v>0.5</v>
      </c>
      <c r="E1452" s="62">
        <v>0.5</v>
      </c>
    </row>
    <row r="1453" spans="1:5" ht="30">
      <c r="A1453" s="5" t="s">
        <v>2816</v>
      </c>
      <c r="B1453" s="15" t="s">
        <v>2817</v>
      </c>
      <c r="C1453" s="20"/>
      <c r="D1453" s="51">
        <v>0.94550645351409912</v>
      </c>
      <c r="E1453" s="62">
        <v>0.94550645351409912</v>
      </c>
    </row>
    <row r="1454" spans="1:5" ht="30">
      <c r="A1454" s="5" t="s">
        <v>2818</v>
      </c>
      <c r="B1454" s="15" t="s">
        <v>2819</v>
      </c>
      <c r="C1454" s="20"/>
      <c r="D1454" s="51">
        <v>5.4493498057126999E-2</v>
      </c>
      <c r="E1454" s="62">
        <v>5.4493498057126999E-2</v>
      </c>
    </row>
    <row r="1455" spans="1:5" ht="30">
      <c r="A1455" s="5" t="s">
        <v>847</v>
      </c>
      <c r="B1455" s="15" t="s">
        <v>848</v>
      </c>
      <c r="C1455" s="20"/>
      <c r="D1455" s="51">
        <v>0.5</v>
      </c>
      <c r="E1455" s="62">
        <v>0.5</v>
      </c>
    </row>
    <row r="1456" spans="1:5" ht="30">
      <c r="A1456" s="5" t="s">
        <v>849</v>
      </c>
      <c r="B1456" s="15" t="s">
        <v>850</v>
      </c>
      <c r="C1456" s="20"/>
      <c r="D1456" s="51">
        <v>0.5</v>
      </c>
      <c r="E1456" s="62">
        <v>0.5</v>
      </c>
    </row>
    <row r="1457" spans="1:5" ht="30">
      <c r="A1457" s="5" t="s">
        <v>2820</v>
      </c>
      <c r="B1457" s="15" t="s">
        <v>2821</v>
      </c>
      <c r="C1457" s="20"/>
      <c r="D1457" s="51">
        <v>0.97057563066482544</v>
      </c>
      <c r="E1457" s="62">
        <v>0.97057563066482544</v>
      </c>
    </row>
    <row r="1458" spans="1:5" ht="30">
      <c r="A1458" s="5" t="s">
        <v>2822</v>
      </c>
      <c r="B1458" s="15" t="s">
        <v>2823</v>
      </c>
      <c r="C1458" s="20"/>
      <c r="D1458" s="51">
        <v>2.9424389824271202E-2</v>
      </c>
      <c r="E1458" s="62">
        <v>2.9424389824271202E-2</v>
      </c>
    </row>
    <row r="1459" spans="1:5" ht="30">
      <c r="A1459" s="5" t="s">
        <v>851</v>
      </c>
      <c r="B1459" s="15" t="s">
        <v>852</v>
      </c>
      <c r="C1459" s="20"/>
      <c r="D1459" s="51">
        <v>0.5</v>
      </c>
      <c r="E1459" s="62">
        <v>0.5</v>
      </c>
    </row>
    <row r="1460" spans="1:5" ht="30">
      <c r="A1460" s="5" t="s">
        <v>853</v>
      </c>
      <c r="B1460" s="15" t="s">
        <v>854</v>
      </c>
      <c r="C1460" s="20"/>
      <c r="D1460" s="51">
        <v>0.5</v>
      </c>
      <c r="E1460" s="62">
        <v>0.5</v>
      </c>
    </row>
    <row r="1461" spans="1:5" ht="30">
      <c r="A1461" s="5" t="s">
        <v>2824</v>
      </c>
      <c r="B1461" s="15" t="s">
        <v>2825</v>
      </c>
      <c r="C1461" s="20"/>
      <c r="D1461" s="51">
        <v>0.95837974548339844</v>
      </c>
      <c r="E1461" s="62">
        <v>0.95837974548339844</v>
      </c>
    </row>
    <row r="1462" spans="1:5" ht="30">
      <c r="A1462" s="5" t="s">
        <v>2826</v>
      </c>
      <c r="B1462" s="15" t="s">
        <v>2827</v>
      </c>
      <c r="C1462" s="20"/>
      <c r="D1462" s="51">
        <v>4.1620288044214249E-2</v>
      </c>
      <c r="E1462" s="62">
        <v>4.1620288044214249E-2</v>
      </c>
    </row>
    <row r="1463" spans="1:5" ht="30">
      <c r="A1463" s="5" t="s">
        <v>863</v>
      </c>
      <c r="B1463" s="15" t="s">
        <v>864</v>
      </c>
      <c r="C1463" s="20"/>
      <c r="D1463" s="51">
        <v>0.5</v>
      </c>
      <c r="E1463" s="62">
        <v>0.5</v>
      </c>
    </row>
    <row r="1464" spans="1:5" ht="30">
      <c r="A1464" s="5" t="s">
        <v>865</v>
      </c>
      <c r="B1464" s="15" t="s">
        <v>866</v>
      </c>
      <c r="C1464" s="20"/>
      <c r="D1464" s="51">
        <v>0.5</v>
      </c>
      <c r="E1464" s="62">
        <v>0.5</v>
      </c>
    </row>
    <row r="1465" spans="1:5" ht="30">
      <c r="A1465" s="5" t="s">
        <v>2828</v>
      </c>
      <c r="B1465" s="15" t="s">
        <v>2829</v>
      </c>
      <c r="C1465" s="20"/>
      <c r="D1465" s="51">
        <v>0.40156146883964539</v>
      </c>
      <c r="E1465" s="62">
        <v>0.40156146883964539</v>
      </c>
    </row>
    <row r="1466" spans="1:5" ht="30">
      <c r="A1466" s="5" t="s">
        <v>2830</v>
      </c>
      <c r="B1466" s="15" t="s">
        <v>2831</v>
      </c>
      <c r="C1466" s="20"/>
      <c r="D1466" s="51">
        <v>0.598438560962677</v>
      </c>
      <c r="E1466" s="62">
        <v>0.598438560962677</v>
      </c>
    </row>
    <row r="1467" spans="1:5" ht="30">
      <c r="A1467" s="5" t="s">
        <v>867</v>
      </c>
      <c r="B1467" s="15" t="s">
        <v>868</v>
      </c>
      <c r="C1467" s="20"/>
      <c r="D1467" s="51">
        <v>0.3333333432674408</v>
      </c>
      <c r="E1467" s="62">
        <v>0.3333333432674408</v>
      </c>
    </row>
    <row r="1468" spans="1:5" ht="30">
      <c r="A1468" s="5" t="s">
        <v>869</v>
      </c>
      <c r="B1468" s="15" t="s">
        <v>870</v>
      </c>
      <c r="C1468" s="20"/>
      <c r="D1468" s="51">
        <v>0.33333331346511841</v>
      </c>
      <c r="E1468" s="62">
        <v>0.33333331346511841</v>
      </c>
    </row>
    <row r="1469" spans="1:5" ht="30">
      <c r="A1469" s="5" t="s">
        <v>871</v>
      </c>
      <c r="B1469" s="15" t="s">
        <v>872</v>
      </c>
      <c r="C1469" s="20"/>
      <c r="D1469" s="51">
        <v>0.3333333432674408</v>
      </c>
      <c r="E1469" s="62">
        <v>0.3333333432674408</v>
      </c>
    </row>
    <row r="1470" spans="1:5" ht="30">
      <c r="A1470" s="5" t="s">
        <v>2832</v>
      </c>
      <c r="B1470" s="15" t="s">
        <v>2833</v>
      </c>
      <c r="C1470" s="20"/>
      <c r="D1470" s="52">
        <v>5.3578397274378631E-10</v>
      </c>
      <c r="E1470" s="63">
        <v>5.3578397274378631E-10</v>
      </c>
    </row>
    <row r="1471" spans="1:5" ht="30">
      <c r="A1471" s="5" t="s">
        <v>2834</v>
      </c>
      <c r="B1471" s="15" t="s">
        <v>2835</v>
      </c>
      <c r="C1471" s="20"/>
      <c r="D1471" s="53">
        <v>5.3192111663520336E-3</v>
      </c>
      <c r="E1471" s="64">
        <v>5.3192111663520336E-3</v>
      </c>
    </row>
    <row r="1472" spans="1:5" ht="30">
      <c r="A1472" s="5" t="s">
        <v>2836</v>
      </c>
      <c r="B1472" s="15" t="s">
        <v>2837</v>
      </c>
      <c r="C1472" s="20"/>
      <c r="D1472" s="51">
        <v>0.99468082189559937</v>
      </c>
      <c r="E1472" s="62">
        <v>0.99468082189559937</v>
      </c>
    </row>
    <row r="1473" spans="1:5" ht="30">
      <c r="A1473" s="5" t="s">
        <v>873</v>
      </c>
      <c r="B1473" s="15" t="s">
        <v>874</v>
      </c>
      <c r="C1473" s="20"/>
      <c r="D1473" s="51">
        <v>0.5</v>
      </c>
      <c r="E1473" s="62">
        <v>0.5</v>
      </c>
    </row>
    <row r="1474" spans="1:5" ht="30">
      <c r="A1474" s="5" t="s">
        <v>875</v>
      </c>
      <c r="B1474" s="15" t="s">
        <v>876</v>
      </c>
      <c r="C1474" s="20"/>
      <c r="D1474" s="51">
        <v>0.5</v>
      </c>
      <c r="E1474" s="62">
        <v>0.5</v>
      </c>
    </row>
    <row r="1475" spans="1:5" ht="30">
      <c r="A1475" s="5" t="s">
        <v>2838</v>
      </c>
      <c r="B1475" s="15" t="s">
        <v>2839</v>
      </c>
      <c r="C1475" s="20"/>
      <c r="D1475" s="51">
        <v>0.5</v>
      </c>
      <c r="E1475" s="62">
        <v>0.5</v>
      </c>
    </row>
    <row r="1476" spans="1:5" ht="30">
      <c r="A1476" s="5" t="s">
        <v>2840</v>
      </c>
      <c r="B1476" s="15" t="s">
        <v>2841</v>
      </c>
      <c r="C1476" s="20"/>
      <c r="D1476" s="51">
        <v>0.5</v>
      </c>
      <c r="E1476" s="62">
        <v>0.5</v>
      </c>
    </row>
    <row r="1477" spans="1:5" ht="30">
      <c r="A1477" s="5" t="s">
        <v>877</v>
      </c>
      <c r="B1477" s="15" t="s">
        <v>878</v>
      </c>
      <c r="C1477" s="20"/>
      <c r="D1477" s="51">
        <v>0.5</v>
      </c>
      <c r="E1477" s="62">
        <v>0.5</v>
      </c>
    </row>
    <row r="1478" spans="1:5" ht="30">
      <c r="A1478" s="5" t="s">
        <v>879</v>
      </c>
      <c r="B1478" s="15" t="s">
        <v>880</v>
      </c>
      <c r="C1478" s="20"/>
      <c r="D1478" s="51">
        <v>0.5</v>
      </c>
      <c r="E1478" s="62">
        <v>0.5</v>
      </c>
    </row>
    <row r="1479" spans="1:5" ht="30">
      <c r="A1479" s="5" t="s">
        <v>2842</v>
      </c>
      <c r="B1479" s="15" t="s">
        <v>2843</v>
      </c>
      <c r="C1479" s="20"/>
      <c r="D1479" s="51">
        <v>0.5</v>
      </c>
      <c r="E1479" s="62">
        <v>0.5</v>
      </c>
    </row>
    <row r="1480" spans="1:5" ht="30">
      <c r="A1480" s="5" t="s">
        <v>2844</v>
      </c>
      <c r="B1480" s="15" t="s">
        <v>2845</v>
      </c>
      <c r="C1480" s="20"/>
      <c r="D1480" s="51">
        <v>0.5</v>
      </c>
      <c r="E1480" s="62">
        <v>0.5</v>
      </c>
    </row>
    <row r="1481" spans="1:5" ht="30">
      <c r="A1481" s="5" t="s">
        <v>881</v>
      </c>
      <c r="B1481" s="15" t="s">
        <v>882</v>
      </c>
      <c r="C1481" s="20"/>
      <c r="D1481" s="51">
        <v>0.5</v>
      </c>
      <c r="E1481" s="62">
        <v>0.5</v>
      </c>
    </row>
    <row r="1482" spans="1:5" ht="30">
      <c r="A1482" s="5" t="s">
        <v>883</v>
      </c>
      <c r="B1482" s="15" t="s">
        <v>884</v>
      </c>
      <c r="C1482" s="20"/>
      <c r="D1482" s="51">
        <v>0.5</v>
      </c>
      <c r="E1482" s="62">
        <v>0.5</v>
      </c>
    </row>
    <row r="1483" spans="1:5" ht="30">
      <c r="A1483" s="5" t="s">
        <v>2846</v>
      </c>
      <c r="B1483" s="15" t="s">
        <v>2847</v>
      </c>
      <c r="C1483" s="20"/>
      <c r="D1483" s="51">
        <v>0.5</v>
      </c>
      <c r="E1483" s="62">
        <v>0.5</v>
      </c>
    </row>
    <row r="1484" spans="1:5" ht="30">
      <c r="A1484" s="5" t="s">
        <v>2848</v>
      </c>
      <c r="B1484" s="15" t="s">
        <v>2849</v>
      </c>
      <c r="C1484" s="20"/>
      <c r="D1484" s="51">
        <v>0.5</v>
      </c>
      <c r="E1484" s="62">
        <v>0.5</v>
      </c>
    </row>
    <row r="1485" spans="1:5" ht="30">
      <c r="A1485" s="5" t="s">
        <v>2850</v>
      </c>
      <c r="B1485" s="15" t="s">
        <v>2851</v>
      </c>
      <c r="C1485" s="20"/>
      <c r="D1485" s="12" t="s">
        <v>1492</v>
      </c>
      <c r="E1485" s="34" t="s">
        <v>1492</v>
      </c>
    </row>
    <row r="1486" spans="1:5" ht="30">
      <c r="A1486" s="5" t="s">
        <v>2852</v>
      </c>
      <c r="B1486" s="15" t="s">
        <v>2853</v>
      </c>
      <c r="C1486" s="20" t="s">
        <v>30</v>
      </c>
      <c r="D1486" s="50">
        <v>145.05386352539062</v>
      </c>
      <c r="E1486" s="61">
        <v>145.05386352539062</v>
      </c>
    </row>
    <row r="1487" spans="1:5" ht="45">
      <c r="A1487" s="5" t="s">
        <v>2854</v>
      </c>
      <c r="B1487" s="15" t="s">
        <v>2855</v>
      </c>
      <c r="C1487" s="20" t="s">
        <v>30</v>
      </c>
      <c r="D1487" s="45">
        <v>49.849769592285156</v>
      </c>
      <c r="E1487" s="56">
        <v>49.849769592285156</v>
      </c>
    </row>
    <row r="1488" spans="1:5" ht="45">
      <c r="A1488" s="5" t="s">
        <v>2856</v>
      </c>
      <c r="B1488" s="15" t="s">
        <v>2857</v>
      </c>
      <c r="C1488" s="20" t="s">
        <v>30</v>
      </c>
      <c r="D1488" s="50">
        <v>143.501220703125</v>
      </c>
      <c r="E1488" s="61">
        <v>143.501220703125</v>
      </c>
    </row>
    <row r="1489" spans="1:5" ht="30">
      <c r="A1489" s="5" t="s">
        <v>2858</v>
      </c>
      <c r="B1489" s="15" t="s">
        <v>2859</v>
      </c>
      <c r="C1489" s="20" t="s">
        <v>2087</v>
      </c>
      <c r="D1489" s="46">
        <v>3961.77734375</v>
      </c>
      <c r="E1489" s="57">
        <v>3961.77734375</v>
      </c>
    </row>
    <row r="1490" spans="1:5" ht="30">
      <c r="A1490" s="5" t="s">
        <v>2860</v>
      </c>
      <c r="B1490" s="15" t="s">
        <v>2861</v>
      </c>
      <c r="C1490" s="20" t="s">
        <v>33</v>
      </c>
      <c r="D1490" s="44">
        <v>5.1746640205383301</v>
      </c>
      <c r="E1490" s="55">
        <v>5.1746640205383301</v>
      </c>
    </row>
    <row r="1491" spans="1:5" ht="30">
      <c r="A1491" s="5" t="s">
        <v>2862</v>
      </c>
      <c r="B1491" s="15" t="s">
        <v>2863</v>
      </c>
      <c r="C1491" s="20" t="s">
        <v>33</v>
      </c>
      <c r="D1491" s="45">
        <v>11.881719589233398</v>
      </c>
      <c r="E1491" s="56">
        <v>11.881719589233398</v>
      </c>
    </row>
    <row r="1492" spans="1:5" ht="30">
      <c r="A1492" s="5" t="s">
        <v>2864</v>
      </c>
      <c r="B1492" s="15" t="s">
        <v>2865</v>
      </c>
      <c r="C1492" s="20" t="s">
        <v>33</v>
      </c>
      <c r="D1492" s="45">
        <v>12.093205451965332</v>
      </c>
      <c r="E1492" s="56">
        <v>12.093205451965332</v>
      </c>
    </row>
    <row r="1493" spans="1:5" ht="30">
      <c r="A1493" s="5" t="s">
        <v>2866</v>
      </c>
      <c r="B1493" s="15" t="s">
        <v>2867</v>
      </c>
      <c r="C1493" s="20" t="s">
        <v>33</v>
      </c>
      <c r="D1493" s="45">
        <v>69.991081237792969</v>
      </c>
      <c r="E1493" s="56">
        <v>69.991081237792969</v>
      </c>
    </row>
    <row r="1494" spans="1:5" ht="30">
      <c r="A1494" s="5" t="s">
        <v>2868</v>
      </c>
      <c r="B1494" s="15" t="s">
        <v>2869</v>
      </c>
      <c r="C1494" s="20" t="s">
        <v>33</v>
      </c>
      <c r="D1494" s="51">
        <v>0.84191989898681641</v>
      </c>
      <c r="E1494" s="62">
        <v>0.84191989898681641</v>
      </c>
    </row>
    <row r="1495" spans="1:5" ht="30">
      <c r="A1495" s="5" t="s">
        <v>2870</v>
      </c>
      <c r="B1495" s="15" t="s">
        <v>2871</v>
      </c>
      <c r="C1495" s="20" t="s">
        <v>33</v>
      </c>
      <c r="D1495" s="51">
        <v>1.7411563545465469E-2</v>
      </c>
      <c r="E1495" s="62">
        <v>1.7411563545465469E-2</v>
      </c>
    </row>
    <row r="1496" spans="1:5" ht="45">
      <c r="A1496" s="5" t="s">
        <v>2872</v>
      </c>
      <c r="B1496" s="15" t="s">
        <v>2873</v>
      </c>
      <c r="C1496" s="20" t="s">
        <v>84</v>
      </c>
      <c r="D1496" s="50">
        <v>201.51219177246094</v>
      </c>
      <c r="E1496" s="61">
        <v>201.51219177246094</v>
      </c>
    </row>
    <row r="1497" spans="1:5" ht="45">
      <c r="A1497" s="5" t="s">
        <v>2874</v>
      </c>
      <c r="B1497" s="15" t="s">
        <v>2875</v>
      </c>
      <c r="C1497" s="20" t="s">
        <v>87</v>
      </c>
      <c r="D1497" s="50">
        <v>561.7841796875</v>
      </c>
      <c r="E1497" s="61">
        <v>561.7841796875</v>
      </c>
    </row>
    <row r="1498" spans="1:5" ht="45">
      <c r="A1498" s="5" t="s">
        <v>2876</v>
      </c>
      <c r="B1498" s="15" t="s">
        <v>2877</v>
      </c>
      <c r="C1498" s="20"/>
      <c r="D1498" s="50">
        <v>196.5543212890625</v>
      </c>
      <c r="E1498" s="61">
        <v>196.5543212890625</v>
      </c>
    </row>
    <row r="1499" spans="1:5" ht="30">
      <c r="A1499" s="5" t="s">
        <v>2878</v>
      </c>
      <c r="B1499" s="15" t="s">
        <v>2879</v>
      </c>
      <c r="C1499" s="20" t="s">
        <v>212</v>
      </c>
      <c r="D1499" s="51">
        <v>1.5669051557779312E-2</v>
      </c>
      <c r="E1499" s="62">
        <v>1.5669051557779312E-2</v>
      </c>
    </row>
    <row r="1500" spans="1:5" ht="45">
      <c r="A1500" s="5" t="s">
        <v>2880</v>
      </c>
      <c r="B1500" s="15" t="s">
        <v>2881</v>
      </c>
      <c r="C1500" s="20" t="s">
        <v>84</v>
      </c>
      <c r="D1500" s="44">
        <v>8.9674901962280273</v>
      </c>
      <c r="E1500" s="55">
        <v>8.9674901962280273</v>
      </c>
    </row>
    <row r="1501" spans="1:5" ht="45">
      <c r="A1501" s="5" t="s">
        <v>2882</v>
      </c>
      <c r="B1501" s="15" t="s">
        <v>2883</v>
      </c>
      <c r="C1501" s="20" t="s">
        <v>87</v>
      </c>
      <c r="D1501" s="45">
        <v>24.999944686889648</v>
      </c>
      <c r="E1501" s="56">
        <v>24.999944686889648</v>
      </c>
    </row>
    <row r="1502" spans="1:5" ht="30">
      <c r="A1502" s="5" t="s">
        <v>2884</v>
      </c>
      <c r="B1502" s="15" t="s">
        <v>2885</v>
      </c>
      <c r="C1502" s="20"/>
      <c r="D1502" s="48">
        <v>0</v>
      </c>
      <c r="E1502" s="59">
        <v>0</v>
      </c>
    </row>
    <row r="1503" spans="1:5" ht="30">
      <c r="A1503" s="5" t="s">
        <v>2886</v>
      </c>
      <c r="B1503" s="15" t="s">
        <v>2887</v>
      </c>
      <c r="C1503" s="20" t="s">
        <v>2117</v>
      </c>
      <c r="D1503" s="48">
        <v>0</v>
      </c>
      <c r="E1503" s="59">
        <v>0</v>
      </c>
    </row>
    <row r="1504" spans="1:5" ht="30">
      <c r="A1504" s="5" t="s">
        <v>2888</v>
      </c>
      <c r="B1504" s="15" t="s">
        <v>2889</v>
      </c>
      <c r="C1504" s="20" t="s">
        <v>2117</v>
      </c>
      <c r="D1504" s="48">
        <v>0</v>
      </c>
      <c r="E1504" s="59">
        <v>0</v>
      </c>
    </row>
    <row r="1505" spans="1:5" ht="30">
      <c r="A1505" s="5" t="s">
        <v>2890</v>
      </c>
      <c r="B1505" s="15" t="s">
        <v>2891</v>
      </c>
      <c r="C1505" s="20" t="s">
        <v>33</v>
      </c>
      <c r="D1505" s="44">
        <v>6</v>
      </c>
      <c r="E1505" s="55">
        <v>6</v>
      </c>
    </row>
    <row r="1506" spans="1:5" ht="45">
      <c r="A1506" s="5" t="s">
        <v>2892</v>
      </c>
      <c r="B1506" s="15" t="s">
        <v>2893</v>
      </c>
      <c r="C1506" s="20" t="s">
        <v>33</v>
      </c>
      <c r="D1506" s="44">
        <v>5.1746640205383301</v>
      </c>
      <c r="E1506" s="55">
        <v>5.1746640205383301</v>
      </c>
    </row>
    <row r="1507" spans="1:5" ht="30">
      <c r="A1507" s="5" t="s">
        <v>2894</v>
      </c>
      <c r="B1507" s="15" t="s">
        <v>2895</v>
      </c>
      <c r="C1507" s="20" t="s">
        <v>33</v>
      </c>
      <c r="D1507" s="45">
        <v>12.093205451965332</v>
      </c>
      <c r="E1507" s="56">
        <v>12.093205451965332</v>
      </c>
    </row>
    <row r="1508" spans="1:5" ht="30">
      <c r="A1508" s="5" t="s">
        <v>2896</v>
      </c>
      <c r="B1508" s="15" t="s">
        <v>2897</v>
      </c>
      <c r="C1508" s="20" t="s">
        <v>2117</v>
      </c>
      <c r="D1508" s="48">
        <v>0</v>
      </c>
      <c r="E1508" s="59">
        <v>0</v>
      </c>
    </row>
    <row r="1509" spans="1:5" ht="45">
      <c r="A1509" s="5" t="s">
        <v>2898</v>
      </c>
      <c r="B1509" s="15" t="s">
        <v>2899</v>
      </c>
      <c r="C1509" s="20"/>
      <c r="D1509" s="48">
        <v>0</v>
      </c>
      <c r="E1509" s="59">
        <v>0</v>
      </c>
    </row>
    <row r="1510" spans="1:5" ht="45">
      <c r="A1510" s="5" t="s">
        <v>2900</v>
      </c>
      <c r="B1510" s="15" t="s">
        <v>2901</v>
      </c>
      <c r="C1510" s="20"/>
      <c r="D1510" s="48">
        <v>0</v>
      </c>
      <c r="E1510" s="59">
        <v>0</v>
      </c>
    </row>
    <row r="1511" spans="1:5" ht="45">
      <c r="A1511" s="5" t="s">
        <v>2902</v>
      </c>
      <c r="B1511" s="15" t="s">
        <v>2903</v>
      </c>
      <c r="C1511" s="20"/>
      <c r="D1511" s="48">
        <v>0</v>
      </c>
      <c r="E1511" s="59">
        <v>0</v>
      </c>
    </row>
    <row r="1512" spans="1:5" ht="45">
      <c r="A1512" s="5" t="s">
        <v>2904</v>
      </c>
      <c r="B1512" s="15" t="s">
        <v>2905</v>
      </c>
      <c r="C1512" s="20"/>
      <c r="D1512" s="48">
        <v>0</v>
      </c>
      <c r="E1512" s="59">
        <v>0</v>
      </c>
    </row>
    <row r="1513" spans="1:5" ht="30">
      <c r="A1513" s="5" t="s">
        <v>2906</v>
      </c>
      <c r="B1513" s="15" t="s">
        <v>2907</v>
      </c>
      <c r="C1513" s="20" t="s">
        <v>2117</v>
      </c>
      <c r="D1513" s="48">
        <v>0</v>
      </c>
      <c r="E1513" s="59">
        <v>0</v>
      </c>
    </row>
    <row r="1514" spans="1:5" ht="45">
      <c r="A1514" s="5" t="s">
        <v>2908</v>
      </c>
      <c r="B1514" s="15" t="s">
        <v>2909</v>
      </c>
      <c r="C1514" s="20" t="s">
        <v>2126</v>
      </c>
      <c r="D1514" s="48">
        <v>0</v>
      </c>
      <c r="E1514" s="59">
        <v>0</v>
      </c>
    </row>
    <row r="1515" spans="1:5" ht="45">
      <c r="A1515" s="5" t="s">
        <v>2910</v>
      </c>
      <c r="B1515" s="15" t="s">
        <v>2911</v>
      </c>
      <c r="C1515" s="20" t="s">
        <v>2132</v>
      </c>
      <c r="D1515" s="48">
        <v>0</v>
      </c>
      <c r="E1515" s="59">
        <v>0</v>
      </c>
    </row>
    <row r="1516" spans="1:5" ht="45">
      <c r="A1516" s="5" t="s">
        <v>2912</v>
      </c>
      <c r="B1516" s="15" t="s">
        <v>2913</v>
      </c>
      <c r="C1516" s="20" t="s">
        <v>2132</v>
      </c>
      <c r="D1516" s="48">
        <v>0</v>
      </c>
      <c r="E1516" s="59">
        <v>0</v>
      </c>
    </row>
    <row r="1517" spans="1:5" ht="45">
      <c r="A1517" s="5" t="s">
        <v>2914</v>
      </c>
      <c r="B1517" s="15" t="s">
        <v>2915</v>
      </c>
      <c r="C1517" s="20" t="s">
        <v>2129</v>
      </c>
      <c r="D1517" s="48">
        <v>0</v>
      </c>
      <c r="E1517" s="59">
        <v>0</v>
      </c>
    </row>
    <row r="1518" spans="1:5" ht="30">
      <c r="A1518" s="5" t="s">
        <v>2916</v>
      </c>
      <c r="B1518" s="15" t="s">
        <v>2917</v>
      </c>
      <c r="C1518" s="20" t="s">
        <v>2117</v>
      </c>
      <c r="D1518" s="48">
        <v>0</v>
      </c>
      <c r="E1518" s="59">
        <v>0</v>
      </c>
    </row>
    <row r="1519" spans="1:5" ht="45">
      <c r="A1519" s="5" t="s">
        <v>2918</v>
      </c>
      <c r="B1519" s="15" t="s">
        <v>2919</v>
      </c>
      <c r="C1519" s="20" t="s">
        <v>2126</v>
      </c>
      <c r="D1519" s="48">
        <v>0</v>
      </c>
      <c r="E1519" s="59">
        <v>0</v>
      </c>
    </row>
    <row r="1520" spans="1:5" ht="45">
      <c r="A1520" s="5" t="s">
        <v>2920</v>
      </c>
      <c r="B1520" s="15" t="s">
        <v>2921</v>
      </c>
      <c r="C1520" s="20" t="s">
        <v>2132</v>
      </c>
      <c r="D1520" s="48">
        <v>0</v>
      </c>
      <c r="E1520" s="59">
        <v>0</v>
      </c>
    </row>
    <row r="1521" spans="1:5" ht="45">
      <c r="A1521" s="5" t="s">
        <v>2922</v>
      </c>
      <c r="B1521" s="15" t="s">
        <v>2923</v>
      </c>
      <c r="C1521" s="20" t="s">
        <v>2132</v>
      </c>
      <c r="D1521" s="48">
        <v>0</v>
      </c>
      <c r="E1521" s="59">
        <v>0</v>
      </c>
    </row>
    <row r="1522" spans="1:5" ht="45">
      <c r="A1522" s="5" t="s">
        <v>2924</v>
      </c>
      <c r="B1522" s="15" t="s">
        <v>2925</v>
      </c>
      <c r="C1522" s="20" t="s">
        <v>2129</v>
      </c>
      <c r="D1522" s="48">
        <v>0</v>
      </c>
      <c r="E1522" s="59">
        <v>0</v>
      </c>
    </row>
    <row r="1523" spans="1:5" ht="30">
      <c r="A1523" s="5" t="s">
        <v>2926</v>
      </c>
      <c r="B1523" s="15" t="s">
        <v>2927</v>
      </c>
      <c r="C1523" s="20"/>
      <c r="D1523" s="12" t="s">
        <v>1492</v>
      </c>
      <c r="E1523" s="34" t="s">
        <v>1492</v>
      </c>
    </row>
    <row r="1524" spans="1:5" ht="45">
      <c r="A1524" s="5" t="s">
        <v>2928</v>
      </c>
      <c r="B1524" s="15" t="s">
        <v>2929</v>
      </c>
      <c r="C1524" s="20" t="s">
        <v>212</v>
      </c>
      <c r="D1524" s="50">
        <v>546.54779052734375</v>
      </c>
      <c r="E1524" s="61">
        <v>546.54779052734375</v>
      </c>
    </row>
    <row r="1525" spans="1:5" ht="45">
      <c r="A1525" s="5" t="s">
        <v>2930</v>
      </c>
      <c r="B1525" s="15" t="s">
        <v>2931</v>
      </c>
      <c r="C1525" s="20" t="s">
        <v>38</v>
      </c>
      <c r="D1525" s="50">
        <v>148.28605651855469</v>
      </c>
      <c r="E1525" s="61">
        <v>148.28605651855469</v>
      </c>
    </row>
    <row r="1526" spans="1:5" ht="45">
      <c r="A1526" s="5" t="s">
        <v>2932</v>
      </c>
      <c r="B1526" s="15" t="s">
        <v>2933</v>
      </c>
      <c r="C1526" s="20" t="s">
        <v>500</v>
      </c>
      <c r="D1526" s="46">
        <v>3050.432861328125</v>
      </c>
      <c r="E1526" s="57">
        <v>3050.432861328125</v>
      </c>
    </row>
    <row r="1527" spans="1:5" ht="45">
      <c r="A1527" s="5" t="s">
        <v>2934</v>
      </c>
      <c r="B1527" s="15" t="s">
        <v>2935</v>
      </c>
      <c r="C1527" s="20" t="s">
        <v>30</v>
      </c>
      <c r="D1527" s="50">
        <v>418.00396728515625</v>
      </c>
      <c r="E1527" s="61">
        <v>418.00396728515625</v>
      </c>
    </row>
    <row r="1528" spans="1:5" ht="45">
      <c r="A1528" s="5" t="s">
        <v>2936</v>
      </c>
      <c r="B1528" s="15" t="s">
        <v>2937</v>
      </c>
      <c r="C1528" s="20" t="s">
        <v>212</v>
      </c>
      <c r="D1528" s="50">
        <v>546.54779052734375</v>
      </c>
      <c r="E1528" s="61">
        <v>546.54779052734375</v>
      </c>
    </row>
    <row r="1529" spans="1:5" ht="45">
      <c r="A1529" s="5" t="s">
        <v>2938</v>
      </c>
      <c r="B1529" s="15" t="s">
        <v>2939</v>
      </c>
      <c r="C1529" s="20" t="s">
        <v>38</v>
      </c>
      <c r="D1529" s="50">
        <v>146.81788635253906</v>
      </c>
      <c r="E1529" s="61">
        <v>146.81788635253906</v>
      </c>
    </row>
    <row r="1530" spans="1:5" ht="45">
      <c r="A1530" s="5" t="s">
        <v>2940</v>
      </c>
      <c r="B1530" s="15" t="s">
        <v>2941</v>
      </c>
      <c r="C1530" s="20" t="s">
        <v>30</v>
      </c>
      <c r="D1530" s="50">
        <v>490</v>
      </c>
      <c r="E1530" s="61">
        <v>490</v>
      </c>
    </row>
    <row r="1531" spans="1:5" ht="45">
      <c r="A1531" s="5" t="s">
        <v>2942</v>
      </c>
      <c r="B1531" s="15" t="s">
        <v>2943</v>
      </c>
      <c r="C1531" s="20" t="s">
        <v>500</v>
      </c>
      <c r="D1531" s="46">
        <v>3286.043212890625</v>
      </c>
      <c r="E1531" s="57">
        <v>3286.043212890625</v>
      </c>
    </row>
    <row r="1532" spans="1:5" ht="30">
      <c r="A1532" s="5" t="s">
        <v>2944</v>
      </c>
      <c r="B1532" s="15" t="s">
        <v>2945</v>
      </c>
      <c r="C1532" s="20" t="s">
        <v>212</v>
      </c>
      <c r="D1532" s="50">
        <v>837.50177001953125</v>
      </c>
      <c r="E1532" s="61">
        <v>837.50177001953125</v>
      </c>
    </row>
    <row r="1533" spans="1:5" ht="30">
      <c r="A1533" s="5" t="s">
        <v>2946</v>
      </c>
      <c r="B1533" s="15" t="s">
        <v>2947</v>
      </c>
      <c r="C1533" s="20" t="s">
        <v>212</v>
      </c>
      <c r="D1533" s="44">
        <v>4.1030640602111816</v>
      </c>
      <c r="E1533" s="55">
        <v>4.1030640602111816</v>
      </c>
    </row>
    <row r="1534" spans="1:5" ht="45">
      <c r="A1534" s="5" t="s">
        <v>2948</v>
      </c>
      <c r="B1534" s="15" t="s">
        <v>2949</v>
      </c>
      <c r="C1534" s="20" t="s">
        <v>30</v>
      </c>
      <c r="D1534" s="47">
        <v>1131.2000732421875</v>
      </c>
      <c r="E1534" s="58">
        <v>1131.2000732421875</v>
      </c>
    </row>
    <row r="1535" spans="1:5" ht="45">
      <c r="A1535" s="5" t="s">
        <v>2950</v>
      </c>
      <c r="B1535" s="15" t="s">
        <v>2951</v>
      </c>
      <c r="C1535" s="20" t="s">
        <v>30</v>
      </c>
      <c r="D1535" s="47">
        <v>1020.9854736328125</v>
      </c>
      <c r="E1535" s="58">
        <v>1020.9854736328125</v>
      </c>
    </row>
    <row r="1536" spans="1:5" ht="45">
      <c r="A1536" s="5" t="s">
        <v>2952</v>
      </c>
      <c r="B1536" s="15" t="s">
        <v>2953</v>
      </c>
      <c r="C1536" s="20" t="s">
        <v>120</v>
      </c>
      <c r="D1536" s="46">
        <v>35770.6328125</v>
      </c>
      <c r="E1536" s="57">
        <v>35770.6328125</v>
      </c>
    </row>
    <row r="1537" spans="1:5" ht="30">
      <c r="A1537" s="5" t="s">
        <v>2954</v>
      </c>
      <c r="B1537" s="15" t="s">
        <v>2955</v>
      </c>
      <c r="C1537" s="20" t="s">
        <v>120</v>
      </c>
      <c r="D1537" s="50">
        <v>268.27975463867187</v>
      </c>
      <c r="E1537" s="61">
        <v>268.27975463867187</v>
      </c>
    </row>
    <row r="1538" spans="1:5" ht="45">
      <c r="A1538" s="5" t="s">
        <v>2956</v>
      </c>
      <c r="B1538" s="15" t="s">
        <v>2957</v>
      </c>
      <c r="C1538" s="20" t="s">
        <v>120</v>
      </c>
      <c r="D1538" s="47">
        <v>1676.8238525390625</v>
      </c>
      <c r="E1538" s="58">
        <v>1676.8238525390625</v>
      </c>
    </row>
    <row r="1539" spans="1:5" ht="45">
      <c r="A1539" s="5" t="s">
        <v>2958</v>
      </c>
      <c r="B1539" s="15" t="s">
        <v>2959</v>
      </c>
      <c r="C1539" s="20" t="s">
        <v>61</v>
      </c>
      <c r="D1539" s="44">
        <v>2.4906601905822754</v>
      </c>
      <c r="E1539" s="55">
        <v>2.4906601905822754</v>
      </c>
    </row>
    <row r="1540" spans="1:5" ht="45">
      <c r="A1540" s="5" t="s">
        <v>2960</v>
      </c>
      <c r="B1540" s="15" t="s">
        <v>2961</v>
      </c>
      <c r="C1540" s="20" t="s">
        <v>38</v>
      </c>
      <c r="D1540" s="44">
        <v>1.4681766033172607</v>
      </c>
      <c r="E1540" s="55">
        <v>1.4681766033172607</v>
      </c>
    </row>
    <row r="1541" spans="1:5" ht="30">
      <c r="A1541" s="5" t="s">
        <v>2962</v>
      </c>
      <c r="B1541" s="15" t="s">
        <v>2963</v>
      </c>
      <c r="C1541" s="20"/>
      <c r="D1541" s="12" t="s">
        <v>1492</v>
      </c>
      <c r="E1541" s="34" t="s">
        <v>1492</v>
      </c>
    </row>
    <row r="1542" spans="1:5" ht="30">
      <c r="A1542" s="5" t="s">
        <v>2964</v>
      </c>
      <c r="B1542" s="15" t="s">
        <v>2965</v>
      </c>
      <c r="C1542" s="20" t="s">
        <v>212</v>
      </c>
      <c r="D1542" s="50">
        <v>547.72064208984375</v>
      </c>
      <c r="E1542" s="61">
        <v>547.72064208984375</v>
      </c>
    </row>
    <row r="1543" spans="1:5" ht="30">
      <c r="A1543" s="5" t="s">
        <v>2966</v>
      </c>
      <c r="B1543" s="15" t="s">
        <v>2967</v>
      </c>
      <c r="C1543" s="20" t="s">
        <v>38</v>
      </c>
      <c r="D1543" s="50">
        <v>145.36427307128906</v>
      </c>
      <c r="E1543" s="61">
        <v>145.36427307128906</v>
      </c>
    </row>
    <row r="1544" spans="1:5" ht="30">
      <c r="A1544" s="5" t="s">
        <v>2968</v>
      </c>
      <c r="B1544" s="15" t="s">
        <v>2969</v>
      </c>
      <c r="C1544" s="20" t="s">
        <v>500</v>
      </c>
      <c r="D1544" s="46">
        <v>3359.4287109375</v>
      </c>
      <c r="E1544" s="57">
        <v>3359.4287109375</v>
      </c>
    </row>
    <row r="1545" spans="1:5" ht="30">
      <c r="A1545" s="5" t="s">
        <v>2970</v>
      </c>
      <c r="B1545" s="15" t="s">
        <v>2971</v>
      </c>
      <c r="C1545" s="20" t="s">
        <v>30</v>
      </c>
      <c r="D1545" s="50">
        <v>514.99951171875</v>
      </c>
      <c r="E1545" s="61">
        <v>514.99951171875</v>
      </c>
    </row>
    <row r="1546" spans="1:5" ht="30">
      <c r="A1546" s="5" t="s">
        <v>2972</v>
      </c>
      <c r="B1546" s="15" t="s">
        <v>2973</v>
      </c>
      <c r="C1546" s="20" t="s">
        <v>212</v>
      </c>
      <c r="D1546" s="50">
        <v>547.72064208984375</v>
      </c>
      <c r="E1546" s="61">
        <v>547.72064208984375</v>
      </c>
    </row>
    <row r="1547" spans="1:5" ht="30">
      <c r="A1547" s="5" t="s">
        <v>2974</v>
      </c>
      <c r="B1547" s="15" t="s">
        <v>2975</v>
      </c>
      <c r="C1547" s="20" t="s">
        <v>38</v>
      </c>
      <c r="D1547" s="50">
        <v>143.92500305175781</v>
      </c>
      <c r="E1547" s="61">
        <v>143.92500305175781</v>
      </c>
    </row>
    <row r="1548" spans="1:5" ht="30">
      <c r="A1548" s="5" t="s">
        <v>2976</v>
      </c>
      <c r="B1548" s="15" t="s">
        <v>2977</v>
      </c>
      <c r="C1548" s="20" t="s">
        <v>30</v>
      </c>
      <c r="D1548" s="50">
        <v>532.0999755859375</v>
      </c>
      <c r="E1548" s="61">
        <v>532.0999755859375</v>
      </c>
    </row>
    <row r="1549" spans="1:5" ht="30">
      <c r="A1549" s="5" t="s">
        <v>2978</v>
      </c>
      <c r="B1549" s="15" t="s">
        <v>2979</v>
      </c>
      <c r="C1549" s="20" t="s">
        <v>500</v>
      </c>
      <c r="D1549" s="46">
        <v>3408.41064453125</v>
      </c>
      <c r="E1549" s="57">
        <v>3408.41064453125</v>
      </c>
    </row>
    <row r="1550" spans="1:5" ht="30">
      <c r="A1550" s="5" t="s">
        <v>2980</v>
      </c>
      <c r="B1550" s="15" t="s">
        <v>2981</v>
      </c>
      <c r="C1550" s="20" t="s">
        <v>212</v>
      </c>
      <c r="D1550" s="50">
        <v>837.50177001953125</v>
      </c>
      <c r="E1550" s="61">
        <v>837.50177001953125</v>
      </c>
    </row>
    <row r="1551" spans="1:5" ht="30">
      <c r="A1551" s="5" t="s">
        <v>2982</v>
      </c>
      <c r="B1551" s="15" t="s">
        <v>2983</v>
      </c>
      <c r="C1551" s="20" t="s">
        <v>212</v>
      </c>
      <c r="D1551" s="44">
        <v>4.1030640602111816</v>
      </c>
      <c r="E1551" s="55">
        <v>4.1030640602111816</v>
      </c>
    </row>
    <row r="1552" spans="1:5" ht="30">
      <c r="A1552" s="5" t="s">
        <v>2984</v>
      </c>
      <c r="B1552" s="15" t="s">
        <v>2985</v>
      </c>
      <c r="C1552" s="20" t="s">
        <v>30</v>
      </c>
      <c r="D1552" s="50">
        <v>771.38702392578125</v>
      </c>
      <c r="E1552" s="61">
        <v>771.38702392578125</v>
      </c>
    </row>
    <row r="1553" spans="1:5" ht="30">
      <c r="A1553" s="5" t="s">
        <v>2986</v>
      </c>
      <c r="B1553" s="15" t="s">
        <v>2987</v>
      </c>
      <c r="C1553" s="20" t="s">
        <v>30</v>
      </c>
      <c r="D1553" s="50">
        <v>746.0794677734375</v>
      </c>
      <c r="E1553" s="61">
        <v>746.0794677734375</v>
      </c>
    </row>
    <row r="1554" spans="1:5" ht="30">
      <c r="A1554" s="5" t="s">
        <v>2988</v>
      </c>
      <c r="B1554" s="15" t="s">
        <v>2989</v>
      </c>
      <c r="C1554" s="20" t="s">
        <v>120</v>
      </c>
      <c r="D1554" s="46">
        <v>7452.46435546875</v>
      </c>
      <c r="E1554" s="57">
        <v>7452.46435546875</v>
      </c>
    </row>
    <row r="1555" spans="1:5" ht="30">
      <c r="A1555" s="5" t="s">
        <v>2990</v>
      </c>
      <c r="B1555" s="15" t="s">
        <v>2991</v>
      </c>
      <c r="C1555" s="20" t="s">
        <v>120</v>
      </c>
      <c r="D1555" s="45">
        <v>55.893482208251953</v>
      </c>
      <c r="E1555" s="56">
        <v>55.893482208251953</v>
      </c>
    </row>
    <row r="1556" spans="1:5" ht="30">
      <c r="A1556" s="5" t="s">
        <v>2992</v>
      </c>
      <c r="B1556" s="15" t="s">
        <v>2993</v>
      </c>
      <c r="C1556" s="20" t="s">
        <v>120</v>
      </c>
      <c r="D1556" s="48">
        <v>0</v>
      </c>
      <c r="E1556" s="59">
        <v>0</v>
      </c>
    </row>
    <row r="1557" spans="1:5" ht="30">
      <c r="A1557" s="5" t="s">
        <v>2994</v>
      </c>
      <c r="B1557" s="15" t="s">
        <v>2995</v>
      </c>
      <c r="C1557" s="20" t="s">
        <v>61</v>
      </c>
      <c r="D1557" s="44">
        <v>2.4906601905822754</v>
      </c>
      <c r="E1557" s="55">
        <v>2.4906601905822754</v>
      </c>
    </row>
    <row r="1558" spans="1:5" ht="30">
      <c r="A1558" s="5" t="s">
        <v>2996</v>
      </c>
      <c r="B1558" s="15" t="s">
        <v>2997</v>
      </c>
      <c r="C1558" s="20" t="s">
        <v>38</v>
      </c>
      <c r="D1558" s="44">
        <v>1.4392582178115845</v>
      </c>
      <c r="E1558" s="55">
        <v>1.4392582178115845</v>
      </c>
    </row>
    <row r="1559" spans="1:5" ht="30">
      <c r="A1559" s="5" t="s">
        <v>2998</v>
      </c>
      <c r="B1559" s="15" t="s">
        <v>2999</v>
      </c>
      <c r="C1559" s="20"/>
      <c r="D1559" s="12" t="s">
        <v>1492</v>
      </c>
      <c r="E1559" s="34" t="s">
        <v>1492</v>
      </c>
    </row>
    <row r="1560" spans="1:5" ht="30">
      <c r="A1560" s="5" t="s">
        <v>3000</v>
      </c>
      <c r="B1560" s="15" t="s">
        <v>3001</v>
      </c>
      <c r="C1560" s="20" t="s">
        <v>212</v>
      </c>
      <c r="D1560" s="50">
        <v>544.79998779296875</v>
      </c>
      <c r="E1560" s="61">
        <v>544.79998779296875</v>
      </c>
    </row>
    <row r="1561" spans="1:5" ht="30">
      <c r="A1561" s="5" t="s">
        <v>3002</v>
      </c>
      <c r="B1561" s="15" t="s">
        <v>3003</v>
      </c>
      <c r="C1561" s="20" t="s">
        <v>38</v>
      </c>
      <c r="D1561" s="50">
        <v>149.7689208984375</v>
      </c>
      <c r="E1561" s="61">
        <v>149.7689208984375</v>
      </c>
    </row>
    <row r="1562" spans="1:5" ht="30">
      <c r="A1562" s="5" t="s">
        <v>3004</v>
      </c>
      <c r="B1562" s="15" t="s">
        <v>3005</v>
      </c>
      <c r="C1562" s="20" t="s">
        <v>500</v>
      </c>
      <c r="D1562" s="47">
        <v>2611.524169921875</v>
      </c>
      <c r="E1562" s="58">
        <v>2611.524169921875</v>
      </c>
    </row>
    <row r="1563" spans="1:5" ht="30">
      <c r="A1563" s="5" t="s">
        <v>3006</v>
      </c>
      <c r="B1563" s="15" t="s">
        <v>3007</v>
      </c>
      <c r="C1563" s="20" t="s">
        <v>30</v>
      </c>
      <c r="D1563" s="50">
        <v>342.03445434570312</v>
      </c>
      <c r="E1563" s="61">
        <v>342.03445434570312</v>
      </c>
    </row>
    <row r="1564" spans="1:5" ht="30">
      <c r="A1564" s="5" t="s">
        <v>3008</v>
      </c>
      <c r="B1564" s="15" t="s">
        <v>3009</v>
      </c>
      <c r="C1564" s="20" t="s">
        <v>212</v>
      </c>
      <c r="D1564" s="50">
        <v>544.79998779296875</v>
      </c>
      <c r="E1564" s="61">
        <v>544.79998779296875</v>
      </c>
    </row>
    <row r="1565" spans="1:5" ht="30">
      <c r="A1565" s="5" t="s">
        <v>3010</v>
      </c>
      <c r="B1565" s="15" t="s">
        <v>3011</v>
      </c>
      <c r="C1565" s="20" t="s">
        <v>38</v>
      </c>
      <c r="D1565" s="50">
        <v>148.28605651855469</v>
      </c>
      <c r="E1565" s="61">
        <v>148.28605651855469</v>
      </c>
    </row>
    <row r="1566" spans="1:5" ht="30">
      <c r="A1566" s="5" t="s">
        <v>3012</v>
      </c>
      <c r="B1566" s="15" t="s">
        <v>3013</v>
      </c>
      <c r="C1566" s="20" t="s">
        <v>30</v>
      </c>
      <c r="D1566" s="50">
        <v>420</v>
      </c>
      <c r="E1566" s="61">
        <v>420</v>
      </c>
    </row>
    <row r="1567" spans="1:5" ht="30">
      <c r="A1567" s="5" t="s">
        <v>3014</v>
      </c>
      <c r="B1567" s="15" t="s">
        <v>3015</v>
      </c>
      <c r="C1567" s="20" t="s">
        <v>500</v>
      </c>
      <c r="D1567" s="46">
        <v>3057.80126953125</v>
      </c>
      <c r="E1567" s="57">
        <v>3057.80126953125</v>
      </c>
    </row>
    <row r="1568" spans="1:5" ht="30">
      <c r="A1568" s="5" t="s">
        <v>3016</v>
      </c>
      <c r="B1568" s="15" t="s">
        <v>3017</v>
      </c>
      <c r="C1568" s="20" t="s">
        <v>212</v>
      </c>
      <c r="D1568" s="50">
        <v>837.50177001953125</v>
      </c>
      <c r="E1568" s="61">
        <v>837.50177001953125</v>
      </c>
    </row>
    <row r="1569" spans="1:5" ht="30">
      <c r="A1569" s="5" t="s">
        <v>3018</v>
      </c>
      <c r="B1569" s="15" t="s">
        <v>3019</v>
      </c>
      <c r="C1569" s="20" t="s">
        <v>212</v>
      </c>
      <c r="D1569" s="44">
        <v>4.1030640602111816</v>
      </c>
      <c r="E1569" s="55">
        <v>4.1030640602111816</v>
      </c>
    </row>
    <row r="1570" spans="1:5" ht="30">
      <c r="A1570" s="5" t="s">
        <v>3020</v>
      </c>
      <c r="B1570" s="15" t="s">
        <v>3021</v>
      </c>
      <c r="C1570" s="20" t="s">
        <v>30</v>
      </c>
      <c r="D1570" s="50">
        <v>746.081298828125</v>
      </c>
      <c r="E1570" s="61">
        <v>746.081298828125</v>
      </c>
    </row>
    <row r="1571" spans="1:5" ht="30">
      <c r="A1571" s="5" t="s">
        <v>3022</v>
      </c>
      <c r="B1571" s="15" t="s">
        <v>3023</v>
      </c>
      <c r="C1571" s="20" t="s">
        <v>30</v>
      </c>
      <c r="D1571" s="50">
        <v>510.28558349609375</v>
      </c>
      <c r="E1571" s="61">
        <v>510.28558349609375</v>
      </c>
    </row>
    <row r="1572" spans="1:5" ht="30">
      <c r="A1572" s="5" t="s">
        <v>3024</v>
      </c>
      <c r="B1572" s="15" t="s">
        <v>3025</v>
      </c>
      <c r="C1572" s="20" t="s">
        <v>120</v>
      </c>
      <c r="D1572" s="46">
        <v>67537.640625</v>
      </c>
      <c r="E1572" s="57">
        <v>67537.640625</v>
      </c>
    </row>
    <row r="1573" spans="1:5" ht="30">
      <c r="A1573" s="5" t="s">
        <v>3026</v>
      </c>
      <c r="B1573" s="15" t="s">
        <v>3027</v>
      </c>
      <c r="C1573" s="20" t="s">
        <v>120</v>
      </c>
      <c r="D1573" s="50">
        <v>506.53228759765625</v>
      </c>
      <c r="E1573" s="61">
        <v>506.53228759765625</v>
      </c>
    </row>
    <row r="1574" spans="1:5" ht="30">
      <c r="A1574" s="5" t="s">
        <v>3028</v>
      </c>
      <c r="B1574" s="15" t="s">
        <v>3029</v>
      </c>
      <c r="C1574" s="20" t="s">
        <v>120</v>
      </c>
      <c r="D1574" s="48">
        <v>0</v>
      </c>
      <c r="E1574" s="59">
        <v>0</v>
      </c>
    </row>
    <row r="1575" spans="1:5" ht="30">
      <c r="A1575" s="5" t="s">
        <v>3030</v>
      </c>
      <c r="B1575" s="15" t="s">
        <v>3031</v>
      </c>
      <c r="C1575" s="20" t="s">
        <v>61</v>
      </c>
      <c r="D1575" s="44">
        <v>2.4906601905822754</v>
      </c>
      <c r="E1575" s="55">
        <v>2.4906601905822754</v>
      </c>
    </row>
    <row r="1576" spans="1:5" ht="30">
      <c r="A1576" s="5" t="s">
        <v>3032</v>
      </c>
      <c r="B1576" s="15" t="s">
        <v>3033</v>
      </c>
      <c r="C1576" s="20" t="s">
        <v>38</v>
      </c>
      <c r="D1576" s="44">
        <v>1.4828547239303589</v>
      </c>
      <c r="E1576" s="55">
        <v>1.4828547239303589</v>
      </c>
    </row>
    <row r="1577" spans="1:5" ht="30">
      <c r="A1577" s="5" t="s">
        <v>3034</v>
      </c>
      <c r="B1577" s="15" t="s">
        <v>3035</v>
      </c>
      <c r="C1577" s="20"/>
      <c r="D1577" s="12" t="s">
        <v>1492</v>
      </c>
      <c r="E1577" s="34" t="s">
        <v>1492</v>
      </c>
    </row>
    <row r="1578" spans="1:5" ht="45">
      <c r="A1578" s="5" t="s">
        <v>3036</v>
      </c>
      <c r="B1578" s="15" t="s">
        <v>3037</v>
      </c>
      <c r="C1578" s="20" t="s">
        <v>212</v>
      </c>
      <c r="D1578" s="50">
        <v>468.51058959960937</v>
      </c>
      <c r="E1578" s="61">
        <v>468.51058959960937</v>
      </c>
    </row>
    <row r="1579" spans="1:5" ht="45">
      <c r="A1579" s="5" t="s">
        <v>3038</v>
      </c>
      <c r="B1579" s="15" t="s">
        <v>3039</v>
      </c>
      <c r="C1579" s="20" t="s">
        <v>38</v>
      </c>
      <c r="D1579" s="45">
        <v>31.266000747680664</v>
      </c>
      <c r="E1579" s="56">
        <v>31.266000747680664</v>
      </c>
    </row>
    <row r="1580" spans="1:5" ht="45">
      <c r="A1580" s="5" t="s">
        <v>3040</v>
      </c>
      <c r="B1580" s="15" t="s">
        <v>3041</v>
      </c>
      <c r="C1580" s="20" t="s">
        <v>500</v>
      </c>
      <c r="D1580" s="46">
        <v>3047.14990234375</v>
      </c>
      <c r="E1580" s="57">
        <v>3047.14990234375</v>
      </c>
    </row>
    <row r="1581" spans="1:5" ht="45">
      <c r="A1581" s="5" t="s">
        <v>3042</v>
      </c>
      <c r="B1581" s="15" t="s">
        <v>3043</v>
      </c>
      <c r="C1581" s="20" t="s">
        <v>30</v>
      </c>
      <c r="D1581" s="50">
        <v>322.5885009765625</v>
      </c>
      <c r="E1581" s="61">
        <v>322.5885009765625</v>
      </c>
    </row>
    <row r="1582" spans="1:5" ht="45">
      <c r="A1582" s="5" t="s">
        <v>3044</v>
      </c>
      <c r="B1582" s="15" t="s">
        <v>3045</v>
      </c>
      <c r="C1582" s="20" t="s">
        <v>212</v>
      </c>
      <c r="D1582" s="50">
        <v>468.51058959960937</v>
      </c>
      <c r="E1582" s="61">
        <v>468.51058959960937</v>
      </c>
    </row>
    <row r="1583" spans="1:5" ht="45">
      <c r="A1583" s="5" t="s">
        <v>3046</v>
      </c>
      <c r="B1583" s="15" t="s">
        <v>3047</v>
      </c>
      <c r="C1583" s="20" t="s">
        <v>38</v>
      </c>
      <c r="D1583" s="45">
        <v>30.95643424987793</v>
      </c>
      <c r="E1583" s="56">
        <v>30.95643424987793</v>
      </c>
    </row>
    <row r="1584" spans="1:5" ht="45">
      <c r="A1584" s="5" t="s">
        <v>3048</v>
      </c>
      <c r="B1584" s="15" t="s">
        <v>3049</v>
      </c>
      <c r="C1584" s="20" t="s">
        <v>30</v>
      </c>
      <c r="D1584" s="50">
        <v>511</v>
      </c>
      <c r="E1584" s="61">
        <v>511</v>
      </c>
    </row>
    <row r="1585" spans="1:5" ht="45">
      <c r="A1585" s="5" t="s">
        <v>3050</v>
      </c>
      <c r="B1585" s="15" t="s">
        <v>3051</v>
      </c>
      <c r="C1585" s="20" t="s">
        <v>500</v>
      </c>
      <c r="D1585" s="46">
        <v>3480.742919921875</v>
      </c>
      <c r="E1585" s="57">
        <v>3480.742919921875</v>
      </c>
    </row>
    <row r="1586" spans="1:5" ht="30">
      <c r="A1586" s="5" t="s">
        <v>3052</v>
      </c>
      <c r="B1586" s="15" t="s">
        <v>3053</v>
      </c>
      <c r="C1586" s="20" t="s">
        <v>212</v>
      </c>
      <c r="D1586" s="50">
        <v>837.50177001953125</v>
      </c>
      <c r="E1586" s="61">
        <v>837.50177001953125</v>
      </c>
    </row>
    <row r="1587" spans="1:5" ht="30">
      <c r="A1587" s="5" t="s">
        <v>3054</v>
      </c>
      <c r="B1587" s="15" t="s">
        <v>3055</v>
      </c>
      <c r="C1587" s="20" t="s">
        <v>212</v>
      </c>
      <c r="D1587" s="44">
        <v>4.1030640602111816</v>
      </c>
      <c r="E1587" s="55">
        <v>4.1030640602111816</v>
      </c>
    </row>
    <row r="1588" spans="1:5" ht="45">
      <c r="A1588" s="5" t="s">
        <v>3056</v>
      </c>
      <c r="B1588" s="15" t="s">
        <v>3057</v>
      </c>
      <c r="C1588" s="20" t="s">
        <v>30</v>
      </c>
      <c r="D1588" s="50">
        <v>981.8358154296875</v>
      </c>
      <c r="E1588" s="61">
        <v>981.8358154296875</v>
      </c>
    </row>
    <row r="1589" spans="1:5" ht="45">
      <c r="A1589" s="5" t="s">
        <v>3058</v>
      </c>
      <c r="B1589" s="15" t="s">
        <v>3059</v>
      </c>
      <c r="C1589" s="20" t="s">
        <v>30</v>
      </c>
      <c r="D1589" s="50">
        <v>794.423828125</v>
      </c>
      <c r="E1589" s="61">
        <v>794.423828125</v>
      </c>
    </row>
    <row r="1590" spans="1:5" ht="45">
      <c r="A1590" s="5" t="s">
        <v>3060</v>
      </c>
      <c r="B1590" s="15" t="s">
        <v>3061</v>
      </c>
      <c r="C1590" s="20" t="s">
        <v>120</v>
      </c>
      <c r="D1590" s="46">
        <v>56429.46484375</v>
      </c>
      <c r="E1590" s="57">
        <v>56429.46484375</v>
      </c>
    </row>
    <row r="1591" spans="1:5" ht="30">
      <c r="A1591" s="5" t="s">
        <v>3062</v>
      </c>
      <c r="B1591" s="15" t="s">
        <v>3063</v>
      </c>
      <c r="C1591" s="20" t="s">
        <v>120</v>
      </c>
      <c r="D1591" s="50">
        <v>423.22100830078125</v>
      </c>
      <c r="E1591" s="61">
        <v>423.22100830078125</v>
      </c>
    </row>
    <row r="1592" spans="1:5" ht="45">
      <c r="A1592" s="5" t="s">
        <v>3064</v>
      </c>
      <c r="B1592" s="15" t="s">
        <v>3065</v>
      </c>
      <c r="C1592" s="20" t="s">
        <v>120</v>
      </c>
      <c r="D1592" s="48">
        <v>0</v>
      </c>
      <c r="E1592" s="59">
        <v>0</v>
      </c>
    </row>
    <row r="1593" spans="1:5" ht="45">
      <c r="A1593" s="5" t="s">
        <v>3066</v>
      </c>
      <c r="B1593" s="15" t="s">
        <v>3067</v>
      </c>
      <c r="C1593" s="20" t="s">
        <v>61</v>
      </c>
      <c r="D1593" s="44">
        <v>2.4906601905822754</v>
      </c>
      <c r="E1593" s="55">
        <v>2.4906601905822754</v>
      </c>
    </row>
    <row r="1594" spans="1:5" ht="45">
      <c r="A1594" s="5" t="s">
        <v>3068</v>
      </c>
      <c r="B1594" s="15" t="s">
        <v>3069</v>
      </c>
      <c r="C1594" s="20" t="s">
        <v>38</v>
      </c>
      <c r="D1594" s="51">
        <v>0.30956488847732544</v>
      </c>
      <c r="E1594" s="62">
        <v>0.30956488847732544</v>
      </c>
    </row>
    <row r="1595" spans="1:5" ht="30">
      <c r="A1595" s="5" t="s">
        <v>3070</v>
      </c>
      <c r="B1595" s="15" t="s">
        <v>3071</v>
      </c>
      <c r="C1595" s="20"/>
      <c r="D1595" s="12" t="s">
        <v>1492</v>
      </c>
      <c r="E1595" s="34" t="s">
        <v>1492</v>
      </c>
    </row>
    <row r="1596" spans="1:5" ht="45">
      <c r="A1596" s="5" t="s">
        <v>3072</v>
      </c>
      <c r="B1596" s="15" t="s">
        <v>3073</v>
      </c>
      <c r="C1596" s="20" t="s">
        <v>212</v>
      </c>
      <c r="D1596" s="50">
        <v>468.51058959960937</v>
      </c>
      <c r="E1596" s="61">
        <v>468.51058959960937</v>
      </c>
    </row>
    <row r="1597" spans="1:5" ht="45">
      <c r="A1597" s="5" t="s">
        <v>3074</v>
      </c>
      <c r="B1597" s="15" t="s">
        <v>3075</v>
      </c>
      <c r="C1597" s="20" t="s">
        <v>38</v>
      </c>
      <c r="D1597" s="45">
        <v>30.95643424987793</v>
      </c>
      <c r="E1597" s="56">
        <v>30.95643424987793</v>
      </c>
    </row>
    <row r="1598" spans="1:5" ht="45">
      <c r="A1598" s="5" t="s">
        <v>3076</v>
      </c>
      <c r="B1598" s="15" t="s">
        <v>3077</v>
      </c>
      <c r="C1598" s="20" t="s">
        <v>500</v>
      </c>
      <c r="D1598" s="46">
        <v>3480.742919921875</v>
      </c>
      <c r="E1598" s="57">
        <v>3480.742919921875</v>
      </c>
    </row>
    <row r="1599" spans="1:5" ht="45">
      <c r="A1599" s="5" t="s">
        <v>3078</v>
      </c>
      <c r="B1599" s="15" t="s">
        <v>3079</v>
      </c>
      <c r="C1599" s="20" t="s">
        <v>30</v>
      </c>
      <c r="D1599" s="50">
        <v>511.001953125</v>
      </c>
      <c r="E1599" s="61">
        <v>511.001953125</v>
      </c>
    </row>
    <row r="1600" spans="1:5" ht="45">
      <c r="A1600" s="5" t="s">
        <v>3080</v>
      </c>
      <c r="B1600" s="15" t="s">
        <v>3081</v>
      </c>
      <c r="C1600" s="20" t="s">
        <v>212</v>
      </c>
      <c r="D1600" s="50">
        <v>468.51058959960937</v>
      </c>
      <c r="E1600" s="61">
        <v>468.51058959960937</v>
      </c>
    </row>
    <row r="1601" spans="1:5" ht="45">
      <c r="A1601" s="5" t="s">
        <v>3082</v>
      </c>
      <c r="B1601" s="15" t="s">
        <v>3083</v>
      </c>
      <c r="C1601" s="20" t="s">
        <v>38</v>
      </c>
      <c r="D1601" s="45">
        <v>30.649936676025391</v>
      </c>
      <c r="E1601" s="56">
        <v>30.649936676025391</v>
      </c>
    </row>
    <row r="1602" spans="1:5" ht="45">
      <c r="A1602" s="5" t="s">
        <v>3084</v>
      </c>
      <c r="B1602" s="15" t="s">
        <v>3085</v>
      </c>
      <c r="C1602" s="20" t="s">
        <v>30</v>
      </c>
      <c r="D1602" s="50">
        <v>534.0999755859375</v>
      </c>
      <c r="E1602" s="61">
        <v>534.0999755859375</v>
      </c>
    </row>
    <row r="1603" spans="1:5" ht="45">
      <c r="A1603" s="5" t="s">
        <v>3086</v>
      </c>
      <c r="B1603" s="15" t="s">
        <v>3087</v>
      </c>
      <c r="C1603" s="20" t="s">
        <v>500</v>
      </c>
      <c r="D1603" s="46">
        <v>3533.106689453125</v>
      </c>
      <c r="E1603" s="57">
        <v>3533.106689453125</v>
      </c>
    </row>
    <row r="1604" spans="1:5" ht="30">
      <c r="A1604" s="5" t="s">
        <v>3088</v>
      </c>
      <c r="B1604" s="15" t="s">
        <v>3089</v>
      </c>
      <c r="C1604" s="20" t="s">
        <v>212</v>
      </c>
      <c r="D1604" s="50">
        <v>837.50177001953125</v>
      </c>
      <c r="E1604" s="61">
        <v>837.50177001953125</v>
      </c>
    </row>
    <row r="1605" spans="1:5" ht="30">
      <c r="A1605" s="5" t="s">
        <v>3090</v>
      </c>
      <c r="B1605" s="15" t="s">
        <v>3091</v>
      </c>
      <c r="C1605" s="20" t="s">
        <v>212</v>
      </c>
      <c r="D1605" s="44">
        <v>4.1030640602111816</v>
      </c>
      <c r="E1605" s="55">
        <v>4.1030640602111816</v>
      </c>
    </row>
    <row r="1606" spans="1:5" ht="45">
      <c r="A1606" s="5" t="s">
        <v>3092</v>
      </c>
      <c r="B1606" s="15" t="s">
        <v>3093</v>
      </c>
      <c r="C1606" s="20" t="s">
        <v>30</v>
      </c>
      <c r="D1606" s="50">
        <v>794.42401123046875</v>
      </c>
      <c r="E1606" s="61">
        <v>794.42401123046875</v>
      </c>
    </row>
    <row r="1607" spans="1:5" ht="45">
      <c r="A1607" s="5" t="s">
        <v>3094</v>
      </c>
      <c r="B1607" s="15" t="s">
        <v>3095</v>
      </c>
      <c r="C1607" s="20" t="s">
        <v>30</v>
      </c>
      <c r="D1607" s="50">
        <v>771.38641357421875</v>
      </c>
      <c r="E1607" s="61">
        <v>771.38641357421875</v>
      </c>
    </row>
    <row r="1608" spans="1:5" ht="45">
      <c r="A1608" s="5" t="s">
        <v>3096</v>
      </c>
      <c r="B1608" s="15" t="s">
        <v>3097</v>
      </c>
      <c r="C1608" s="20" t="s">
        <v>120</v>
      </c>
      <c r="D1608" s="46">
        <v>6814.8193359375</v>
      </c>
      <c r="E1608" s="57">
        <v>6814.8193359375</v>
      </c>
    </row>
    <row r="1609" spans="1:5" ht="30">
      <c r="A1609" s="5" t="s">
        <v>3098</v>
      </c>
      <c r="B1609" s="15" t="s">
        <v>3099</v>
      </c>
      <c r="C1609" s="20" t="s">
        <v>120</v>
      </c>
      <c r="D1609" s="45">
        <v>51.111141204833984</v>
      </c>
      <c r="E1609" s="56">
        <v>51.111141204833984</v>
      </c>
    </row>
    <row r="1610" spans="1:5" ht="45">
      <c r="A1610" s="5" t="s">
        <v>3100</v>
      </c>
      <c r="B1610" s="15" t="s">
        <v>3101</v>
      </c>
      <c r="C1610" s="20" t="s">
        <v>120</v>
      </c>
      <c r="D1610" s="48">
        <v>0</v>
      </c>
      <c r="E1610" s="59">
        <v>0</v>
      </c>
    </row>
    <row r="1611" spans="1:5" ht="45">
      <c r="A1611" s="5" t="s">
        <v>3102</v>
      </c>
      <c r="B1611" s="15" t="s">
        <v>3103</v>
      </c>
      <c r="C1611" s="20" t="s">
        <v>61</v>
      </c>
      <c r="D1611" s="44">
        <v>2.4906601905822754</v>
      </c>
      <c r="E1611" s="55">
        <v>2.4906601905822754</v>
      </c>
    </row>
    <row r="1612" spans="1:5" ht="45">
      <c r="A1612" s="5" t="s">
        <v>3104</v>
      </c>
      <c r="B1612" s="15" t="s">
        <v>3105</v>
      </c>
      <c r="C1612" s="20" t="s">
        <v>38</v>
      </c>
      <c r="D1612" s="51">
        <v>0.30649924278259277</v>
      </c>
      <c r="E1612" s="62">
        <v>0.30649924278259277</v>
      </c>
    </row>
    <row r="1613" spans="1:5" ht="30">
      <c r="A1613" s="5" t="s">
        <v>3106</v>
      </c>
      <c r="B1613" s="15" t="s">
        <v>3107</v>
      </c>
      <c r="C1613" s="20"/>
      <c r="D1613" s="12" t="s">
        <v>1492</v>
      </c>
      <c r="E1613" s="34" t="s">
        <v>1492</v>
      </c>
    </row>
    <row r="1614" spans="1:5" ht="45">
      <c r="A1614" s="5" t="s">
        <v>3108</v>
      </c>
      <c r="B1614" s="15" t="s">
        <v>3109</v>
      </c>
      <c r="C1614" s="20" t="s">
        <v>212</v>
      </c>
      <c r="D1614" s="50">
        <v>546.54779052734375</v>
      </c>
      <c r="E1614" s="61">
        <v>546.54779052734375</v>
      </c>
    </row>
    <row r="1615" spans="1:5" ht="45">
      <c r="A1615" s="5" t="s">
        <v>3110</v>
      </c>
      <c r="B1615" s="15" t="s">
        <v>3111</v>
      </c>
      <c r="C1615" s="20" t="s">
        <v>38</v>
      </c>
      <c r="D1615" s="50">
        <v>146.81790161132812</v>
      </c>
      <c r="E1615" s="61">
        <v>146.81790161132812</v>
      </c>
    </row>
    <row r="1616" spans="1:5" ht="45">
      <c r="A1616" s="5" t="s">
        <v>3112</v>
      </c>
      <c r="B1616" s="15" t="s">
        <v>3113</v>
      </c>
      <c r="C1616" s="20" t="s">
        <v>500</v>
      </c>
      <c r="D1616" s="46">
        <v>3286.043212890625</v>
      </c>
      <c r="E1616" s="57">
        <v>3286.043212890625</v>
      </c>
    </row>
    <row r="1617" spans="1:5" ht="45">
      <c r="A1617" s="5" t="s">
        <v>3114</v>
      </c>
      <c r="B1617" s="15" t="s">
        <v>3115</v>
      </c>
      <c r="C1617" s="20" t="s">
        <v>30</v>
      </c>
      <c r="D1617" s="50">
        <v>489.997314453125</v>
      </c>
      <c r="E1617" s="61">
        <v>489.997314453125</v>
      </c>
    </row>
    <row r="1618" spans="1:5" ht="45">
      <c r="A1618" s="5" t="s">
        <v>3116</v>
      </c>
      <c r="B1618" s="15" t="s">
        <v>3117</v>
      </c>
      <c r="C1618" s="20" t="s">
        <v>212</v>
      </c>
      <c r="D1618" s="50">
        <v>546.54779052734375</v>
      </c>
      <c r="E1618" s="61">
        <v>546.54779052734375</v>
      </c>
    </row>
    <row r="1619" spans="1:5" ht="45">
      <c r="A1619" s="5" t="s">
        <v>3118</v>
      </c>
      <c r="B1619" s="15" t="s">
        <v>3119</v>
      </c>
      <c r="C1619" s="20" t="s">
        <v>38</v>
      </c>
      <c r="D1619" s="50">
        <v>145.36424255371094</v>
      </c>
      <c r="E1619" s="61">
        <v>145.36424255371094</v>
      </c>
    </row>
    <row r="1620" spans="1:5" ht="45">
      <c r="A1620" s="5" t="s">
        <v>3120</v>
      </c>
      <c r="B1620" s="15" t="s">
        <v>3121</v>
      </c>
      <c r="C1620" s="20" t="s">
        <v>30</v>
      </c>
      <c r="D1620" s="50">
        <v>517</v>
      </c>
      <c r="E1620" s="61">
        <v>517</v>
      </c>
    </row>
    <row r="1621" spans="1:5" ht="45">
      <c r="A1621" s="5" t="s">
        <v>3122</v>
      </c>
      <c r="B1621" s="15" t="s">
        <v>3123</v>
      </c>
      <c r="C1621" s="20" t="s">
        <v>500</v>
      </c>
      <c r="D1621" s="46">
        <v>3365.0205078125</v>
      </c>
      <c r="E1621" s="57">
        <v>3365.0205078125</v>
      </c>
    </row>
    <row r="1622" spans="1:5" ht="30">
      <c r="A1622" s="5" t="s">
        <v>3124</v>
      </c>
      <c r="B1622" s="15" t="s">
        <v>3125</v>
      </c>
      <c r="C1622" s="20" t="s">
        <v>212</v>
      </c>
      <c r="D1622" s="50">
        <v>837.50177001953125</v>
      </c>
      <c r="E1622" s="61">
        <v>837.50177001953125</v>
      </c>
    </row>
    <row r="1623" spans="1:5" ht="30">
      <c r="A1623" s="5" t="s">
        <v>3126</v>
      </c>
      <c r="B1623" s="15" t="s">
        <v>3127</v>
      </c>
      <c r="C1623" s="20" t="s">
        <v>212</v>
      </c>
      <c r="D1623" s="44">
        <v>4.1030640602111816</v>
      </c>
      <c r="E1623" s="55">
        <v>4.1030640602111816</v>
      </c>
    </row>
    <row r="1624" spans="1:5" ht="45">
      <c r="A1624" s="5" t="s">
        <v>3128</v>
      </c>
      <c r="B1624" s="15" t="s">
        <v>3129</v>
      </c>
      <c r="C1624" s="20" t="s">
        <v>30</v>
      </c>
      <c r="D1624" s="47">
        <v>1020.9856567382812</v>
      </c>
      <c r="E1624" s="58">
        <v>1020.9856567382812</v>
      </c>
    </row>
    <row r="1625" spans="1:5" ht="45">
      <c r="A1625" s="5" t="s">
        <v>3130</v>
      </c>
      <c r="B1625" s="15" t="s">
        <v>3131</v>
      </c>
      <c r="C1625" s="20" t="s">
        <v>30</v>
      </c>
      <c r="D1625" s="50">
        <v>981.83587646484375</v>
      </c>
      <c r="E1625" s="61">
        <v>981.83587646484375</v>
      </c>
    </row>
    <row r="1626" spans="1:5" ht="45">
      <c r="A1626" s="5" t="s">
        <v>3132</v>
      </c>
      <c r="B1626" s="15" t="s">
        <v>3133</v>
      </c>
      <c r="C1626" s="20" t="s">
        <v>120</v>
      </c>
      <c r="D1626" s="46">
        <v>11990.4296875</v>
      </c>
      <c r="E1626" s="57">
        <v>11990.4296875</v>
      </c>
    </row>
    <row r="1627" spans="1:5" ht="30">
      <c r="A1627" s="5" t="s">
        <v>3134</v>
      </c>
      <c r="B1627" s="15" t="s">
        <v>3135</v>
      </c>
      <c r="C1627" s="20" t="s">
        <v>120</v>
      </c>
      <c r="D1627" s="45">
        <v>89.92822265625</v>
      </c>
      <c r="E1627" s="56">
        <v>89.92822265625</v>
      </c>
    </row>
    <row r="1628" spans="1:5" ht="45">
      <c r="A1628" s="5" t="s">
        <v>3136</v>
      </c>
      <c r="B1628" s="15" t="s">
        <v>3137</v>
      </c>
      <c r="C1628" s="20" t="s">
        <v>120</v>
      </c>
      <c r="D1628" s="48">
        <v>0</v>
      </c>
      <c r="E1628" s="59">
        <v>0</v>
      </c>
    </row>
    <row r="1629" spans="1:5" ht="45">
      <c r="A1629" s="5" t="s">
        <v>3138</v>
      </c>
      <c r="B1629" s="15" t="s">
        <v>3139</v>
      </c>
      <c r="C1629" s="20" t="s">
        <v>61</v>
      </c>
      <c r="D1629" s="44">
        <v>2.4906601905822754</v>
      </c>
      <c r="E1629" s="55">
        <v>2.4906601905822754</v>
      </c>
    </row>
    <row r="1630" spans="1:5" ht="45">
      <c r="A1630" s="5" t="s">
        <v>3140</v>
      </c>
      <c r="B1630" s="15" t="s">
        <v>3141</v>
      </c>
      <c r="C1630" s="20" t="s">
        <v>38</v>
      </c>
      <c r="D1630" s="44">
        <v>1.4536501169204712</v>
      </c>
      <c r="E1630" s="55">
        <v>1.4536501169204712</v>
      </c>
    </row>
    <row r="1631" spans="1:5" ht="30">
      <c r="A1631" s="5" t="s">
        <v>3142</v>
      </c>
      <c r="B1631" s="15" t="s">
        <v>3143</v>
      </c>
      <c r="C1631" s="20"/>
      <c r="D1631" s="12" t="s">
        <v>3144</v>
      </c>
      <c r="E1631" s="34" t="s">
        <v>3144</v>
      </c>
    </row>
    <row r="1632" spans="1:5" ht="30">
      <c r="A1632" s="5" t="s">
        <v>3145</v>
      </c>
      <c r="B1632" s="15" t="s">
        <v>3146</v>
      </c>
      <c r="C1632" s="20"/>
      <c r="D1632" s="12" t="s">
        <v>3147</v>
      </c>
      <c r="E1632" s="34" t="s">
        <v>3147</v>
      </c>
    </row>
    <row r="1633" spans="1:5" ht="30">
      <c r="A1633" s="5" t="s">
        <v>3148</v>
      </c>
      <c r="B1633" s="15" t="s">
        <v>3149</v>
      </c>
      <c r="C1633" s="20" t="s">
        <v>38</v>
      </c>
      <c r="D1633" s="48">
        <v>0</v>
      </c>
      <c r="E1633" s="59">
        <v>0</v>
      </c>
    </row>
    <row r="1634" spans="1:5" ht="30">
      <c r="A1634" s="5" t="s">
        <v>3150</v>
      </c>
      <c r="B1634" s="15" t="s">
        <v>3151</v>
      </c>
      <c r="C1634" s="20" t="s">
        <v>38</v>
      </c>
      <c r="D1634" s="44">
        <v>1.8780683279037476</v>
      </c>
      <c r="E1634" s="55">
        <v>1.8780683279037476</v>
      </c>
    </row>
    <row r="1635" spans="1:5" ht="30">
      <c r="A1635" s="5" t="s">
        <v>3152</v>
      </c>
      <c r="B1635" s="15" t="s">
        <v>3153</v>
      </c>
      <c r="C1635" s="20" t="s">
        <v>38</v>
      </c>
      <c r="D1635" s="45">
        <v>30.649938583374023</v>
      </c>
      <c r="E1635" s="56">
        <v>30.649938583374023</v>
      </c>
    </row>
    <row r="1636" spans="1:5" ht="30">
      <c r="A1636" s="5" t="s">
        <v>3154</v>
      </c>
      <c r="B1636" s="15" t="s">
        <v>3155</v>
      </c>
      <c r="C1636" s="20" t="s">
        <v>30</v>
      </c>
      <c r="D1636" s="50">
        <v>534.102783203125</v>
      </c>
      <c r="E1636" s="61">
        <v>534.102783203125</v>
      </c>
    </row>
    <row r="1637" spans="1:5" ht="30">
      <c r="A1637" s="5" t="s">
        <v>3156</v>
      </c>
      <c r="B1637" s="15" t="s">
        <v>3157</v>
      </c>
      <c r="C1637" s="20" t="s">
        <v>500</v>
      </c>
      <c r="D1637" s="46">
        <v>3533.106689453125</v>
      </c>
      <c r="E1637" s="57">
        <v>3533.106689453125</v>
      </c>
    </row>
    <row r="1638" spans="1:5" ht="30">
      <c r="A1638" s="5" t="s">
        <v>3158</v>
      </c>
      <c r="B1638" s="15" t="s">
        <v>3159</v>
      </c>
      <c r="C1638" s="20" t="s">
        <v>212</v>
      </c>
      <c r="D1638" s="50">
        <v>468.51058959960937</v>
      </c>
      <c r="E1638" s="61">
        <v>468.51058959960937</v>
      </c>
    </row>
    <row r="1639" spans="1:5" ht="30">
      <c r="A1639" s="5" t="s">
        <v>3160</v>
      </c>
      <c r="B1639" s="15" t="s">
        <v>3161</v>
      </c>
      <c r="C1639" s="20" t="s">
        <v>38</v>
      </c>
      <c r="D1639" s="45">
        <v>28.771869659423828</v>
      </c>
      <c r="E1639" s="56">
        <v>28.771869659423828</v>
      </c>
    </row>
    <row r="1640" spans="1:5" ht="30">
      <c r="A1640" s="5" t="s">
        <v>3162</v>
      </c>
      <c r="B1640" s="15" t="s">
        <v>3163</v>
      </c>
      <c r="C1640" s="20" t="s">
        <v>30</v>
      </c>
      <c r="D1640" s="50">
        <v>533.27960205078125</v>
      </c>
      <c r="E1640" s="61">
        <v>533.27960205078125</v>
      </c>
    </row>
    <row r="1641" spans="1:5" ht="30">
      <c r="A1641" s="5" t="s">
        <v>3164</v>
      </c>
      <c r="B1641" s="15" t="s">
        <v>3165</v>
      </c>
      <c r="C1641" s="20" t="s">
        <v>500</v>
      </c>
      <c r="D1641" s="46">
        <v>3533.106689453125</v>
      </c>
      <c r="E1641" s="57">
        <v>3533.106689453125</v>
      </c>
    </row>
    <row r="1642" spans="1:5">
      <c r="A1642" s="5" t="s">
        <v>3166</v>
      </c>
      <c r="B1642" s="15" t="s">
        <v>3167</v>
      </c>
      <c r="C1642" s="20"/>
      <c r="D1642" s="12" t="s">
        <v>3168</v>
      </c>
      <c r="E1642" s="34" t="s">
        <v>3168</v>
      </c>
    </row>
    <row r="1643" spans="1:5">
      <c r="A1643" s="5" t="s">
        <v>3169</v>
      </c>
      <c r="B1643" s="15" t="s">
        <v>3170</v>
      </c>
      <c r="C1643" s="20"/>
      <c r="D1643" s="12" t="s">
        <v>3168</v>
      </c>
      <c r="E1643" s="34" t="s">
        <v>3168</v>
      </c>
    </row>
    <row r="1644" spans="1:5">
      <c r="A1644" s="5" t="s">
        <v>3171</v>
      </c>
      <c r="B1644" s="15" t="s">
        <v>3172</v>
      </c>
      <c r="C1644" s="20" t="s">
        <v>38</v>
      </c>
      <c r="D1644" s="48">
        <v>0</v>
      </c>
      <c r="E1644" s="59">
        <v>0</v>
      </c>
    </row>
    <row r="1645" spans="1:5">
      <c r="A1645" s="5" t="s">
        <v>3173</v>
      </c>
      <c r="B1645" s="15" t="s">
        <v>3174</v>
      </c>
      <c r="C1645" s="20" t="s">
        <v>38</v>
      </c>
      <c r="D1645" s="48">
        <v>0</v>
      </c>
      <c r="E1645" s="59">
        <v>0</v>
      </c>
    </row>
    <row r="1646" spans="1:5">
      <c r="A1646" s="5" t="s">
        <v>3175</v>
      </c>
      <c r="B1646" s="15" t="s">
        <v>3176</v>
      </c>
      <c r="C1646" s="20" t="s">
        <v>38</v>
      </c>
      <c r="D1646" s="45">
        <v>31.266000747680664</v>
      </c>
      <c r="E1646" s="56">
        <v>31.266000747680664</v>
      </c>
    </row>
    <row r="1647" spans="1:5">
      <c r="A1647" s="5" t="s">
        <v>3177</v>
      </c>
      <c r="B1647" s="15" t="s">
        <v>3178</v>
      </c>
      <c r="C1647" s="20" t="s">
        <v>30</v>
      </c>
      <c r="D1647" s="50">
        <v>478.28094482421875</v>
      </c>
      <c r="E1647" s="61">
        <v>478.28094482421875</v>
      </c>
    </row>
    <row r="1648" spans="1:5">
      <c r="A1648" s="5" t="s">
        <v>3179</v>
      </c>
      <c r="B1648" s="15" t="s">
        <v>3180</v>
      </c>
      <c r="C1648" s="20" t="s">
        <v>500</v>
      </c>
      <c r="D1648" s="46">
        <v>3406.710693359375</v>
      </c>
      <c r="E1648" s="57">
        <v>3406.710693359375</v>
      </c>
    </row>
    <row r="1649" spans="1:5">
      <c r="A1649" s="5" t="s">
        <v>3181</v>
      </c>
      <c r="B1649" s="15" t="s">
        <v>3182</v>
      </c>
      <c r="C1649" s="20" t="s">
        <v>212</v>
      </c>
      <c r="D1649" s="52">
        <v>2.9418970370898023E-7</v>
      </c>
      <c r="E1649" s="63">
        <v>2.9418970370898023E-7</v>
      </c>
    </row>
    <row r="1650" spans="1:5">
      <c r="A1650" s="5" t="s">
        <v>3183</v>
      </c>
      <c r="B1650" s="15" t="s">
        <v>3184</v>
      </c>
      <c r="C1650" s="20" t="s">
        <v>38</v>
      </c>
      <c r="D1650" s="45">
        <v>31.266000747680664</v>
      </c>
      <c r="E1650" s="56">
        <v>31.266000747680664</v>
      </c>
    </row>
    <row r="1651" spans="1:5">
      <c r="A1651" s="5" t="s">
        <v>3185</v>
      </c>
      <c r="B1651" s="15" t="s">
        <v>3186</v>
      </c>
      <c r="C1651" s="20" t="s">
        <v>30</v>
      </c>
      <c r="D1651" s="50">
        <v>478.28094482421875</v>
      </c>
      <c r="E1651" s="61">
        <v>478.28094482421875</v>
      </c>
    </row>
    <row r="1652" spans="1:5">
      <c r="A1652" s="5" t="s">
        <v>3187</v>
      </c>
      <c r="B1652" s="15" t="s">
        <v>3188</v>
      </c>
      <c r="C1652" s="20" t="s">
        <v>500</v>
      </c>
      <c r="D1652" s="46">
        <v>3406.710693359375</v>
      </c>
      <c r="E1652" s="57">
        <v>3406.710693359375</v>
      </c>
    </row>
    <row r="1653" spans="1:5">
      <c r="A1653" s="5" t="s">
        <v>3189</v>
      </c>
      <c r="B1653" s="15" t="s">
        <v>3190</v>
      </c>
      <c r="C1653" s="20"/>
      <c r="D1653" s="12" t="s">
        <v>3168</v>
      </c>
      <c r="E1653" s="34" t="s">
        <v>3168</v>
      </c>
    </row>
    <row r="1654" spans="1:5">
      <c r="A1654" s="5" t="s">
        <v>3191</v>
      </c>
      <c r="B1654" s="15" t="s">
        <v>3192</v>
      </c>
      <c r="C1654" s="20"/>
      <c r="D1654" s="12" t="s">
        <v>3168</v>
      </c>
      <c r="E1654" s="34" t="s">
        <v>3168</v>
      </c>
    </row>
    <row r="1655" spans="1:5">
      <c r="A1655" s="5" t="s">
        <v>3193</v>
      </c>
      <c r="B1655" s="15" t="s">
        <v>3194</v>
      </c>
      <c r="C1655" s="20" t="s">
        <v>38</v>
      </c>
      <c r="D1655" s="48">
        <v>0</v>
      </c>
      <c r="E1655" s="59">
        <v>0</v>
      </c>
    </row>
    <row r="1656" spans="1:5">
      <c r="A1656" s="5" t="s">
        <v>3195</v>
      </c>
      <c r="B1656" s="15" t="s">
        <v>3196</v>
      </c>
      <c r="C1656" s="20" t="s">
        <v>38</v>
      </c>
      <c r="D1656" s="48">
        <v>0</v>
      </c>
      <c r="E1656" s="59">
        <v>0</v>
      </c>
    </row>
    <row r="1657" spans="1:5">
      <c r="A1657" s="5" t="s">
        <v>3197</v>
      </c>
      <c r="B1657" s="15" t="s">
        <v>3198</v>
      </c>
      <c r="C1657" s="20" t="s">
        <v>38</v>
      </c>
      <c r="D1657" s="45">
        <v>28.48699951171875</v>
      </c>
      <c r="E1657" s="56">
        <v>28.48699951171875</v>
      </c>
    </row>
    <row r="1658" spans="1:5">
      <c r="A1658" s="5" t="s">
        <v>3199</v>
      </c>
      <c r="B1658" s="15" t="s">
        <v>3200</v>
      </c>
      <c r="C1658" s="20" t="s">
        <v>30</v>
      </c>
      <c r="D1658" s="50">
        <v>476.7818603515625</v>
      </c>
      <c r="E1658" s="61">
        <v>476.7818603515625</v>
      </c>
    </row>
    <row r="1659" spans="1:5">
      <c r="A1659" s="5" t="s">
        <v>3201</v>
      </c>
      <c r="B1659" s="15" t="s">
        <v>3202</v>
      </c>
      <c r="C1659" s="20" t="s">
        <v>500</v>
      </c>
      <c r="D1659" s="46">
        <v>3406.710693359375</v>
      </c>
      <c r="E1659" s="57">
        <v>3406.710693359375</v>
      </c>
    </row>
    <row r="1660" spans="1:5">
      <c r="A1660" s="5" t="s">
        <v>3203</v>
      </c>
      <c r="B1660" s="15" t="s">
        <v>3204</v>
      </c>
      <c r="C1660" s="20" t="s">
        <v>212</v>
      </c>
      <c r="D1660" s="52">
        <v>2.9418970370898023E-7</v>
      </c>
      <c r="E1660" s="63">
        <v>2.9418970370898023E-7</v>
      </c>
    </row>
    <row r="1661" spans="1:5">
      <c r="A1661" s="5" t="s">
        <v>3205</v>
      </c>
      <c r="B1661" s="15" t="s">
        <v>3206</v>
      </c>
      <c r="C1661" s="20" t="s">
        <v>38</v>
      </c>
      <c r="D1661" s="45">
        <v>28.48699951171875</v>
      </c>
      <c r="E1661" s="56">
        <v>28.48699951171875</v>
      </c>
    </row>
    <row r="1662" spans="1:5">
      <c r="A1662" s="5" t="s">
        <v>3207</v>
      </c>
      <c r="B1662" s="15" t="s">
        <v>3208</v>
      </c>
      <c r="C1662" s="20" t="s">
        <v>30</v>
      </c>
      <c r="D1662" s="50">
        <v>476.7818603515625</v>
      </c>
      <c r="E1662" s="61">
        <v>476.7818603515625</v>
      </c>
    </row>
    <row r="1663" spans="1:5">
      <c r="A1663" s="5" t="s">
        <v>3209</v>
      </c>
      <c r="B1663" s="15" t="s">
        <v>3210</v>
      </c>
      <c r="C1663" s="20" t="s">
        <v>500</v>
      </c>
      <c r="D1663" s="46">
        <v>3406.710693359375</v>
      </c>
      <c r="E1663" s="57">
        <v>3406.710693359375</v>
      </c>
    </row>
    <row r="1664" spans="1:5">
      <c r="A1664" s="5" t="s">
        <v>3211</v>
      </c>
      <c r="B1664" s="15" t="s">
        <v>964</v>
      </c>
      <c r="C1664" s="20" t="s">
        <v>38</v>
      </c>
      <c r="D1664" s="44">
        <v>3.5</v>
      </c>
      <c r="E1664" s="55">
        <v>3.5</v>
      </c>
    </row>
    <row r="1665" spans="1:5">
      <c r="A1665" s="5" t="s">
        <v>3212</v>
      </c>
      <c r="B1665" s="15" t="s">
        <v>3213</v>
      </c>
      <c r="C1665" s="20" t="s">
        <v>30</v>
      </c>
      <c r="D1665" s="45">
        <v>37.3673095703125</v>
      </c>
      <c r="E1665" s="56">
        <v>37.3673095703125</v>
      </c>
    </row>
    <row r="1666" spans="1:5">
      <c r="A1666" s="5" t="s">
        <v>3214</v>
      </c>
      <c r="B1666" s="15" t="s">
        <v>3215</v>
      </c>
      <c r="C1666" s="20" t="s">
        <v>500</v>
      </c>
      <c r="D1666" s="50">
        <v>156.77389526367188</v>
      </c>
      <c r="E1666" s="61">
        <v>156.77389526367188</v>
      </c>
    </row>
    <row r="1667" spans="1:5">
      <c r="A1667" s="5" t="s">
        <v>3216</v>
      </c>
      <c r="B1667" s="15" t="s">
        <v>3217</v>
      </c>
      <c r="C1667" s="20" t="s">
        <v>212</v>
      </c>
      <c r="D1667" s="46">
        <v>19605.0859375</v>
      </c>
      <c r="E1667" s="57">
        <v>19605.0859375</v>
      </c>
    </row>
    <row r="1668" spans="1:5">
      <c r="A1668" s="5" t="s">
        <v>3218</v>
      </c>
      <c r="B1668" s="15" t="s">
        <v>970</v>
      </c>
      <c r="C1668" s="20" t="s">
        <v>38</v>
      </c>
      <c r="D1668" s="44">
        <v>1.0135135650634766</v>
      </c>
      <c r="E1668" s="55">
        <v>1.0135135650634766</v>
      </c>
    </row>
    <row r="1669" spans="1:5">
      <c r="A1669" s="5" t="s">
        <v>3219</v>
      </c>
      <c r="B1669" s="15" t="s">
        <v>972</v>
      </c>
      <c r="C1669" s="20" t="s">
        <v>30</v>
      </c>
      <c r="D1669" s="45">
        <v>27.322345733642578</v>
      </c>
      <c r="E1669" s="56">
        <v>27.322345733642578</v>
      </c>
    </row>
    <row r="1670" spans="1:5">
      <c r="A1670" s="5" t="s">
        <v>3220</v>
      </c>
      <c r="B1670" s="15" t="s">
        <v>3221</v>
      </c>
      <c r="C1670" s="20" t="s">
        <v>500</v>
      </c>
      <c r="D1670" s="50">
        <v>114.54660034179687</v>
      </c>
      <c r="E1670" s="61">
        <v>114.54660034179687</v>
      </c>
    </row>
    <row r="1671" spans="1:5">
      <c r="A1671" s="5" t="s">
        <v>3222</v>
      </c>
      <c r="B1671" s="15" t="s">
        <v>976</v>
      </c>
      <c r="C1671" s="20" t="s">
        <v>212</v>
      </c>
      <c r="D1671" s="46">
        <v>19605.0859375</v>
      </c>
      <c r="E1671" s="57">
        <v>19605.0859375</v>
      </c>
    </row>
    <row r="1672" spans="1:5">
      <c r="A1672" s="5" t="s">
        <v>3223</v>
      </c>
      <c r="B1672" s="15" t="s">
        <v>3224</v>
      </c>
      <c r="C1672" s="20"/>
      <c r="D1672" s="12" t="s">
        <v>1492</v>
      </c>
      <c r="E1672" s="34" t="s">
        <v>1492</v>
      </c>
    </row>
    <row r="1673" spans="1:5" ht="30">
      <c r="A1673" s="5" t="s">
        <v>3225</v>
      </c>
      <c r="B1673" s="15" t="s">
        <v>982</v>
      </c>
      <c r="C1673" s="20" t="s">
        <v>38</v>
      </c>
      <c r="D1673" s="51">
        <v>9.7499996423721313E-2</v>
      </c>
      <c r="E1673" s="62">
        <v>9.7499996423721313E-2</v>
      </c>
    </row>
    <row r="1674" spans="1:5" ht="30">
      <c r="A1674" s="5" t="s">
        <v>3226</v>
      </c>
      <c r="B1674" s="15" t="s">
        <v>3227</v>
      </c>
      <c r="C1674" s="20" t="s">
        <v>30</v>
      </c>
      <c r="D1674" s="45">
        <v>45.313220977783203</v>
      </c>
      <c r="E1674" s="56">
        <v>45.313220977783203</v>
      </c>
    </row>
    <row r="1675" spans="1:5" ht="30">
      <c r="A1675" s="5" t="s">
        <v>3228</v>
      </c>
      <c r="B1675" s="15" t="s">
        <v>3229</v>
      </c>
      <c r="C1675" s="20" t="s">
        <v>120</v>
      </c>
      <c r="D1675" s="46">
        <v>227904.375</v>
      </c>
      <c r="E1675" s="57">
        <v>227904.375</v>
      </c>
    </row>
    <row r="1676" spans="1:5" ht="30">
      <c r="A1676" s="5" t="s">
        <v>3230</v>
      </c>
      <c r="B1676" s="15" t="s">
        <v>3231</v>
      </c>
      <c r="C1676" s="20" t="s">
        <v>38</v>
      </c>
      <c r="D1676" s="51">
        <v>0.34473249316215515</v>
      </c>
      <c r="E1676" s="62">
        <v>0.34473249316215515</v>
      </c>
    </row>
    <row r="1677" spans="1:5">
      <c r="A1677" s="5" t="s">
        <v>3232</v>
      </c>
      <c r="B1677" s="15" t="s">
        <v>3233</v>
      </c>
      <c r="C1677" s="20"/>
      <c r="D1677" s="12" t="s">
        <v>1736</v>
      </c>
      <c r="E1677" s="34" t="s">
        <v>1736</v>
      </c>
    </row>
    <row r="1678" spans="1:5">
      <c r="A1678" s="5" t="s">
        <v>3234</v>
      </c>
      <c r="B1678" s="15" t="s">
        <v>3235</v>
      </c>
      <c r="C1678" s="20" t="s">
        <v>120</v>
      </c>
      <c r="D1678" s="46">
        <v>183750.90625</v>
      </c>
      <c r="E1678" s="57">
        <v>183750.90625</v>
      </c>
    </row>
    <row r="1679" spans="1:5">
      <c r="A1679" s="5" t="s">
        <v>3236</v>
      </c>
      <c r="B1679" s="15" t="s">
        <v>3237</v>
      </c>
      <c r="C1679" s="20" t="s">
        <v>33</v>
      </c>
      <c r="D1679" s="45">
        <v>98.725631713867188</v>
      </c>
      <c r="E1679" s="56">
        <v>98.725631713867188</v>
      </c>
    </row>
    <row r="1680" spans="1:5" ht="30">
      <c r="A1680" s="5" t="s">
        <v>1005</v>
      </c>
      <c r="B1680" s="15" t="s">
        <v>3238</v>
      </c>
      <c r="C1680" s="20"/>
      <c r="D1680" s="44">
        <v>1.0499999523162842</v>
      </c>
      <c r="E1680" s="55">
        <v>1.0499999523162842</v>
      </c>
    </row>
    <row r="1681" spans="1:5">
      <c r="A1681" s="5" t="s">
        <v>3239</v>
      </c>
      <c r="B1681" s="15" t="s">
        <v>3240</v>
      </c>
      <c r="C1681" s="20"/>
      <c r="D1681" s="44">
        <v>1</v>
      </c>
      <c r="E1681" s="55">
        <v>1</v>
      </c>
    </row>
    <row r="1682" spans="1:5">
      <c r="A1682" s="5" t="s">
        <v>3241</v>
      </c>
      <c r="B1682" s="15" t="s">
        <v>3242</v>
      </c>
      <c r="C1682" s="20" t="s">
        <v>120</v>
      </c>
      <c r="D1682" s="46">
        <v>175000.875</v>
      </c>
      <c r="E1682" s="57">
        <v>175000.875</v>
      </c>
    </row>
    <row r="1683" spans="1:5">
      <c r="A1683" s="5" t="s">
        <v>3243</v>
      </c>
      <c r="B1683" s="15" t="s">
        <v>3244</v>
      </c>
      <c r="C1683" s="20" t="s">
        <v>120</v>
      </c>
      <c r="D1683" s="46">
        <v>177291.453125</v>
      </c>
      <c r="E1683" s="57">
        <v>177291.453125</v>
      </c>
    </row>
    <row r="1684" spans="1:5">
      <c r="A1684" s="5" t="s">
        <v>3245</v>
      </c>
      <c r="B1684" s="15" t="s">
        <v>3246</v>
      </c>
      <c r="C1684" s="20" t="s">
        <v>33</v>
      </c>
      <c r="D1684" s="45">
        <v>98.708015441894531</v>
      </c>
      <c r="E1684" s="56">
        <v>98.708015441894531</v>
      </c>
    </row>
    <row r="1685" spans="1:5">
      <c r="A1685" s="5" t="s">
        <v>3247</v>
      </c>
      <c r="B1685" s="15" t="s">
        <v>3248</v>
      </c>
      <c r="C1685" s="20" t="s">
        <v>120</v>
      </c>
      <c r="D1685" s="47">
        <v>2290.5732421875</v>
      </c>
      <c r="E1685" s="58">
        <v>2290.5732421875</v>
      </c>
    </row>
    <row r="1686" spans="1:5">
      <c r="A1686" s="5" t="s">
        <v>3249</v>
      </c>
      <c r="B1686" s="15" t="s">
        <v>3250</v>
      </c>
      <c r="C1686" s="20" t="s">
        <v>120</v>
      </c>
      <c r="D1686" s="47">
        <v>2009.572998046875</v>
      </c>
      <c r="E1686" s="58">
        <v>2009.572998046875</v>
      </c>
    </row>
    <row r="1687" spans="1:5">
      <c r="A1687" s="5" t="s">
        <v>3251</v>
      </c>
      <c r="B1687" s="15" t="s">
        <v>3252</v>
      </c>
      <c r="C1687" s="20" t="s">
        <v>120</v>
      </c>
      <c r="D1687" s="50">
        <v>281.000244140625</v>
      </c>
      <c r="E1687" s="61">
        <v>281.000244140625</v>
      </c>
    </row>
    <row r="1688" spans="1:5">
      <c r="A1688" s="5" t="s">
        <v>3253</v>
      </c>
      <c r="B1688" s="15" t="s">
        <v>3254</v>
      </c>
      <c r="C1688" s="20" t="s">
        <v>120</v>
      </c>
      <c r="D1688" s="46">
        <v>175000.875</v>
      </c>
      <c r="E1688" s="57">
        <v>175000.875</v>
      </c>
    </row>
    <row r="1689" spans="1:5" ht="30">
      <c r="A1689" s="5" t="s">
        <v>3255</v>
      </c>
      <c r="B1689" s="15" t="s">
        <v>3256</v>
      </c>
      <c r="C1689" s="20" t="s">
        <v>33</v>
      </c>
      <c r="D1689" s="45">
        <v>98.708015441894531</v>
      </c>
      <c r="E1689" s="56">
        <v>98.708015441894531</v>
      </c>
    </row>
    <row r="1690" spans="1:5" ht="30">
      <c r="A1690" s="5" t="s">
        <v>3257</v>
      </c>
      <c r="B1690" s="15" t="s">
        <v>3258</v>
      </c>
      <c r="C1690" s="20" t="s">
        <v>120</v>
      </c>
      <c r="D1690" s="50">
        <v>275.62637329101562</v>
      </c>
      <c r="E1690" s="61">
        <v>275.62637329101562</v>
      </c>
    </row>
    <row r="1691" spans="1:5">
      <c r="A1691" s="5" t="s">
        <v>3259</v>
      </c>
      <c r="B1691" s="15" t="s">
        <v>3260</v>
      </c>
      <c r="C1691" s="20" t="s">
        <v>120</v>
      </c>
      <c r="D1691" s="45">
        <v>91.875457763671875</v>
      </c>
      <c r="E1691" s="56">
        <v>91.875457763671875</v>
      </c>
    </row>
    <row r="1692" spans="1:5">
      <c r="A1692" s="5" t="s">
        <v>3261</v>
      </c>
      <c r="B1692" s="15" t="s">
        <v>3262</v>
      </c>
      <c r="C1692" s="20" t="s">
        <v>3263</v>
      </c>
      <c r="D1692" s="50">
        <v>204.16767883300781</v>
      </c>
      <c r="E1692" s="61">
        <v>204.16767883300781</v>
      </c>
    </row>
    <row r="1693" spans="1:5" ht="30">
      <c r="A1693" s="5" t="s">
        <v>3264</v>
      </c>
      <c r="B1693" s="15" t="s">
        <v>3265</v>
      </c>
      <c r="C1693" s="20"/>
      <c r="D1693" s="51">
        <v>0.89999997615814209</v>
      </c>
      <c r="E1693" s="62">
        <v>0.89999997615814209</v>
      </c>
    </row>
    <row r="1694" spans="1:5" ht="30">
      <c r="A1694" s="5" t="s">
        <v>3266</v>
      </c>
      <c r="B1694" s="15" t="s">
        <v>3267</v>
      </c>
      <c r="C1694" s="20" t="s">
        <v>33</v>
      </c>
      <c r="D1694" s="45">
        <v>98.725631713867188</v>
      </c>
      <c r="E1694" s="56">
        <v>98.725631713867188</v>
      </c>
    </row>
    <row r="1695" spans="1:5" ht="30">
      <c r="A1695" s="5" t="s">
        <v>3268</v>
      </c>
      <c r="B1695" s="15" t="s">
        <v>3269</v>
      </c>
      <c r="C1695" s="20" t="s">
        <v>38</v>
      </c>
      <c r="D1695" s="50">
        <v>149.625</v>
      </c>
      <c r="E1695" s="61">
        <v>149.625</v>
      </c>
    </row>
    <row r="1696" spans="1:5" ht="30">
      <c r="A1696" s="5" t="s">
        <v>3270</v>
      </c>
      <c r="B1696" s="15" t="s">
        <v>3271</v>
      </c>
      <c r="C1696" s="20" t="s">
        <v>30</v>
      </c>
      <c r="D1696" s="50">
        <v>530.88592529296875</v>
      </c>
      <c r="E1696" s="61">
        <v>530.88592529296875</v>
      </c>
    </row>
    <row r="1697" spans="1:5" ht="30">
      <c r="A1697" s="5" t="s">
        <v>3272</v>
      </c>
      <c r="B1697" s="15" t="s">
        <v>3273</v>
      </c>
      <c r="C1697" s="20" t="s">
        <v>212</v>
      </c>
      <c r="D1697" s="50">
        <v>547.72064208984375</v>
      </c>
      <c r="E1697" s="61">
        <v>547.72064208984375</v>
      </c>
    </row>
    <row r="1698" spans="1:5" ht="30">
      <c r="A1698" s="5" t="s">
        <v>3274</v>
      </c>
      <c r="B1698" s="15" t="s">
        <v>3275</v>
      </c>
      <c r="C1698" s="20"/>
      <c r="D1698" s="44">
        <v>1</v>
      </c>
      <c r="E1698" s="55">
        <v>1</v>
      </c>
    </row>
    <row r="1699" spans="1:5" ht="30">
      <c r="A1699" s="5" t="s">
        <v>3276</v>
      </c>
      <c r="B1699" s="15" t="s">
        <v>3277</v>
      </c>
      <c r="C1699" s="20"/>
      <c r="D1699" s="44">
        <v>6</v>
      </c>
      <c r="E1699" s="55">
        <v>6</v>
      </c>
    </row>
    <row r="1700" spans="1:5" ht="30">
      <c r="A1700" s="5" t="s">
        <v>3278</v>
      </c>
      <c r="B1700" s="15" t="s">
        <v>3279</v>
      </c>
      <c r="C1700" s="20"/>
      <c r="D1700" s="48">
        <v>0</v>
      </c>
      <c r="E1700" s="59">
        <v>0</v>
      </c>
    </row>
    <row r="1701" spans="1:5">
      <c r="A1701" s="5" t="s">
        <v>3280</v>
      </c>
      <c r="B1701" s="15" t="s">
        <v>3281</v>
      </c>
      <c r="C1701" s="20"/>
      <c r="D1701" s="12" t="s">
        <v>1736</v>
      </c>
      <c r="E1701" s="34" t="s">
        <v>1736</v>
      </c>
    </row>
    <row r="1702" spans="1:5" ht="30">
      <c r="A1702" s="5" t="s">
        <v>3282</v>
      </c>
      <c r="B1702" s="15" t="s">
        <v>3283</v>
      </c>
      <c r="C1702" s="20" t="s">
        <v>120</v>
      </c>
      <c r="D1702" s="46">
        <v>183750.90625</v>
      </c>
      <c r="E1702" s="57">
        <v>183750.90625</v>
      </c>
    </row>
    <row r="1703" spans="1:5" ht="30">
      <c r="A1703" s="5" t="s">
        <v>3284</v>
      </c>
      <c r="B1703" s="15" t="s">
        <v>3285</v>
      </c>
      <c r="C1703" s="20" t="s">
        <v>33</v>
      </c>
      <c r="D1703" s="45">
        <v>98.725631713867188</v>
      </c>
      <c r="E1703" s="56">
        <v>98.725631713867188</v>
      </c>
    </row>
    <row r="1704" spans="1:5" ht="30">
      <c r="A1704" s="5" t="s">
        <v>3286</v>
      </c>
      <c r="B1704" s="15" t="s">
        <v>3287</v>
      </c>
      <c r="C1704" s="20"/>
      <c r="D1704" s="44">
        <v>1.0499999523162842</v>
      </c>
      <c r="E1704" s="55">
        <v>1.0499999523162842</v>
      </c>
    </row>
    <row r="1705" spans="1:5" ht="30">
      <c r="A1705" s="5" t="s">
        <v>3288</v>
      </c>
      <c r="B1705" s="15" t="s">
        <v>3289</v>
      </c>
      <c r="C1705" s="20"/>
      <c r="D1705" s="44">
        <v>1</v>
      </c>
      <c r="E1705" s="55">
        <v>1</v>
      </c>
    </row>
    <row r="1706" spans="1:5">
      <c r="A1706" s="5" t="s">
        <v>3290</v>
      </c>
      <c r="B1706" s="15" t="s">
        <v>3291</v>
      </c>
      <c r="C1706" s="20" t="s">
        <v>120</v>
      </c>
      <c r="D1706" s="46">
        <v>175000.875</v>
      </c>
      <c r="E1706" s="57">
        <v>175000.875</v>
      </c>
    </row>
    <row r="1707" spans="1:5">
      <c r="A1707" s="5" t="s">
        <v>3292</v>
      </c>
      <c r="B1707" s="15" t="s">
        <v>3293</v>
      </c>
      <c r="C1707" s="20" t="s">
        <v>120</v>
      </c>
      <c r="D1707" s="46">
        <v>177291.453125</v>
      </c>
      <c r="E1707" s="57">
        <v>177291.453125</v>
      </c>
    </row>
    <row r="1708" spans="1:5" ht="30">
      <c r="A1708" s="5" t="s">
        <v>3294</v>
      </c>
      <c r="B1708" s="15" t="s">
        <v>3295</v>
      </c>
      <c r="C1708" s="20" t="s">
        <v>33</v>
      </c>
      <c r="D1708" s="45">
        <v>98.708015441894531</v>
      </c>
      <c r="E1708" s="56">
        <v>98.708015441894531</v>
      </c>
    </row>
    <row r="1709" spans="1:5">
      <c r="A1709" s="5" t="s">
        <v>3296</v>
      </c>
      <c r="B1709" s="15" t="s">
        <v>3297</v>
      </c>
      <c r="C1709" s="20" t="s">
        <v>120</v>
      </c>
      <c r="D1709" s="47">
        <v>2290.5732421875</v>
      </c>
      <c r="E1709" s="58">
        <v>2290.5732421875</v>
      </c>
    </row>
    <row r="1710" spans="1:5" ht="30">
      <c r="A1710" s="5" t="s">
        <v>3298</v>
      </c>
      <c r="B1710" s="15" t="s">
        <v>3299</v>
      </c>
      <c r="C1710" s="20" t="s">
        <v>120</v>
      </c>
      <c r="D1710" s="47">
        <v>2009.572998046875</v>
      </c>
      <c r="E1710" s="58">
        <v>2009.572998046875</v>
      </c>
    </row>
    <row r="1711" spans="1:5">
      <c r="A1711" s="5" t="s">
        <v>3300</v>
      </c>
      <c r="B1711" s="15" t="s">
        <v>3301</v>
      </c>
      <c r="C1711" s="20" t="s">
        <v>120</v>
      </c>
      <c r="D1711" s="50">
        <v>281.000244140625</v>
      </c>
      <c r="E1711" s="61">
        <v>281.000244140625</v>
      </c>
    </row>
    <row r="1712" spans="1:5" ht="30">
      <c r="A1712" s="5" t="s">
        <v>3302</v>
      </c>
      <c r="B1712" s="15" t="s">
        <v>3303</v>
      </c>
      <c r="C1712" s="20" t="s">
        <v>27</v>
      </c>
      <c r="D1712" s="45">
        <v>19.765172958374023</v>
      </c>
      <c r="E1712" s="56">
        <v>19.765172958374023</v>
      </c>
    </row>
    <row r="1713" spans="1:5">
      <c r="A1713" s="5" t="s">
        <v>3304</v>
      </c>
      <c r="B1713" s="15" t="s">
        <v>3305</v>
      </c>
      <c r="C1713" s="20" t="s">
        <v>27</v>
      </c>
      <c r="D1713" s="44">
        <v>4.4396133422851562</v>
      </c>
      <c r="E1713" s="55">
        <v>4.4396133422851562</v>
      </c>
    </row>
    <row r="1714" spans="1:5" ht="30">
      <c r="A1714" s="5" t="s">
        <v>3306</v>
      </c>
      <c r="B1714" s="15" t="s">
        <v>3307</v>
      </c>
      <c r="C1714" s="20" t="s">
        <v>2767</v>
      </c>
      <c r="D1714" s="46">
        <v>287790.34375</v>
      </c>
      <c r="E1714" s="57">
        <v>287790.34375</v>
      </c>
    </row>
    <row r="1715" spans="1:5">
      <c r="A1715" s="5" t="s">
        <v>3308</v>
      </c>
      <c r="B1715" s="15" t="s">
        <v>3309</v>
      </c>
      <c r="C1715" s="20" t="s">
        <v>27</v>
      </c>
      <c r="D1715" s="48">
        <v>0</v>
      </c>
      <c r="E1715" s="59">
        <v>0</v>
      </c>
    </row>
    <row r="1716" spans="1:5">
      <c r="A1716" s="5" t="s">
        <v>3310</v>
      </c>
      <c r="B1716" s="15" t="s">
        <v>3311</v>
      </c>
      <c r="C1716" s="20" t="s">
        <v>27</v>
      </c>
      <c r="D1716" s="45">
        <v>11.465509414672852</v>
      </c>
      <c r="E1716" s="56">
        <v>11.465509414672852</v>
      </c>
    </row>
    <row r="1717" spans="1:5">
      <c r="A1717" s="5" t="s">
        <v>3312</v>
      </c>
      <c r="B1717" s="15" t="s">
        <v>3313</v>
      </c>
      <c r="C1717" s="20" t="s">
        <v>27</v>
      </c>
      <c r="D1717" s="44">
        <v>3.7330002784729004</v>
      </c>
      <c r="E1717" s="55">
        <v>3.7330002784729004</v>
      </c>
    </row>
    <row r="1718" spans="1:5">
      <c r="A1718" s="5" t="s">
        <v>3314</v>
      </c>
      <c r="B1718" s="15" t="s">
        <v>3315</v>
      </c>
      <c r="C1718" s="20" t="s">
        <v>2767</v>
      </c>
      <c r="D1718" s="46">
        <v>236733.875</v>
      </c>
      <c r="E1718" s="57">
        <v>236733.875</v>
      </c>
    </row>
    <row r="1719" spans="1:5" ht="30">
      <c r="A1719" s="5" t="s">
        <v>3316</v>
      </c>
      <c r="B1719" s="15" t="s">
        <v>3317</v>
      </c>
      <c r="C1719" s="20" t="s">
        <v>27</v>
      </c>
      <c r="D1719" s="45">
        <v>31.230682373046875</v>
      </c>
      <c r="E1719" s="56">
        <v>31.230682373046875</v>
      </c>
    </row>
    <row r="1720" spans="1:5" ht="30">
      <c r="A1720" s="5" t="s">
        <v>3318</v>
      </c>
      <c r="B1720" s="15" t="s">
        <v>3319</v>
      </c>
      <c r="C1720" s="20" t="s">
        <v>27</v>
      </c>
      <c r="D1720" s="44">
        <v>4.4396133422851562</v>
      </c>
      <c r="E1720" s="55">
        <v>4.4396133422851562</v>
      </c>
    </row>
    <row r="1721" spans="1:5" ht="30">
      <c r="A1721" s="5" t="s">
        <v>3320</v>
      </c>
      <c r="B1721" s="15" t="s">
        <v>3321</v>
      </c>
      <c r="C1721" s="20" t="s">
        <v>2767</v>
      </c>
      <c r="D1721" s="46">
        <v>524524.1875</v>
      </c>
      <c r="E1721" s="57">
        <v>524524.1875</v>
      </c>
    </row>
    <row r="1722" spans="1:5">
      <c r="A1722" s="5" t="s">
        <v>3322</v>
      </c>
      <c r="B1722" s="15" t="s">
        <v>3323</v>
      </c>
      <c r="C1722" s="20" t="s">
        <v>27</v>
      </c>
      <c r="D1722" s="45">
        <v>33.347038269042969</v>
      </c>
      <c r="E1722" s="56">
        <v>33.347038269042969</v>
      </c>
    </row>
    <row r="1723" spans="1:5">
      <c r="A1723" s="5" t="s">
        <v>3324</v>
      </c>
      <c r="B1723" s="15" t="s">
        <v>3325</v>
      </c>
      <c r="C1723" s="20" t="s">
        <v>27</v>
      </c>
      <c r="D1723" s="44">
        <v>5.3275356292724609</v>
      </c>
      <c r="E1723" s="55">
        <v>5.3275356292724609</v>
      </c>
    </row>
    <row r="1724" spans="1:5" ht="30">
      <c r="A1724" s="5" t="s">
        <v>3326</v>
      </c>
      <c r="B1724" s="15" t="s">
        <v>3327</v>
      </c>
      <c r="C1724" s="20" t="s">
        <v>1287</v>
      </c>
      <c r="D1724" s="46">
        <v>37296480</v>
      </c>
      <c r="E1724" s="57">
        <v>37296480</v>
      </c>
    </row>
    <row r="1725" spans="1:5" ht="30">
      <c r="A1725" s="5" t="s">
        <v>3328</v>
      </c>
      <c r="B1725" s="15" t="s">
        <v>3329</v>
      </c>
      <c r="C1725" s="20" t="s">
        <v>1287</v>
      </c>
      <c r="D1725" s="46">
        <v>42997264</v>
      </c>
      <c r="E1725" s="57">
        <v>42997264</v>
      </c>
    </row>
    <row r="1726" spans="1:5">
      <c r="A1726" s="5" t="s">
        <v>3330</v>
      </c>
      <c r="B1726" s="15" t="s">
        <v>3331</v>
      </c>
      <c r="C1726" s="20"/>
      <c r="D1726" s="12" t="s">
        <v>1736</v>
      </c>
      <c r="E1726" s="34" t="s">
        <v>1736</v>
      </c>
    </row>
    <row r="1727" spans="1:5" ht="30">
      <c r="A1727" s="5" t="s">
        <v>3332</v>
      </c>
      <c r="B1727" s="15" t="s">
        <v>3333</v>
      </c>
      <c r="C1727" s="20"/>
      <c r="D1727" s="12" t="s">
        <v>2616</v>
      </c>
      <c r="E1727" s="34" t="s">
        <v>2616</v>
      </c>
    </row>
    <row r="1728" spans="1:5" ht="30">
      <c r="A1728" s="5" t="s">
        <v>3334</v>
      </c>
      <c r="B1728" s="15" t="s">
        <v>3335</v>
      </c>
      <c r="C1728" s="20" t="s">
        <v>38</v>
      </c>
      <c r="D1728" s="50">
        <v>142.5</v>
      </c>
      <c r="E1728" s="61">
        <v>142.5</v>
      </c>
    </row>
    <row r="1729" spans="1:5" ht="30">
      <c r="A1729" s="5" t="s">
        <v>3336</v>
      </c>
      <c r="B1729" s="15" t="s">
        <v>3337</v>
      </c>
      <c r="C1729" s="20" t="s">
        <v>38</v>
      </c>
      <c r="D1729" s="50">
        <v>142.5</v>
      </c>
      <c r="E1729" s="61">
        <v>142.5</v>
      </c>
    </row>
    <row r="1730" spans="1:5" ht="30">
      <c r="A1730" s="5" t="s">
        <v>3338</v>
      </c>
      <c r="B1730" s="15" t="s">
        <v>3339</v>
      </c>
      <c r="C1730" s="20" t="s">
        <v>30</v>
      </c>
      <c r="D1730" s="50">
        <v>530.88592529296875</v>
      </c>
      <c r="E1730" s="61">
        <v>530.88592529296875</v>
      </c>
    </row>
    <row r="1731" spans="1:5">
      <c r="A1731" s="5" t="s">
        <v>3340</v>
      </c>
      <c r="B1731" s="15" t="s">
        <v>3341</v>
      </c>
      <c r="C1731" s="20" t="s">
        <v>212</v>
      </c>
      <c r="D1731" s="50">
        <v>547.72064208984375</v>
      </c>
      <c r="E1731" s="61">
        <v>547.72064208984375</v>
      </c>
    </row>
    <row r="1732" spans="1:5" ht="30">
      <c r="A1732" s="5" t="s">
        <v>3342</v>
      </c>
      <c r="B1732" s="15" t="s">
        <v>3343</v>
      </c>
      <c r="C1732" s="20" t="s">
        <v>500</v>
      </c>
      <c r="D1732" s="46">
        <v>3406.710693359375</v>
      </c>
      <c r="E1732" s="57">
        <v>3406.710693359375</v>
      </c>
    </row>
    <row r="1733" spans="1:5" ht="30">
      <c r="A1733" s="5" t="s">
        <v>3344</v>
      </c>
      <c r="B1733" s="15" t="s">
        <v>3345</v>
      </c>
      <c r="C1733" s="20" t="s">
        <v>212</v>
      </c>
      <c r="D1733" s="50">
        <v>547.24285888671875</v>
      </c>
      <c r="E1733" s="61">
        <v>547.24285888671875</v>
      </c>
    </row>
    <row r="1734" spans="1:5" ht="30">
      <c r="A1734" s="5" t="s">
        <v>3346</v>
      </c>
      <c r="B1734" s="15" t="s">
        <v>3347</v>
      </c>
      <c r="C1734" s="20" t="s">
        <v>38</v>
      </c>
      <c r="D1734" s="50">
        <v>142.5</v>
      </c>
      <c r="E1734" s="61">
        <v>142.5</v>
      </c>
    </row>
    <row r="1735" spans="1:5" ht="30">
      <c r="A1735" s="5" t="s">
        <v>3348</v>
      </c>
      <c r="B1735" s="15" t="s">
        <v>3349</v>
      </c>
      <c r="C1735" s="20" t="s">
        <v>500</v>
      </c>
      <c r="D1735" s="46">
        <v>3406.710693359375</v>
      </c>
      <c r="E1735" s="57">
        <v>3406.710693359375</v>
      </c>
    </row>
    <row r="1736" spans="1:5" ht="30">
      <c r="A1736" s="5" t="s">
        <v>3350</v>
      </c>
      <c r="B1736" s="15" t="s">
        <v>3351</v>
      </c>
      <c r="C1736" s="20" t="s">
        <v>38</v>
      </c>
      <c r="D1736" s="45">
        <v>52.204002380371094</v>
      </c>
      <c r="E1736" s="56">
        <v>52.204002380371094</v>
      </c>
    </row>
    <row r="1737" spans="1:5" ht="30">
      <c r="A1737" s="5" t="s">
        <v>3352</v>
      </c>
      <c r="B1737" s="15" t="s">
        <v>3353</v>
      </c>
      <c r="C1737" s="20" t="s">
        <v>500</v>
      </c>
      <c r="D1737" s="46">
        <v>3146.20703125</v>
      </c>
      <c r="E1737" s="57">
        <v>3146.20703125</v>
      </c>
    </row>
    <row r="1738" spans="1:5" ht="30">
      <c r="A1738" s="5" t="s">
        <v>3354</v>
      </c>
      <c r="B1738" s="15" t="s">
        <v>3355</v>
      </c>
      <c r="C1738" s="20" t="s">
        <v>38</v>
      </c>
      <c r="D1738" s="45">
        <v>52.204002380371094</v>
      </c>
      <c r="E1738" s="56">
        <v>52.204002380371094</v>
      </c>
    </row>
    <row r="1739" spans="1:5" ht="30">
      <c r="A1739" s="5" t="s">
        <v>3356</v>
      </c>
      <c r="B1739" s="15" t="s">
        <v>3357</v>
      </c>
      <c r="C1739" s="20" t="s">
        <v>30</v>
      </c>
      <c r="D1739" s="50">
        <v>381.52474975585937</v>
      </c>
      <c r="E1739" s="61">
        <v>381.52474975585937</v>
      </c>
    </row>
    <row r="1740" spans="1:5">
      <c r="A1740" s="5" t="s">
        <v>3358</v>
      </c>
      <c r="B1740" s="15" t="s">
        <v>3359</v>
      </c>
      <c r="C1740" s="20" t="s">
        <v>212</v>
      </c>
      <c r="D1740" s="50">
        <v>547.24285888671875</v>
      </c>
      <c r="E1740" s="61">
        <v>547.24285888671875</v>
      </c>
    </row>
    <row r="1741" spans="1:5" ht="30">
      <c r="A1741" s="5" t="s">
        <v>3360</v>
      </c>
      <c r="B1741" s="15" t="s">
        <v>3361</v>
      </c>
      <c r="C1741" s="20" t="s">
        <v>500</v>
      </c>
      <c r="D1741" s="46">
        <v>3146.20703125</v>
      </c>
      <c r="E1741" s="57">
        <v>3146.20703125</v>
      </c>
    </row>
    <row r="1742" spans="1:5" ht="30">
      <c r="A1742" s="5" t="s">
        <v>3362</v>
      </c>
      <c r="B1742" s="15" t="s">
        <v>3363</v>
      </c>
      <c r="C1742" s="20" t="s">
        <v>127</v>
      </c>
      <c r="D1742" s="44">
        <v>8.0806922912597656</v>
      </c>
      <c r="E1742" s="55">
        <v>8.0806922912597656</v>
      </c>
    </row>
    <row r="1743" spans="1:5">
      <c r="A1743" s="5" t="s">
        <v>3364</v>
      </c>
      <c r="B1743" s="15" t="s">
        <v>3365</v>
      </c>
      <c r="C1743" s="20" t="s">
        <v>500</v>
      </c>
      <c r="D1743" s="48">
        <v>0</v>
      </c>
      <c r="E1743" s="59">
        <v>0</v>
      </c>
    </row>
    <row r="1744" spans="1:5" ht="30">
      <c r="A1744" s="5" t="s">
        <v>3366</v>
      </c>
      <c r="B1744" s="15" t="s">
        <v>3367</v>
      </c>
      <c r="C1744" s="20" t="s">
        <v>500</v>
      </c>
      <c r="D1744" s="48">
        <v>0</v>
      </c>
      <c r="E1744" s="59">
        <v>0</v>
      </c>
    </row>
    <row r="1745" spans="1:5" ht="30">
      <c r="A1745" s="5" t="s">
        <v>3368</v>
      </c>
      <c r="B1745" s="15" t="s">
        <v>3369</v>
      </c>
      <c r="C1745" s="20" t="s">
        <v>2653</v>
      </c>
      <c r="D1745" s="53">
        <v>9.2372875660657883E-3</v>
      </c>
      <c r="E1745" s="64">
        <v>9.2372875660657883E-3</v>
      </c>
    </row>
    <row r="1746" spans="1:5" ht="30">
      <c r="A1746" s="5" t="s">
        <v>3370</v>
      </c>
      <c r="B1746" s="15" t="s">
        <v>3371</v>
      </c>
      <c r="C1746" s="20"/>
      <c r="D1746" s="44">
        <v>2.7296760082244873</v>
      </c>
      <c r="E1746" s="55">
        <v>2.7296760082244873</v>
      </c>
    </row>
    <row r="1747" spans="1:5" ht="30">
      <c r="A1747" s="5" t="s">
        <v>3372</v>
      </c>
      <c r="B1747" s="15" t="s">
        <v>3373</v>
      </c>
      <c r="C1747" s="20" t="s">
        <v>33</v>
      </c>
      <c r="D1747" s="45">
        <v>85.182090759277344</v>
      </c>
      <c r="E1747" s="56">
        <v>85.182090759277344</v>
      </c>
    </row>
    <row r="1748" spans="1:5" ht="30">
      <c r="A1748" s="5" t="s">
        <v>3374</v>
      </c>
      <c r="B1748" s="15" t="s">
        <v>3375</v>
      </c>
      <c r="C1748" s="20" t="s">
        <v>33</v>
      </c>
      <c r="D1748" s="45">
        <v>86.444236755371094</v>
      </c>
      <c r="E1748" s="56">
        <v>86.444236755371094</v>
      </c>
    </row>
    <row r="1749" spans="1:5" ht="30">
      <c r="A1749" s="5" t="s">
        <v>3376</v>
      </c>
      <c r="B1749" s="15" t="s">
        <v>3377</v>
      </c>
      <c r="C1749" s="20" t="s">
        <v>33</v>
      </c>
      <c r="D1749" s="45">
        <v>86.444236755371094</v>
      </c>
      <c r="E1749" s="56">
        <v>86.444236755371094</v>
      </c>
    </row>
    <row r="1750" spans="1:5" ht="30">
      <c r="A1750" s="5" t="s">
        <v>3378</v>
      </c>
      <c r="B1750" s="15" t="s">
        <v>3379</v>
      </c>
      <c r="C1750" s="20" t="s">
        <v>120</v>
      </c>
      <c r="D1750" s="46">
        <v>39600.265625</v>
      </c>
      <c r="E1750" s="57">
        <v>39600.265625</v>
      </c>
    </row>
    <row r="1751" spans="1:5">
      <c r="A1751" s="5" t="s">
        <v>3380</v>
      </c>
      <c r="B1751" s="15" t="s">
        <v>3381</v>
      </c>
      <c r="C1751" s="20" t="s">
        <v>120</v>
      </c>
      <c r="D1751" s="46">
        <v>39501.26171875</v>
      </c>
      <c r="E1751" s="57">
        <v>39501.26171875</v>
      </c>
    </row>
    <row r="1752" spans="1:5" ht="30">
      <c r="A1752" s="5" t="s">
        <v>3382</v>
      </c>
      <c r="B1752" s="15" t="s">
        <v>3383</v>
      </c>
      <c r="C1752" s="20" t="s">
        <v>120</v>
      </c>
      <c r="D1752" s="45">
        <v>99.000564575195313</v>
      </c>
      <c r="E1752" s="56">
        <v>99.000564575195313</v>
      </c>
    </row>
    <row r="1753" spans="1:5">
      <c r="A1753" s="5" t="s">
        <v>3384</v>
      </c>
      <c r="B1753" s="15" t="s">
        <v>3385</v>
      </c>
      <c r="C1753" s="20"/>
      <c r="D1753" s="12" t="s">
        <v>1736</v>
      </c>
      <c r="E1753" s="34" t="s">
        <v>1736</v>
      </c>
    </row>
    <row r="1754" spans="1:5" ht="30">
      <c r="A1754" s="5" t="s">
        <v>3386</v>
      </c>
      <c r="B1754" s="15" t="s">
        <v>3387</v>
      </c>
      <c r="C1754" s="20"/>
      <c r="D1754" s="12" t="s">
        <v>2616</v>
      </c>
      <c r="E1754" s="34" t="s">
        <v>2616</v>
      </c>
    </row>
    <row r="1755" spans="1:5" ht="30">
      <c r="A1755" s="5" t="s">
        <v>3388</v>
      </c>
      <c r="B1755" s="15" t="s">
        <v>3389</v>
      </c>
      <c r="C1755" s="20" t="s">
        <v>38</v>
      </c>
      <c r="D1755" s="45">
        <v>52.204002380371094</v>
      </c>
      <c r="E1755" s="56">
        <v>52.204002380371094</v>
      </c>
    </row>
    <row r="1756" spans="1:5" ht="30">
      <c r="A1756" s="5" t="s">
        <v>3390</v>
      </c>
      <c r="B1756" s="15" t="s">
        <v>3391</v>
      </c>
      <c r="C1756" s="20" t="s">
        <v>38</v>
      </c>
      <c r="D1756" s="45">
        <v>52.204002380371094</v>
      </c>
      <c r="E1756" s="56">
        <v>52.204002380371094</v>
      </c>
    </row>
    <row r="1757" spans="1:5" ht="30">
      <c r="A1757" s="5" t="s">
        <v>3392</v>
      </c>
      <c r="B1757" s="15" t="s">
        <v>3393</v>
      </c>
      <c r="C1757" s="20" t="s">
        <v>30</v>
      </c>
      <c r="D1757" s="50">
        <v>381.52474975585937</v>
      </c>
      <c r="E1757" s="61">
        <v>381.52474975585937</v>
      </c>
    </row>
    <row r="1758" spans="1:5">
      <c r="A1758" s="5" t="s">
        <v>3394</v>
      </c>
      <c r="B1758" s="15" t="s">
        <v>3395</v>
      </c>
      <c r="C1758" s="20" t="s">
        <v>212</v>
      </c>
      <c r="D1758" s="50">
        <v>511.75979614257812</v>
      </c>
      <c r="E1758" s="61">
        <v>511.75979614257812</v>
      </c>
    </row>
    <row r="1759" spans="1:5" ht="30">
      <c r="A1759" s="5" t="s">
        <v>3396</v>
      </c>
      <c r="B1759" s="15" t="s">
        <v>3397</v>
      </c>
      <c r="C1759" s="20" t="s">
        <v>500</v>
      </c>
      <c r="D1759" s="46">
        <v>3146.20703125</v>
      </c>
      <c r="E1759" s="57">
        <v>3146.20703125</v>
      </c>
    </row>
    <row r="1760" spans="1:5" ht="30">
      <c r="A1760" s="5" t="s">
        <v>3398</v>
      </c>
      <c r="B1760" s="15" t="s">
        <v>3399</v>
      </c>
      <c r="C1760" s="20" t="s">
        <v>212</v>
      </c>
      <c r="D1760" s="50">
        <v>511.75979614257812</v>
      </c>
      <c r="E1760" s="61">
        <v>511.75979614257812</v>
      </c>
    </row>
    <row r="1761" spans="1:5" ht="30">
      <c r="A1761" s="5" t="s">
        <v>3400</v>
      </c>
      <c r="B1761" s="15" t="s">
        <v>3401</v>
      </c>
      <c r="C1761" s="20" t="s">
        <v>38</v>
      </c>
      <c r="D1761" s="45">
        <v>52.204002380371094</v>
      </c>
      <c r="E1761" s="56">
        <v>52.204002380371094</v>
      </c>
    </row>
    <row r="1762" spans="1:5" ht="30">
      <c r="A1762" s="5" t="s">
        <v>3402</v>
      </c>
      <c r="B1762" s="15" t="s">
        <v>3403</v>
      </c>
      <c r="C1762" s="20" t="s">
        <v>500</v>
      </c>
      <c r="D1762" s="46">
        <v>3146.20703125</v>
      </c>
      <c r="E1762" s="57">
        <v>3146.20703125</v>
      </c>
    </row>
    <row r="1763" spans="1:5" ht="30">
      <c r="A1763" s="5" t="s">
        <v>3404</v>
      </c>
      <c r="B1763" s="15" t="s">
        <v>3405</v>
      </c>
      <c r="C1763" s="20" t="s">
        <v>38</v>
      </c>
      <c r="D1763" s="45">
        <v>31.266002655029297</v>
      </c>
      <c r="E1763" s="56">
        <v>31.266002655029297</v>
      </c>
    </row>
    <row r="1764" spans="1:5" ht="30">
      <c r="A1764" s="5" t="s">
        <v>3406</v>
      </c>
      <c r="B1764" s="15" t="s">
        <v>3407</v>
      </c>
      <c r="C1764" s="20" t="s">
        <v>500</v>
      </c>
      <c r="D1764" s="46">
        <v>3047.14990234375</v>
      </c>
      <c r="E1764" s="57">
        <v>3047.14990234375</v>
      </c>
    </row>
    <row r="1765" spans="1:5" ht="30">
      <c r="A1765" s="5" t="s">
        <v>3408</v>
      </c>
      <c r="B1765" s="15" t="s">
        <v>3409</v>
      </c>
      <c r="C1765" s="20" t="s">
        <v>38</v>
      </c>
      <c r="D1765" s="45">
        <v>31.266000747680664</v>
      </c>
      <c r="E1765" s="56">
        <v>31.266000747680664</v>
      </c>
    </row>
    <row r="1766" spans="1:5" ht="30">
      <c r="A1766" s="5" t="s">
        <v>3410</v>
      </c>
      <c r="B1766" s="15" t="s">
        <v>3411</v>
      </c>
      <c r="C1766" s="20" t="s">
        <v>30</v>
      </c>
      <c r="D1766" s="50">
        <v>322.58853149414062</v>
      </c>
      <c r="E1766" s="61">
        <v>322.58853149414062</v>
      </c>
    </row>
    <row r="1767" spans="1:5">
      <c r="A1767" s="5" t="s">
        <v>3412</v>
      </c>
      <c r="B1767" s="15" t="s">
        <v>3413</v>
      </c>
      <c r="C1767" s="20" t="s">
        <v>212</v>
      </c>
      <c r="D1767" s="50">
        <v>511.75979614257812</v>
      </c>
      <c r="E1767" s="61">
        <v>511.75979614257812</v>
      </c>
    </row>
    <row r="1768" spans="1:5" ht="30">
      <c r="A1768" s="5" t="s">
        <v>3414</v>
      </c>
      <c r="B1768" s="15" t="s">
        <v>3415</v>
      </c>
      <c r="C1768" s="20" t="s">
        <v>500</v>
      </c>
      <c r="D1768" s="46">
        <v>3047.14990234375</v>
      </c>
      <c r="E1768" s="57">
        <v>3047.14990234375</v>
      </c>
    </row>
    <row r="1769" spans="1:5" ht="30">
      <c r="A1769" s="5" t="s">
        <v>3416</v>
      </c>
      <c r="B1769" s="15" t="s">
        <v>3417</v>
      </c>
      <c r="C1769" s="20" t="s">
        <v>127</v>
      </c>
      <c r="D1769" s="45">
        <v>11.624245643615723</v>
      </c>
      <c r="E1769" s="56">
        <v>11.624245643615723</v>
      </c>
    </row>
    <row r="1770" spans="1:5">
      <c r="A1770" s="5" t="s">
        <v>3418</v>
      </c>
      <c r="B1770" s="15" t="s">
        <v>3419</v>
      </c>
      <c r="C1770" s="20" t="s">
        <v>500</v>
      </c>
      <c r="D1770" s="48">
        <v>0</v>
      </c>
      <c r="E1770" s="59">
        <v>0</v>
      </c>
    </row>
    <row r="1771" spans="1:5" ht="30">
      <c r="A1771" s="5" t="s">
        <v>3420</v>
      </c>
      <c r="B1771" s="15" t="s">
        <v>3421</v>
      </c>
      <c r="C1771" s="20" t="s">
        <v>500</v>
      </c>
      <c r="D1771" s="48">
        <v>0</v>
      </c>
      <c r="E1771" s="59">
        <v>0</v>
      </c>
    </row>
    <row r="1772" spans="1:5" ht="30">
      <c r="A1772" s="5" t="s">
        <v>3422</v>
      </c>
      <c r="B1772" s="15" t="s">
        <v>3423</v>
      </c>
      <c r="C1772" s="20" t="s">
        <v>2653</v>
      </c>
      <c r="D1772" s="51">
        <v>2.148079127073288E-2</v>
      </c>
      <c r="E1772" s="62">
        <v>2.148079127073288E-2</v>
      </c>
    </row>
    <row r="1773" spans="1:5" ht="30">
      <c r="A1773" s="5" t="s">
        <v>3424</v>
      </c>
      <c r="B1773" s="15" t="s">
        <v>3425</v>
      </c>
      <c r="C1773" s="20"/>
      <c r="D1773" s="44">
        <v>1.6696730852127075</v>
      </c>
      <c r="E1773" s="55">
        <v>1.6696730852127075</v>
      </c>
    </row>
    <row r="1774" spans="1:5" ht="30">
      <c r="A1774" s="5" t="s">
        <v>3426</v>
      </c>
      <c r="B1774" s="15" t="s">
        <v>3427</v>
      </c>
      <c r="C1774" s="20" t="s">
        <v>33</v>
      </c>
      <c r="D1774" s="45">
        <v>72.820068359375</v>
      </c>
      <c r="E1774" s="56">
        <v>72.820068359375</v>
      </c>
    </row>
    <row r="1775" spans="1:5" ht="30">
      <c r="A1775" s="5" t="s">
        <v>3428</v>
      </c>
      <c r="B1775" s="15" t="s">
        <v>3429</v>
      </c>
      <c r="C1775" s="20" t="s">
        <v>33</v>
      </c>
      <c r="D1775" s="45">
        <v>73.688720703125</v>
      </c>
      <c r="E1775" s="56">
        <v>73.688720703125</v>
      </c>
    </row>
    <row r="1776" spans="1:5" ht="30">
      <c r="A1776" s="5" t="s">
        <v>3430</v>
      </c>
      <c r="B1776" s="15" t="s">
        <v>3431</v>
      </c>
      <c r="C1776" s="20" t="s">
        <v>33</v>
      </c>
      <c r="D1776" s="45">
        <v>73.688720703125</v>
      </c>
      <c r="E1776" s="56">
        <v>73.688720703125</v>
      </c>
    </row>
    <row r="1777" spans="1:5" ht="30">
      <c r="A1777" s="5" t="s">
        <v>3432</v>
      </c>
      <c r="B1777" s="15" t="s">
        <v>3433</v>
      </c>
      <c r="C1777" s="20" t="s">
        <v>120</v>
      </c>
      <c r="D1777" s="46">
        <v>14081.728515625</v>
      </c>
      <c r="E1777" s="57">
        <v>14081.728515625</v>
      </c>
    </row>
    <row r="1778" spans="1:5">
      <c r="A1778" s="5" t="s">
        <v>3434</v>
      </c>
      <c r="B1778" s="15" t="s">
        <v>3435</v>
      </c>
      <c r="C1778" s="20" t="s">
        <v>120</v>
      </c>
      <c r="D1778" s="46">
        <v>14046.5234375</v>
      </c>
      <c r="E1778" s="57">
        <v>14046.5234375</v>
      </c>
    </row>
    <row r="1779" spans="1:5" ht="30">
      <c r="A1779" s="5" t="s">
        <v>3436</v>
      </c>
      <c r="B1779" s="15" t="s">
        <v>3437</v>
      </c>
      <c r="C1779" s="20" t="s">
        <v>120</v>
      </c>
      <c r="D1779" s="45">
        <v>35.20428466796875</v>
      </c>
      <c r="E1779" s="56">
        <v>35.20428466796875</v>
      </c>
    </row>
    <row r="1780" spans="1:5">
      <c r="A1780" s="5" t="s">
        <v>3438</v>
      </c>
      <c r="B1780" s="15" t="s">
        <v>3439</v>
      </c>
      <c r="C1780" s="20"/>
      <c r="D1780" s="12" t="s">
        <v>1736</v>
      </c>
      <c r="E1780" s="34" t="s">
        <v>1736</v>
      </c>
    </row>
    <row r="1781" spans="1:5" ht="30">
      <c r="A1781" s="5" t="s">
        <v>3440</v>
      </c>
      <c r="B1781" s="15" t="s">
        <v>3441</v>
      </c>
      <c r="C1781" s="20"/>
      <c r="D1781" s="12" t="s">
        <v>2616</v>
      </c>
      <c r="E1781" s="34" t="s">
        <v>2616</v>
      </c>
    </row>
    <row r="1782" spans="1:5" ht="30">
      <c r="A1782" s="5" t="s">
        <v>3442</v>
      </c>
      <c r="B1782" s="15" t="s">
        <v>3443</v>
      </c>
      <c r="C1782" s="20" t="s">
        <v>38</v>
      </c>
      <c r="D1782" s="45">
        <v>28.48699951171875</v>
      </c>
      <c r="E1782" s="56">
        <v>28.48699951171875</v>
      </c>
    </row>
    <row r="1783" spans="1:5" ht="30">
      <c r="A1783" s="5" t="s">
        <v>3444</v>
      </c>
      <c r="B1783" s="15" t="s">
        <v>3445</v>
      </c>
      <c r="C1783" s="20" t="s">
        <v>38</v>
      </c>
      <c r="D1783" s="45">
        <v>28.48699951171875</v>
      </c>
      <c r="E1783" s="56">
        <v>28.48699951171875</v>
      </c>
    </row>
    <row r="1784" spans="1:5" ht="30">
      <c r="A1784" s="5" t="s">
        <v>3446</v>
      </c>
      <c r="B1784" s="15" t="s">
        <v>3447</v>
      </c>
      <c r="C1784" s="20" t="s">
        <v>30</v>
      </c>
      <c r="D1784" s="50">
        <v>532.3978271484375</v>
      </c>
      <c r="E1784" s="61">
        <v>532.3978271484375</v>
      </c>
    </row>
    <row r="1785" spans="1:5">
      <c r="A1785" s="5" t="s">
        <v>3448</v>
      </c>
      <c r="B1785" s="15" t="s">
        <v>3449</v>
      </c>
      <c r="C1785" s="20" t="s">
        <v>212</v>
      </c>
      <c r="D1785" s="50">
        <v>463.57000732421875</v>
      </c>
      <c r="E1785" s="61">
        <v>463.57000732421875</v>
      </c>
    </row>
    <row r="1786" spans="1:5" ht="30">
      <c r="A1786" s="5" t="s">
        <v>3450</v>
      </c>
      <c r="B1786" s="15" t="s">
        <v>3451</v>
      </c>
      <c r="C1786" s="20" t="s">
        <v>500</v>
      </c>
      <c r="D1786" s="46">
        <v>3531.406494140625</v>
      </c>
      <c r="E1786" s="57">
        <v>3531.406494140625</v>
      </c>
    </row>
    <row r="1787" spans="1:5" ht="30">
      <c r="A1787" s="5" t="s">
        <v>3452</v>
      </c>
      <c r="B1787" s="15" t="s">
        <v>3453</v>
      </c>
      <c r="C1787" s="20" t="s">
        <v>212</v>
      </c>
      <c r="D1787" s="50">
        <v>463.57000732421875</v>
      </c>
      <c r="E1787" s="61">
        <v>463.57000732421875</v>
      </c>
    </row>
    <row r="1788" spans="1:5" ht="30">
      <c r="A1788" s="5" t="s">
        <v>3454</v>
      </c>
      <c r="B1788" s="15" t="s">
        <v>3455</v>
      </c>
      <c r="C1788" s="20" t="s">
        <v>38</v>
      </c>
      <c r="D1788" s="45">
        <v>28.48699951171875</v>
      </c>
      <c r="E1788" s="56">
        <v>28.48699951171875</v>
      </c>
    </row>
    <row r="1789" spans="1:5" ht="30">
      <c r="A1789" s="5" t="s">
        <v>3456</v>
      </c>
      <c r="B1789" s="15" t="s">
        <v>3457</v>
      </c>
      <c r="C1789" s="20" t="s">
        <v>500</v>
      </c>
      <c r="D1789" s="46">
        <v>3531.406494140625</v>
      </c>
      <c r="E1789" s="57">
        <v>3531.406494140625</v>
      </c>
    </row>
    <row r="1790" spans="1:5" ht="30">
      <c r="A1790" s="5" t="s">
        <v>3458</v>
      </c>
      <c r="B1790" s="15" t="s">
        <v>3459</v>
      </c>
      <c r="C1790" s="20" t="s">
        <v>38</v>
      </c>
      <c r="D1790" s="45">
        <v>15.239999771118164</v>
      </c>
      <c r="E1790" s="56">
        <v>15.239999771118164</v>
      </c>
    </row>
    <row r="1791" spans="1:5" ht="30">
      <c r="A1791" s="5" t="s">
        <v>3460</v>
      </c>
      <c r="B1791" s="15" t="s">
        <v>3461</v>
      </c>
      <c r="C1791" s="20" t="s">
        <v>500</v>
      </c>
      <c r="D1791" s="46">
        <v>3341.123046875</v>
      </c>
      <c r="E1791" s="57">
        <v>3341.123046875</v>
      </c>
    </row>
    <row r="1792" spans="1:5" ht="30">
      <c r="A1792" s="5" t="s">
        <v>3462</v>
      </c>
      <c r="B1792" s="15" t="s">
        <v>3463</v>
      </c>
      <c r="C1792" s="20" t="s">
        <v>38</v>
      </c>
      <c r="D1792" s="45">
        <v>15.239999771118164</v>
      </c>
      <c r="E1792" s="56">
        <v>15.239999771118164</v>
      </c>
    </row>
    <row r="1793" spans="1:5" ht="30">
      <c r="A1793" s="5" t="s">
        <v>3464</v>
      </c>
      <c r="B1793" s="15" t="s">
        <v>3465</v>
      </c>
      <c r="C1793" s="20" t="s">
        <v>30</v>
      </c>
      <c r="D1793" s="50">
        <v>439.29873657226562</v>
      </c>
      <c r="E1793" s="61">
        <v>439.29873657226562</v>
      </c>
    </row>
    <row r="1794" spans="1:5">
      <c r="A1794" s="5" t="s">
        <v>3466</v>
      </c>
      <c r="B1794" s="15" t="s">
        <v>3467</v>
      </c>
      <c r="C1794" s="20" t="s">
        <v>212</v>
      </c>
      <c r="D1794" s="50">
        <v>463.57000732421875</v>
      </c>
      <c r="E1794" s="61">
        <v>463.57000732421875</v>
      </c>
    </row>
    <row r="1795" spans="1:5" ht="30">
      <c r="A1795" s="5" t="s">
        <v>3468</v>
      </c>
      <c r="B1795" s="15" t="s">
        <v>3469</v>
      </c>
      <c r="C1795" s="20" t="s">
        <v>500</v>
      </c>
      <c r="D1795" s="46">
        <v>3341.123046875</v>
      </c>
      <c r="E1795" s="57">
        <v>3341.123046875</v>
      </c>
    </row>
    <row r="1796" spans="1:5" ht="30">
      <c r="A1796" s="5" t="s">
        <v>3470</v>
      </c>
      <c r="B1796" s="15" t="s">
        <v>3471</v>
      </c>
      <c r="C1796" s="20" t="s">
        <v>127</v>
      </c>
      <c r="D1796" s="45">
        <v>27.334304809570313</v>
      </c>
      <c r="E1796" s="56">
        <v>27.334304809570313</v>
      </c>
    </row>
    <row r="1797" spans="1:5">
      <c r="A1797" s="5" t="s">
        <v>3472</v>
      </c>
      <c r="B1797" s="15" t="s">
        <v>3473</v>
      </c>
      <c r="C1797" s="20" t="s">
        <v>500</v>
      </c>
      <c r="D1797" s="48">
        <v>0</v>
      </c>
      <c r="E1797" s="59">
        <v>0</v>
      </c>
    </row>
    <row r="1798" spans="1:5" ht="30">
      <c r="A1798" s="5" t="s">
        <v>3474</v>
      </c>
      <c r="B1798" s="15" t="s">
        <v>3475</v>
      </c>
      <c r="C1798" s="20" t="s">
        <v>500</v>
      </c>
      <c r="D1798" s="48">
        <v>0</v>
      </c>
      <c r="E1798" s="59">
        <v>0</v>
      </c>
    </row>
    <row r="1799" spans="1:5" ht="30">
      <c r="A1799" s="5" t="s">
        <v>3476</v>
      </c>
      <c r="B1799" s="15" t="s">
        <v>3477</v>
      </c>
      <c r="C1799" s="20" t="s">
        <v>2653</v>
      </c>
      <c r="D1799" s="51">
        <v>4.0886987000703812E-2</v>
      </c>
      <c r="E1799" s="62">
        <v>4.0886987000703812E-2</v>
      </c>
    </row>
    <row r="1800" spans="1:5" ht="30">
      <c r="A1800" s="5" t="s">
        <v>3478</v>
      </c>
      <c r="B1800" s="15" t="s">
        <v>3479</v>
      </c>
      <c r="C1800" s="20"/>
      <c r="D1800" s="44">
        <v>1.8692257404327393</v>
      </c>
      <c r="E1800" s="55">
        <v>1.8692257404327393</v>
      </c>
    </row>
    <row r="1801" spans="1:5" ht="30">
      <c r="A1801" s="5" t="s">
        <v>3480</v>
      </c>
      <c r="B1801" s="15" t="s">
        <v>3481</v>
      </c>
      <c r="C1801" s="20" t="s">
        <v>33</v>
      </c>
      <c r="D1801" s="45">
        <v>88.691360473632812</v>
      </c>
      <c r="E1801" s="56">
        <v>88.691360473632812</v>
      </c>
    </row>
    <row r="1802" spans="1:5" ht="30">
      <c r="A1802" s="5" t="s">
        <v>3482</v>
      </c>
      <c r="B1802" s="15" t="s">
        <v>3483</v>
      </c>
      <c r="C1802" s="20" t="s">
        <v>33</v>
      </c>
      <c r="D1802" s="45">
        <v>89.156822204589844</v>
      </c>
      <c r="E1802" s="56">
        <v>89.156822204589844</v>
      </c>
    </row>
    <row r="1803" spans="1:5" ht="30">
      <c r="A1803" s="5" t="s">
        <v>3484</v>
      </c>
      <c r="B1803" s="15" t="s">
        <v>3485</v>
      </c>
      <c r="C1803" s="20" t="s">
        <v>33</v>
      </c>
      <c r="D1803" s="45">
        <v>89.156822204589844</v>
      </c>
      <c r="E1803" s="56">
        <v>89.156822204589844</v>
      </c>
    </row>
    <row r="1804" spans="1:5" ht="30">
      <c r="A1804" s="5" t="s">
        <v>3486</v>
      </c>
      <c r="B1804" s="15" t="s">
        <v>3487</v>
      </c>
      <c r="C1804" s="20" t="s">
        <v>120</v>
      </c>
      <c r="D1804" s="46">
        <v>24503.076171875</v>
      </c>
      <c r="E1804" s="57">
        <v>24503.076171875</v>
      </c>
    </row>
    <row r="1805" spans="1:5">
      <c r="A1805" s="5" t="s">
        <v>3488</v>
      </c>
      <c r="B1805" s="15" t="s">
        <v>3489</v>
      </c>
      <c r="C1805" s="20" t="s">
        <v>120</v>
      </c>
      <c r="D1805" s="46">
        <v>24441.81640625</v>
      </c>
      <c r="E1805" s="57">
        <v>24441.81640625</v>
      </c>
    </row>
    <row r="1806" spans="1:5" ht="30">
      <c r="A1806" s="5" t="s">
        <v>3490</v>
      </c>
      <c r="B1806" s="15" t="s">
        <v>3491</v>
      </c>
      <c r="C1806" s="20" t="s">
        <v>120</v>
      </c>
      <c r="D1806" s="45">
        <v>61.257633209228516</v>
      </c>
      <c r="E1806" s="56">
        <v>61.257633209228516</v>
      </c>
    </row>
    <row r="1807" spans="1:5">
      <c r="A1807" s="5" t="s">
        <v>3492</v>
      </c>
      <c r="B1807" s="15" t="s">
        <v>3493</v>
      </c>
      <c r="C1807" s="20"/>
      <c r="D1807" s="12" t="s">
        <v>1736</v>
      </c>
      <c r="E1807" s="34" t="s">
        <v>1736</v>
      </c>
    </row>
    <row r="1808" spans="1:5" ht="30">
      <c r="A1808" s="5" t="s">
        <v>3494</v>
      </c>
      <c r="B1808" s="15" t="s">
        <v>3495</v>
      </c>
      <c r="C1808" s="20"/>
      <c r="D1808" s="12" t="s">
        <v>2616</v>
      </c>
      <c r="E1808" s="34" t="s">
        <v>2616</v>
      </c>
    </row>
    <row r="1809" spans="1:5" ht="30">
      <c r="A1809" s="5" t="s">
        <v>3496</v>
      </c>
      <c r="B1809" s="15" t="s">
        <v>3497</v>
      </c>
      <c r="C1809" s="20" t="s">
        <v>38</v>
      </c>
      <c r="D1809" s="45">
        <v>15.239999771118164</v>
      </c>
      <c r="E1809" s="56">
        <v>15.239999771118164</v>
      </c>
    </row>
    <row r="1810" spans="1:5" ht="30">
      <c r="A1810" s="5" t="s">
        <v>3498</v>
      </c>
      <c r="B1810" s="15" t="s">
        <v>3499</v>
      </c>
      <c r="C1810" s="20" t="s">
        <v>38</v>
      </c>
      <c r="D1810" s="45">
        <v>15.239999771118164</v>
      </c>
      <c r="E1810" s="56">
        <v>15.239999771118164</v>
      </c>
    </row>
    <row r="1811" spans="1:5" ht="30">
      <c r="A1811" s="5" t="s">
        <v>3500</v>
      </c>
      <c r="B1811" s="15" t="s">
        <v>3501</v>
      </c>
      <c r="C1811" s="20" t="s">
        <v>30</v>
      </c>
      <c r="D1811" s="50">
        <v>439.29873657226562</v>
      </c>
      <c r="E1811" s="61">
        <v>439.29873657226562</v>
      </c>
    </row>
    <row r="1812" spans="1:5">
      <c r="A1812" s="5" t="s">
        <v>3502</v>
      </c>
      <c r="B1812" s="15" t="s">
        <v>3503</v>
      </c>
      <c r="C1812" s="20" t="s">
        <v>212</v>
      </c>
      <c r="D1812" s="50">
        <v>452.04208374023437</v>
      </c>
      <c r="E1812" s="61">
        <v>452.04208374023437</v>
      </c>
    </row>
    <row r="1813" spans="1:5" ht="30">
      <c r="A1813" s="5" t="s">
        <v>3504</v>
      </c>
      <c r="B1813" s="15" t="s">
        <v>3505</v>
      </c>
      <c r="C1813" s="20" t="s">
        <v>500</v>
      </c>
      <c r="D1813" s="46">
        <v>3341.123046875</v>
      </c>
      <c r="E1813" s="57">
        <v>3341.123046875</v>
      </c>
    </row>
    <row r="1814" spans="1:5" ht="30">
      <c r="A1814" s="5" t="s">
        <v>3506</v>
      </c>
      <c r="B1814" s="15" t="s">
        <v>3507</v>
      </c>
      <c r="C1814" s="20" t="s">
        <v>212</v>
      </c>
      <c r="D1814" s="50">
        <v>452.04208374023437</v>
      </c>
      <c r="E1814" s="61">
        <v>452.04208374023437</v>
      </c>
    </row>
    <row r="1815" spans="1:5" ht="30">
      <c r="A1815" s="5" t="s">
        <v>3508</v>
      </c>
      <c r="B1815" s="15" t="s">
        <v>3509</v>
      </c>
      <c r="C1815" s="20" t="s">
        <v>38</v>
      </c>
      <c r="D1815" s="45">
        <v>15.239999771118164</v>
      </c>
      <c r="E1815" s="56">
        <v>15.239999771118164</v>
      </c>
    </row>
    <row r="1816" spans="1:5" ht="30">
      <c r="A1816" s="5" t="s">
        <v>3510</v>
      </c>
      <c r="B1816" s="15" t="s">
        <v>3511</v>
      </c>
      <c r="C1816" s="20" t="s">
        <v>500</v>
      </c>
      <c r="D1816" s="46">
        <v>3341.123046875</v>
      </c>
      <c r="E1816" s="57">
        <v>3341.123046875</v>
      </c>
    </row>
    <row r="1817" spans="1:5" ht="30">
      <c r="A1817" s="5" t="s">
        <v>3512</v>
      </c>
      <c r="B1817" s="15" t="s">
        <v>3513</v>
      </c>
      <c r="C1817" s="20" t="s">
        <v>38</v>
      </c>
      <c r="D1817" s="44">
        <v>8.6070003509521484</v>
      </c>
      <c r="E1817" s="55">
        <v>8.6070003509521484</v>
      </c>
    </row>
    <row r="1818" spans="1:5" ht="30">
      <c r="A1818" s="5" t="s">
        <v>3514</v>
      </c>
      <c r="B1818" s="15" t="s">
        <v>3515</v>
      </c>
      <c r="C1818" s="20" t="s">
        <v>500</v>
      </c>
      <c r="D1818" s="46">
        <v>3184.42822265625</v>
      </c>
      <c r="E1818" s="57">
        <v>3184.42822265625</v>
      </c>
    </row>
    <row r="1819" spans="1:5" ht="30">
      <c r="A1819" s="5" t="s">
        <v>3516</v>
      </c>
      <c r="B1819" s="15" t="s">
        <v>3517</v>
      </c>
      <c r="C1819" s="20" t="s">
        <v>38</v>
      </c>
      <c r="D1819" s="44">
        <v>8.6070003509521484</v>
      </c>
      <c r="E1819" s="55">
        <v>8.6070003509521484</v>
      </c>
    </row>
    <row r="1820" spans="1:5" ht="30">
      <c r="A1820" s="5" t="s">
        <v>3518</v>
      </c>
      <c r="B1820" s="15" t="s">
        <v>3519</v>
      </c>
      <c r="C1820" s="20" t="s">
        <v>30</v>
      </c>
      <c r="D1820" s="50">
        <v>361.1295166015625</v>
      </c>
      <c r="E1820" s="61">
        <v>361.1295166015625</v>
      </c>
    </row>
    <row r="1821" spans="1:5">
      <c r="A1821" s="5" t="s">
        <v>3520</v>
      </c>
      <c r="B1821" s="15" t="s">
        <v>3521</v>
      </c>
      <c r="C1821" s="20" t="s">
        <v>212</v>
      </c>
      <c r="D1821" s="50">
        <v>452.04208374023437</v>
      </c>
      <c r="E1821" s="61">
        <v>452.04208374023437</v>
      </c>
    </row>
    <row r="1822" spans="1:5" ht="30">
      <c r="A1822" s="5" t="s">
        <v>3522</v>
      </c>
      <c r="B1822" s="15" t="s">
        <v>3523</v>
      </c>
      <c r="C1822" s="20" t="s">
        <v>500</v>
      </c>
      <c r="D1822" s="46">
        <v>3184.42822265625</v>
      </c>
      <c r="E1822" s="57">
        <v>3184.42822265625</v>
      </c>
    </row>
    <row r="1823" spans="1:5" ht="30">
      <c r="A1823" s="5" t="s">
        <v>3524</v>
      </c>
      <c r="B1823" s="15" t="s">
        <v>3525</v>
      </c>
      <c r="C1823" s="20" t="s">
        <v>127</v>
      </c>
      <c r="D1823" s="45">
        <v>42.097949981689453</v>
      </c>
      <c r="E1823" s="56">
        <v>42.097949981689453</v>
      </c>
    </row>
    <row r="1824" spans="1:5">
      <c r="A1824" s="5" t="s">
        <v>3526</v>
      </c>
      <c r="B1824" s="15" t="s">
        <v>3527</v>
      </c>
      <c r="C1824" s="20" t="s">
        <v>500</v>
      </c>
      <c r="D1824" s="48">
        <v>0</v>
      </c>
      <c r="E1824" s="59">
        <v>0</v>
      </c>
    </row>
    <row r="1825" spans="1:5" ht="30">
      <c r="A1825" s="5" t="s">
        <v>3528</v>
      </c>
      <c r="B1825" s="15" t="s">
        <v>3529</v>
      </c>
      <c r="C1825" s="20" t="s">
        <v>500</v>
      </c>
      <c r="D1825" s="48">
        <v>0</v>
      </c>
      <c r="E1825" s="59">
        <v>0</v>
      </c>
    </row>
    <row r="1826" spans="1:5" ht="30">
      <c r="A1826" s="5" t="s">
        <v>3530</v>
      </c>
      <c r="B1826" s="15" t="s">
        <v>3531</v>
      </c>
      <c r="C1826" s="20" t="s">
        <v>2653</v>
      </c>
      <c r="D1826" s="51">
        <v>7.0175327360630035E-2</v>
      </c>
      <c r="E1826" s="62">
        <v>7.0175327360630035E-2</v>
      </c>
    </row>
    <row r="1827" spans="1:5" ht="30">
      <c r="A1827" s="5" t="s">
        <v>3532</v>
      </c>
      <c r="B1827" s="15" t="s">
        <v>3533</v>
      </c>
      <c r="C1827" s="20"/>
      <c r="D1827" s="44">
        <v>1.7706516981124878</v>
      </c>
      <c r="E1827" s="55">
        <v>1.7706516981124878</v>
      </c>
    </row>
    <row r="1828" spans="1:5" ht="30">
      <c r="A1828" s="5" t="s">
        <v>3534</v>
      </c>
      <c r="B1828" s="15" t="s">
        <v>3535</v>
      </c>
      <c r="C1828" s="20" t="s">
        <v>33</v>
      </c>
      <c r="D1828" s="45">
        <v>89.873687744140625</v>
      </c>
      <c r="E1828" s="56">
        <v>89.873687744140625</v>
      </c>
    </row>
    <row r="1829" spans="1:5" ht="30">
      <c r="A1829" s="5" t="s">
        <v>3536</v>
      </c>
      <c r="B1829" s="15" t="s">
        <v>3537</v>
      </c>
      <c r="C1829" s="20" t="s">
        <v>33</v>
      </c>
      <c r="D1829" s="45">
        <v>90.271682739257813</v>
      </c>
      <c r="E1829" s="56">
        <v>90.271682739257813</v>
      </c>
    </row>
    <row r="1830" spans="1:5" ht="30">
      <c r="A1830" s="5" t="s">
        <v>3538</v>
      </c>
      <c r="B1830" s="15" t="s">
        <v>3539</v>
      </c>
      <c r="C1830" s="20" t="s">
        <v>33</v>
      </c>
      <c r="D1830" s="45">
        <v>90.271682739257813</v>
      </c>
      <c r="E1830" s="56">
        <v>90.271682739257813</v>
      </c>
    </row>
    <row r="1831" spans="1:5" ht="30">
      <c r="A1831" s="5" t="s">
        <v>3540</v>
      </c>
      <c r="B1831" s="15" t="s">
        <v>3541</v>
      </c>
      <c r="C1831" s="20" t="s">
        <v>120</v>
      </c>
      <c r="D1831" s="46">
        <v>19676.05078125</v>
      </c>
      <c r="E1831" s="57">
        <v>19676.05078125</v>
      </c>
    </row>
    <row r="1832" spans="1:5">
      <c r="A1832" s="5" t="s">
        <v>3542</v>
      </c>
      <c r="B1832" s="15" t="s">
        <v>3543</v>
      </c>
      <c r="C1832" s="20" t="s">
        <v>120</v>
      </c>
      <c r="D1832" s="46">
        <v>19626.861328125</v>
      </c>
      <c r="E1832" s="57">
        <v>19626.861328125</v>
      </c>
    </row>
    <row r="1833" spans="1:5" ht="30">
      <c r="A1833" s="5" t="s">
        <v>3544</v>
      </c>
      <c r="B1833" s="15" t="s">
        <v>3545</v>
      </c>
      <c r="C1833" s="20" t="s">
        <v>120</v>
      </c>
      <c r="D1833" s="45">
        <v>49.190082550048828</v>
      </c>
      <c r="E1833" s="56">
        <v>49.190082550048828</v>
      </c>
    </row>
    <row r="1834" spans="1:5">
      <c r="A1834" s="5" t="s">
        <v>3546</v>
      </c>
      <c r="B1834" s="15" t="s">
        <v>3547</v>
      </c>
      <c r="C1834" s="20"/>
      <c r="D1834" s="12" t="s">
        <v>1736</v>
      </c>
      <c r="E1834" s="34" t="s">
        <v>1736</v>
      </c>
    </row>
    <row r="1835" spans="1:5" ht="30">
      <c r="A1835" s="5" t="s">
        <v>3548</v>
      </c>
      <c r="B1835" s="15" t="s">
        <v>3549</v>
      </c>
      <c r="C1835" s="20"/>
      <c r="D1835" s="12" t="s">
        <v>2616</v>
      </c>
      <c r="E1835" s="34" t="s">
        <v>2616</v>
      </c>
    </row>
    <row r="1836" spans="1:5" ht="30">
      <c r="A1836" s="5" t="s">
        <v>3550</v>
      </c>
      <c r="B1836" s="15" t="s">
        <v>3551</v>
      </c>
      <c r="C1836" s="20" t="s">
        <v>38</v>
      </c>
      <c r="D1836" s="44">
        <v>8.6070003509521484</v>
      </c>
      <c r="E1836" s="55">
        <v>8.6070003509521484</v>
      </c>
    </row>
    <row r="1837" spans="1:5" ht="30">
      <c r="A1837" s="5" t="s">
        <v>3552</v>
      </c>
      <c r="B1837" s="15" t="s">
        <v>3553</v>
      </c>
      <c r="C1837" s="20" t="s">
        <v>38</v>
      </c>
      <c r="D1837" s="44">
        <v>8.6070003509521484</v>
      </c>
      <c r="E1837" s="55">
        <v>8.6070003509521484</v>
      </c>
    </row>
    <row r="1838" spans="1:5" ht="30">
      <c r="A1838" s="5" t="s">
        <v>3554</v>
      </c>
      <c r="B1838" s="15" t="s">
        <v>3555</v>
      </c>
      <c r="C1838" s="20" t="s">
        <v>30</v>
      </c>
      <c r="D1838" s="50">
        <v>361.1295166015625</v>
      </c>
      <c r="E1838" s="61">
        <v>361.1295166015625</v>
      </c>
    </row>
    <row r="1839" spans="1:5">
      <c r="A1839" s="5" t="s">
        <v>3556</v>
      </c>
      <c r="B1839" s="15" t="s">
        <v>3557</v>
      </c>
      <c r="C1839" s="20" t="s">
        <v>212</v>
      </c>
      <c r="D1839" s="50">
        <v>407.4222412109375</v>
      </c>
      <c r="E1839" s="61">
        <v>407.4222412109375</v>
      </c>
    </row>
    <row r="1840" spans="1:5" ht="30">
      <c r="A1840" s="5" t="s">
        <v>3558</v>
      </c>
      <c r="B1840" s="15" t="s">
        <v>3559</v>
      </c>
      <c r="C1840" s="20" t="s">
        <v>500</v>
      </c>
      <c r="D1840" s="46">
        <v>3184.42822265625</v>
      </c>
      <c r="E1840" s="57">
        <v>3184.42822265625</v>
      </c>
    </row>
    <row r="1841" spans="1:5" ht="30">
      <c r="A1841" s="5" t="s">
        <v>3560</v>
      </c>
      <c r="B1841" s="15" t="s">
        <v>3561</v>
      </c>
      <c r="C1841" s="20" t="s">
        <v>212</v>
      </c>
      <c r="D1841" s="50">
        <v>407.4222412109375</v>
      </c>
      <c r="E1841" s="61">
        <v>407.4222412109375</v>
      </c>
    </row>
    <row r="1842" spans="1:5" ht="30">
      <c r="A1842" s="5" t="s">
        <v>3562</v>
      </c>
      <c r="B1842" s="15" t="s">
        <v>3563</v>
      </c>
      <c r="C1842" s="20" t="s">
        <v>38</v>
      </c>
      <c r="D1842" s="44">
        <v>8.6070003509521484</v>
      </c>
      <c r="E1842" s="55">
        <v>8.6070003509521484</v>
      </c>
    </row>
    <row r="1843" spans="1:5" ht="30">
      <c r="A1843" s="5" t="s">
        <v>3564</v>
      </c>
      <c r="B1843" s="15" t="s">
        <v>3565</v>
      </c>
      <c r="C1843" s="20" t="s">
        <v>500</v>
      </c>
      <c r="D1843" s="46">
        <v>3184.42822265625</v>
      </c>
      <c r="E1843" s="57">
        <v>3184.42822265625</v>
      </c>
    </row>
    <row r="1844" spans="1:5" ht="30">
      <c r="A1844" s="5" t="s">
        <v>3566</v>
      </c>
      <c r="B1844" s="15" t="s">
        <v>3567</v>
      </c>
      <c r="C1844" s="20" t="s">
        <v>38</v>
      </c>
      <c r="D1844" s="44">
        <v>3.3910000324249268</v>
      </c>
      <c r="E1844" s="55">
        <v>3.3910000324249268</v>
      </c>
    </row>
    <row r="1845" spans="1:5" ht="30">
      <c r="A1845" s="5" t="s">
        <v>3568</v>
      </c>
      <c r="B1845" s="15" t="s">
        <v>3569</v>
      </c>
      <c r="C1845" s="20" t="s">
        <v>500</v>
      </c>
      <c r="D1845" s="47">
        <v>2962.895263671875</v>
      </c>
      <c r="E1845" s="58">
        <v>2962.895263671875</v>
      </c>
    </row>
    <row r="1846" spans="1:5" ht="30">
      <c r="A1846" s="5" t="s">
        <v>3570</v>
      </c>
      <c r="B1846" s="15" t="s">
        <v>3571</v>
      </c>
      <c r="C1846" s="20" t="s">
        <v>38</v>
      </c>
      <c r="D1846" s="44">
        <v>3.3910000324249268</v>
      </c>
      <c r="E1846" s="55">
        <v>3.3910000324249268</v>
      </c>
    </row>
    <row r="1847" spans="1:5" ht="30">
      <c r="A1847" s="5" t="s">
        <v>3572</v>
      </c>
      <c r="B1847" s="15" t="s">
        <v>3573</v>
      </c>
      <c r="C1847" s="20" t="s">
        <v>30</v>
      </c>
      <c r="D1847" s="50">
        <v>248.17453002929687</v>
      </c>
      <c r="E1847" s="61">
        <v>248.17453002929687</v>
      </c>
    </row>
    <row r="1848" spans="1:5">
      <c r="A1848" s="5" t="s">
        <v>3574</v>
      </c>
      <c r="B1848" s="15" t="s">
        <v>3575</v>
      </c>
      <c r="C1848" s="20" t="s">
        <v>212</v>
      </c>
      <c r="D1848" s="50">
        <v>407.4222412109375</v>
      </c>
      <c r="E1848" s="61">
        <v>407.4222412109375</v>
      </c>
    </row>
    <row r="1849" spans="1:5" ht="30">
      <c r="A1849" s="5" t="s">
        <v>3576</v>
      </c>
      <c r="B1849" s="15" t="s">
        <v>3577</v>
      </c>
      <c r="C1849" s="20" t="s">
        <v>500</v>
      </c>
      <c r="D1849" s="47">
        <v>2962.895263671875</v>
      </c>
      <c r="E1849" s="58">
        <v>2962.895263671875</v>
      </c>
    </row>
    <row r="1850" spans="1:5" ht="30">
      <c r="A1850" s="5" t="s">
        <v>3578</v>
      </c>
      <c r="B1850" s="15" t="s">
        <v>3579</v>
      </c>
      <c r="C1850" s="20" t="s">
        <v>127</v>
      </c>
      <c r="D1850" s="45">
        <v>79.33795166015625</v>
      </c>
      <c r="E1850" s="56">
        <v>79.33795166015625</v>
      </c>
    </row>
    <row r="1851" spans="1:5">
      <c r="A1851" s="5" t="s">
        <v>3580</v>
      </c>
      <c r="B1851" s="15" t="s">
        <v>3581</v>
      </c>
      <c r="C1851" s="20" t="s">
        <v>500</v>
      </c>
      <c r="D1851" s="48">
        <v>0</v>
      </c>
      <c r="E1851" s="59">
        <v>0</v>
      </c>
    </row>
    <row r="1852" spans="1:5" ht="30">
      <c r="A1852" s="5" t="s">
        <v>3582</v>
      </c>
      <c r="B1852" s="15" t="s">
        <v>3583</v>
      </c>
      <c r="C1852" s="20" t="s">
        <v>500</v>
      </c>
      <c r="D1852" s="48">
        <v>0</v>
      </c>
      <c r="E1852" s="59">
        <v>0</v>
      </c>
    </row>
    <row r="1853" spans="1:5" ht="30">
      <c r="A1853" s="5" t="s">
        <v>3584</v>
      </c>
      <c r="B1853" s="15" t="s">
        <v>3585</v>
      </c>
      <c r="C1853" s="20" t="s">
        <v>2653</v>
      </c>
      <c r="D1853" s="51">
        <v>0.10576977580785751</v>
      </c>
      <c r="E1853" s="62">
        <v>0.10576977580785751</v>
      </c>
    </row>
    <row r="1854" spans="1:5" ht="30">
      <c r="A1854" s="5" t="s">
        <v>3586</v>
      </c>
      <c r="B1854" s="15" t="s">
        <v>3587</v>
      </c>
      <c r="C1854" s="20"/>
      <c r="D1854" s="44">
        <v>2.5381894111633301</v>
      </c>
      <c r="E1854" s="55">
        <v>2.5381894111633301</v>
      </c>
    </row>
    <row r="1855" spans="1:5" ht="30">
      <c r="A1855" s="5" t="s">
        <v>3588</v>
      </c>
      <c r="B1855" s="15" t="s">
        <v>3589</v>
      </c>
      <c r="C1855" s="20" t="s">
        <v>33</v>
      </c>
      <c r="D1855" s="45">
        <v>90.915130615234375</v>
      </c>
      <c r="E1855" s="56">
        <v>90.915130615234375</v>
      </c>
    </row>
    <row r="1856" spans="1:5" ht="30">
      <c r="A1856" s="5" t="s">
        <v>3590</v>
      </c>
      <c r="B1856" s="15" t="s">
        <v>3591</v>
      </c>
      <c r="C1856" s="20" t="s">
        <v>33</v>
      </c>
      <c r="D1856" s="45">
        <v>91.507545471191406</v>
      </c>
      <c r="E1856" s="56">
        <v>91.507545471191406</v>
      </c>
    </row>
    <row r="1857" spans="1:5" ht="30">
      <c r="A1857" s="5" t="s">
        <v>3592</v>
      </c>
      <c r="B1857" s="15" t="s">
        <v>3593</v>
      </c>
      <c r="C1857" s="20" t="s">
        <v>33</v>
      </c>
      <c r="D1857" s="45">
        <v>91.507545471191406</v>
      </c>
      <c r="E1857" s="56">
        <v>91.507545471191406</v>
      </c>
    </row>
    <row r="1858" spans="1:5" ht="30">
      <c r="A1858" s="5" t="s">
        <v>3594</v>
      </c>
      <c r="B1858" s="15" t="s">
        <v>3595</v>
      </c>
      <c r="C1858" s="20" t="s">
        <v>120</v>
      </c>
      <c r="D1858" s="46">
        <v>25071.888671875</v>
      </c>
      <c r="E1858" s="57">
        <v>25071.888671875</v>
      </c>
    </row>
    <row r="1859" spans="1:5">
      <c r="A1859" s="5" t="s">
        <v>3596</v>
      </c>
      <c r="B1859" s="15" t="s">
        <v>3597</v>
      </c>
      <c r="C1859" s="20" t="s">
        <v>120</v>
      </c>
      <c r="D1859" s="46">
        <v>25009.208984375</v>
      </c>
      <c r="E1859" s="57">
        <v>25009.208984375</v>
      </c>
    </row>
    <row r="1860" spans="1:5" ht="30">
      <c r="A1860" s="5" t="s">
        <v>3598</v>
      </c>
      <c r="B1860" s="15" t="s">
        <v>3599</v>
      </c>
      <c r="C1860" s="20" t="s">
        <v>120</v>
      </c>
      <c r="D1860" s="45">
        <v>62.679664611816406</v>
      </c>
      <c r="E1860" s="56">
        <v>62.679664611816406</v>
      </c>
    </row>
    <row r="1861" spans="1:5">
      <c r="A1861" s="5" t="s">
        <v>3600</v>
      </c>
      <c r="B1861" s="15" t="s">
        <v>3601</v>
      </c>
      <c r="C1861" s="20"/>
      <c r="D1861" s="12" t="s">
        <v>1736</v>
      </c>
      <c r="E1861" s="34" t="s">
        <v>1736</v>
      </c>
    </row>
    <row r="1862" spans="1:5" ht="30">
      <c r="A1862" s="5" t="s">
        <v>3602</v>
      </c>
      <c r="B1862" s="15" t="s">
        <v>3603</v>
      </c>
      <c r="C1862" s="20"/>
      <c r="D1862" s="12" t="s">
        <v>2616</v>
      </c>
      <c r="E1862" s="34" t="s">
        <v>2616</v>
      </c>
    </row>
    <row r="1863" spans="1:5" ht="30">
      <c r="A1863" s="5" t="s">
        <v>3604</v>
      </c>
      <c r="B1863" s="15" t="s">
        <v>3605</v>
      </c>
      <c r="C1863" s="20" t="s">
        <v>38</v>
      </c>
      <c r="D1863" s="44">
        <v>3.3910000324249268</v>
      </c>
      <c r="E1863" s="55">
        <v>3.3910000324249268</v>
      </c>
    </row>
    <row r="1864" spans="1:5" ht="30">
      <c r="A1864" s="5" t="s">
        <v>3606</v>
      </c>
      <c r="B1864" s="15" t="s">
        <v>3607</v>
      </c>
      <c r="C1864" s="20" t="s">
        <v>38</v>
      </c>
      <c r="D1864" s="44">
        <v>3.3910000324249268</v>
      </c>
      <c r="E1864" s="55">
        <v>3.3910000324249268</v>
      </c>
    </row>
    <row r="1865" spans="1:5" ht="30">
      <c r="A1865" s="5" t="s">
        <v>3608</v>
      </c>
      <c r="B1865" s="15" t="s">
        <v>3609</v>
      </c>
      <c r="C1865" s="20" t="s">
        <v>30</v>
      </c>
      <c r="D1865" s="50">
        <v>248.17453002929687</v>
      </c>
      <c r="E1865" s="61">
        <v>248.17453002929687</v>
      </c>
    </row>
    <row r="1866" spans="1:5">
      <c r="A1866" s="5" t="s">
        <v>3610</v>
      </c>
      <c r="B1866" s="15" t="s">
        <v>3611</v>
      </c>
      <c r="C1866" s="20" t="s">
        <v>212</v>
      </c>
      <c r="D1866" s="50">
        <v>385.22036743164062</v>
      </c>
      <c r="E1866" s="61">
        <v>385.22036743164062</v>
      </c>
    </row>
    <row r="1867" spans="1:5" ht="30">
      <c r="A1867" s="5" t="s">
        <v>3612</v>
      </c>
      <c r="B1867" s="15" t="s">
        <v>3613</v>
      </c>
      <c r="C1867" s="20" t="s">
        <v>500</v>
      </c>
      <c r="D1867" s="47">
        <v>2962.895263671875</v>
      </c>
      <c r="E1867" s="58">
        <v>2962.895263671875</v>
      </c>
    </row>
    <row r="1868" spans="1:5" ht="30">
      <c r="A1868" s="5" t="s">
        <v>3614</v>
      </c>
      <c r="B1868" s="15" t="s">
        <v>3615</v>
      </c>
      <c r="C1868" s="20" t="s">
        <v>212</v>
      </c>
      <c r="D1868" s="50">
        <v>385.22036743164062</v>
      </c>
      <c r="E1868" s="61">
        <v>385.22036743164062</v>
      </c>
    </row>
    <row r="1869" spans="1:5" ht="30">
      <c r="A1869" s="5" t="s">
        <v>3616</v>
      </c>
      <c r="B1869" s="15" t="s">
        <v>3617</v>
      </c>
      <c r="C1869" s="20" t="s">
        <v>38</v>
      </c>
      <c r="D1869" s="44">
        <v>3.3910000324249268</v>
      </c>
      <c r="E1869" s="55">
        <v>3.3910000324249268</v>
      </c>
    </row>
    <row r="1870" spans="1:5" ht="30">
      <c r="A1870" s="5" t="s">
        <v>3618</v>
      </c>
      <c r="B1870" s="15" t="s">
        <v>3619</v>
      </c>
      <c r="C1870" s="20" t="s">
        <v>500</v>
      </c>
      <c r="D1870" s="47">
        <v>2962.895263671875</v>
      </c>
      <c r="E1870" s="58">
        <v>2962.895263671875</v>
      </c>
    </row>
    <row r="1871" spans="1:5" ht="30">
      <c r="A1871" s="5" t="s">
        <v>3620</v>
      </c>
      <c r="B1871" s="15" t="s">
        <v>3621</v>
      </c>
      <c r="C1871" s="20" t="s">
        <v>38</v>
      </c>
      <c r="D1871" s="44">
        <v>1.2849999666213989</v>
      </c>
      <c r="E1871" s="55">
        <v>1.2849999666213989</v>
      </c>
    </row>
    <row r="1872" spans="1:5" ht="30">
      <c r="A1872" s="5" t="s">
        <v>3622</v>
      </c>
      <c r="B1872" s="15" t="s">
        <v>3623</v>
      </c>
      <c r="C1872" s="20" t="s">
        <v>500</v>
      </c>
      <c r="D1872" s="47">
        <v>2772.189208984375</v>
      </c>
      <c r="E1872" s="58">
        <v>2772.189208984375</v>
      </c>
    </row>
    <row r="1873" spans="1:5" ht="30">
      <c r="A1873" s="5" t="s">
        <v>3624</v>
      </c>
      <c r="B1873" s="15" t="s">
        <v>3625</v>
      </c>
      <c r="C1873" s="20" t="s">
        <v>38</v>
      </c>
      <c r="D1873" s="44">
        <v>1.2849999666213989</v>
      </c>
      <c r="E1873" s="55">
        <v>1.2849999666213989</v>
      </c>
    </row>
    <row r="1874" spans="1:5" ht="30">
      <c r="A1874" s="5" t="s">
        <v>3626</v>
      </c>
      <c r="B1874" s="15" t="s">
        <v>3627</v>
      </c>
      <c r="C1874" s="20" t="s">
        <v>30</v>
      </c>
      <c r="D1874" s="50">
        <v>148.85324096679687</v>
      </c>
      <c r="E1874" s="61">
        <v>148.85324096679687</v>
      </c>
    </row>
    <row r="1875" spans="1:5">
      <c r="A1875" s="5" t="s">
        <v>3628</v>
      </c>
      <c r="B1875" s="15" t="s">
        <v>3629</v>
      </c>
      <c r="C1875" s="20" t="s">
        <v>212</v>
      </c>
      <c r="D1875" s="50">
        <v>385.22036743164062</v>
      </c>
      <c r="E1875" s="61">
        <v>385.22036743164062</v>
      </c>
    </row>
    <row r="1876" spans="1:5" ht="30">
      <c r="A1876" s="5" t="s">
        <v>3630</v>
      </c>
      <c r="B1876" s="15" t="s">
        <v>3631</v>
      </c>
      <c r="C1876" s="20" t="s">
        <v>500</v>
      </c>
      <c r="D1876" s="47">
        <v>2772.189208984375</v>
      </c>
      <c r="E1876" s="58">
        <v>2772.189208984375</v>
      </c>
    </row>
    <row r="1877" spans="1:5" ht="30">
      <c r="A1877" s="5" t="s">
        <v>3632</v>
      </c>
      <c r="B1877" s="15" t="s">
        <v>3633</v>
      </c>
      <c r="C1877" s="20" t="s">
        <v>127</v>
      </c>
      <c r="D1877" s="50">
        <v>160.4173583984375</v>
      </c>
      <c r="E1877" s="61">
        <v>160.4173583984375</v>
      </c>
    </row>
    <row r="1878" spans="1:5">
      <c r="A1878" s="5" t="s">
        <v>3634</v>
      </c>
      <c r="B1878" s="15" t="s">
        <v>3635</v>
      </c>
      <c r="C1878" s="20" t="s">
        <v>500</v>
      </c>
      <c r="D1878" s="48">
        <v>0</v>
      </c>
      <c r="E1878" s="59">
        <v>0</v>
      </c>
    </row>
    <row r="1879" spans="1:5" ht="30">
      <c r="A1879" s="5" t="s">
        <v>3636</v>
      </c>
      <c r="B1879" s="15" t="s">
        <v>3637</v>
      </c>
      <c r="C1879" s="20" t="s">
        <v>500</v>
      </c>
      <c r="D1879" s="48">
        <v>0</v>
      </c>
      <c r="E1879" s="59">
        <v>0</v>
      </c>
    </row>
    <row r="1880" spans="1:5" ht="30">
      <c r="A1880" s="5" t="s">
        <v>3638</v>
      </c>
      <c r="B1880" s="15" t="s">
        <v>3639</v>
      </c>
      <c r="C1880" s="20" t="s">
        <v>2653</v>
      </c>
      <c r="D1880" s="51">
        <v>0.23039081692695618</v>
      </c>
      <c r="E1880" s="62">
        <v>0.23039081692695618</v>
      </c>
    </row>
    <row r="1881" spans="1:5" ht="30">
      <c r="A1881" s="5" t="s">
        <v>3640</v>
      </c>
      <c r="B1881" s="15" t="s">
        <v>3641</v>
      </c>
      <c r="C1881" s="20"/>
      <c r="D1881" s="44">
        <v>2.6389105319976807</v>
      </c>
      <c r="E1881" s="55">
        <v>2.6389105319976807</v>
      </c>
    </row>
    <row r="1882" spans="1:5" ht="30">
      <c r="A1882" s="5" t="s">
        <v>3642</v>
      </c>
      <c r="B1882" s="15" t="s">
        <v>3643</v>
      </c>
      <c r="C1882" s="20" t="s">
        <v>33</v>
      </c>
      <c r="D1882" s="45">
        <v>92.060134887695313</v>
      </c>
      <c r="E1882" s="56">
        <v>92.060134887695313</v>
      </c>
    </row>
    <row r="1883" spans="1:5" ht="30">
      <c r="A1883" s="5" t="s">
        <v>3644</v>
      </c>
      <c r="B1883" s="15" t="s">
        <v>3645</v>
      </c>
      <c r="C1883" s="20" t="s">
        <v>33</v>
      </c>
      <c r="D1883" s="45">
        <v>92.476165771484375</v>
      </c>
      <c r="E1883" s="56">
        <v>92.476165771484375</v>
      </c>
    </row>
    <row r="1884" spans="1:5" ht="30">
      <c r="A1884" s="5" t="s">
        <v>3646</v>
      </c>
      <c r="B1884" s="15" t="s">
        <v>3647</v>
      </c>
      <c r="C1884" s="20" t="s">
        <v>33</v>
      </c>
      <c r="D1884" s="45">
        <v>92.476165771484375</v>
      </c>
      <c r="E1884" s="56">
        <v>92.476165771484375</v>
      </c>
    </row>
    <row r="1885" spans="1:5" ht="30">
      <c r="A1885" s="5" t="s">
        <v>3648</v>
      </c>
      <c r="B1885" s="15" t="s">
        <v>3649</v>
      </c>
      <c r="C1885" s="20" t="s">
        <v>120</v>
      </c>
      <c r="D1885" s="46">
        <v>20406.958984375</v>
      </c>
      <c r="E1885" s="57">
        <v>20406.958984375</v>
      </c>
    </row>
    <row r="1886" spans="1:5">
      <c r="A1886" s="5" t="s">
        <v>3650</v>
      </c>
      <c r="B1886" s="15" t="s">
        <v>3651</v>
      </c>
      <c r="C1886" s="20" t="s">
        <v>120</v>
      </c>
      <c r="D1886" s="46">
        <v>20355.94140625</v>
      </c>
      <c r="E1886" s="57">
        <v>20355.94140625</v>
      </c>
    </row>
    <row r="1887" spans="1:5" ht="30">
      <c r="A1887" s="5" t="s">
        <v>3652</v>
      </c>
      <c r="B1887" s="15" t="s">
        <v>3653</v>
      </c>
      <c r="C1887" s="20" t="s">
        <v>120</v>
      </c>
      <c r="D1887" s="45">
        <v>51.017349243164063</v>
      </c>
      <c r="E1887" s="56">
        <v>51.017349243164063</v>
      </c>
    </row>
    <row r="1888" spans="1:5">
      <c r="A1888" s="5" t="s">
        <v>3654</v>
      </c>
      <c r="B1888" s="15" t="s">
        <v>3655</v>
      </c>
      <c r="C1888" s="20"/>
      <c r="D1888" s="12" t="s">
        <v>1736</v>
      </c>
      <c r="E1888" s="34" t="s">
        <v>1736</v>
      </c>
    </row>
    <row r="1889" spans="1:5" ht="30">
      <c r="A1889" s="5" t="s">
        <v>3656</v>
      </c>
      <c r="B1889" s="15" t="s">
        <v>3657</v>
      </c>
      <c r="C1889" s="20"/>
      <c r="D1889" s="12" t="s">
        <v>2616</v>
      </c>
      <c r="E1889" s="34" t="s">
        <v>2616</v>
      </c>
    </row>
    <row r="1890" spans="1:5" ht="30">
      <c r="A1890" s="5" t="s">
        <v>3658</v>
      </c>
      <c r="B1890" s="15" t="s">
        <v>3659</v>
      </c>
      <c r="C1890" s="20" t="s">
        <v>38</v>
      </c>
      <c r="D1890" s="44">
        <v>1.2849999666213989</v>
      </c>
      <c r="E1890" s="55">
        <v>1.2849999666213989</v>
      </c>
    </row>
    <row r="1891" spans="1:5" ht="30">
      <c r="A1891" s="5" t="s">
        <v>3660</v>
      </c>
      <c r="B1891" s="15" t="s">
        <v>3661</v>
      </c>
      <c r="C1891" s="20" t="s">
        <v>38</v>
      </c>
      <c r="D1891" s="44">
        <v>1.2849999666213989</v>
      </c>
      <c r="E1891" s="55">
        <v>1.2849999666213989</v>
      </c>
    </row>
    <row r="1892" spans="1:5" ht="30">
      <c r="A1892" s="5" t="s">
        <v>3662</v>
      </c>
      <c r="B1892" s="15" t="s">
        <v>3663</v>
      </c>
      <c r="C1892" s="20" t="s">
        <v>30</v>
      </c>
      <c r="D1892" s="50">
        <v>148.85324096679687</v>
      </c>
      <c r="E1892" s="61">
        <v>148.85324096679687</v>
      </c>
    </row>
    <row r="1893" spans="1:5">
      <c r="A1893" s="5" t="s">
        <v>3664</v>
      </c>
      <c r="B1893" s="15" t="s">
        <v>3665</v>
      </c>
      <c r="C1893" s="20" t="s">
        <v>212</v>
      </c>
      <c r="D1893" s="50">
        <v>373.885498046875</v>
      </c>
      <c r="E1893" s="61">
        <v>373.885498046875</v>
      </c>
    </row>
    <row r="1894" spans="1:5" ht="30">
      <c r="A1894" s="5" t="s">
        <v>3666</v>
      </c>
      <c r="B1894" s="15" t="s">
        <v>3667</v>
      </c>
      <c r="C1894" s="20" t="s">
        <v>500</v>
      </c>
      <c r="D1894" s="47">
        <v>2772.189208984375</v>
      </c>
      <c r="E1894" s="58">
        <v>2772.189208984375</v>
      </c>
    </row>
    <row r="1895" spans="1:5" ht="30">
      <c r="A1895" s="5" t="s">
        <v>3668</v>
      </c>
      <c r="B1895" s="15" t="s">
        <v>3669</v>
      </c>
      <c r="C1895" s="20" t="s">
        <v>212</v>
      </c>
      <c r="D1895" s="50">
        <v>373.885498046875</v>
      </c>
      <c r="E1895" s="61">
        <v>373.885498046875</v>
      </c>
    </row>
    <row r="1896" spans="1:5" ht="30">
      <c r="A1896" s="5" t="s">
        <v>3670</v>
      </c>
      <c r="B1896" s="15" t="s">
        <v>3671</v>
      </c>
      <c r="C1896" s="20" t="s">
        <v>38</v>
      </c>
      <c r="D1896" s="44">
        <v>1.2849999666213989</v>
      </c>
      <c r="E1896" s="55">
        <v>1.2849999666213989</v>
      </c>
    </row>
    <row r="1897" spans="1:5" ht="30">
      <c r="A1897" s="5" t="s">
        <v>3672</v>
      </c>
      <c r="B1897" s="15" t="s">
        <v>3673</v>
      </c>
      <c r="C1897" s="20" t="s">
        <v>500</v>
      </c>
      <c r="D1897" s="47">
        <v>2772.189208984375</v>
      </c>
      <c r="E1897" s="58">
        <v>2772.189208984375</v>
      </c>
    </row>
    <row r="1898" spans="1:5" ht="30">
      <c r="A1898" s="5" t="s">
        <v>3674</v>
      </c>
      <c r="B1898" s="15" t="s">
        <v>3675</v>
      </c>
      <c r="C1898" s="20" t="s">
        <v>38</v>
      </c>
      <c r="D1898" s="51">
        <v>0.77999997138977051</v>
      </c>
      <c r="E1898" s="62">
        <v>0.77999997138977051</v>
      </c>
    </row>
    <row r="1899" spans="1:5" ht="30">
      <c r="A1899" s="5" t="s">
        <v>3676</v>
      </c>
      <c r="B1899" s="15" t="s">
        <v>3677</v>
      </c>
      <c r="C1899" s="20" t="s">
        <v>500</v>
      </c>
      <c r="D1899" s="47">
        <v>2688.509033203125</v>
      </c>
      <c r="E1899" s="58">
        <v>2688.509033203125</v>
      </c>
    </row>
    <row r="1900" spans="1:5" ht="30">
      <c r="A1900" s="5" t="s">
        <v>3678</v>
      </c>
      <c r="B1900" s="15" t="s">
        <v>3679</v>
      </c>
      <c r="C1900" s="20" t="s">
        <v>38</v>
      </c>
      <c r="D1900" s="51">
        <v>0.77999997138977051</v>
      </c>
      <c r="E1900" s="62">
        <v>0.77999997138977051</v>
      </c>
    </row>
    <row r="1901" spans="1:5" ht="30">
      <c r="A1901" s="5" t="s">
        <v>3680</v>
      </c>
      <c r="B1901" s="15" t="s">
        <v>3681</v>
      </c>
      <c r="C1901" s="20" t="s">
        <v>30</v>
      </c>
      <c r="D1901" s="50">
        <v>104.82939910888672</v>
      </c>
      <c r="E1901" s="61">
        <v>104.82939910888672</v>
      </c>
    </row>
    <row r="1902" spans="1:5">
      <c r="A1902" s="5" t="s">
        <v>3682</v>
      </c>
      <c r="B1902" s="15" t="s">
        <v>3683</v>
      </c>
      <c r="C1902" s="20" t="s">
        <v>212</v>
      </c>
      <c r="D1902" s="50">
        <v>373.885498046875</v>
      </c>
      <c r="E1902" s="61">
        <v>373.885498046875</v>
      </c>
    </row>
    <row r="1903" spans="1:5" ht="30">
      <c r="A1903" s="5" t="s">
        <v>3684</v>
      </c>
      <c r="B1903" s="15" t="s">
        <v>3685</v>
      </c>
      <c r="C1903" s="20" t="s">
        <v>500</v>
      </c>
      <c r="D1903" s="47">
        <v>2688.509033203125</v>
      </c>
      <c r="E1903" s="58">
        <v>2688.509033203125</v>
      </c>
    </row>
    <row r="1904" spans="1:5" ht="30">
      <c r="A1904" s="5" t="s">
        <v>3686</v>
      </c>
      <c r="B1904" s="15" t="s">
        <v>3687</v>
      </c>
      <c r="C1904" s="20" t="s">
        <v>127</v>
      </c>
      <c r="D1904" s="50">
        <v>229.712646484375</v>
      </c>
      <c r="E1904" s="61">
        <v>229.712646484375</v>
      </c>
    </row>
    <row r="1905" spans="1:5">
      <c r="A1905" s="5" t="s">
        <v>3688</v>
      </c>
      <c r="B1905" s="15" t="s">
        <v>3689</v>
      </c>
      <c r="C1905" s="20" t="s">
        <v>500</v>
      </c>
      <c r="D1905" s="48">
        <v>0</v>
      </c>
      <c r="E1905" s="59">
        <v>0</v>
      </c>
    </row>
    <row r="1906" spans="1:5" ht="30">
      <c r="A1906" s="5" t="s">
        <v>3690</v>
      </c>
      <c r="B1906" s="15" t="s">
        <v>3691</v>
      </c>
      <c r="C1906" s="20" t="s">
        <v>500</v>
      </c>
      <c r="D1906" s="48">
        <v>0</v>
      </c>
      <c r="E1906" s="59">
        <v>0</v>
      </c>
    </row>
    <row r="1907" spans="1:5" ht="30">
      <c r="A1907" s="5" t="s">
        <v>3692</v>
      </c>
      <c r="B1907" s="15" t="s">
        <v>3693</v>
      </c>
      <c r="C1907" s="20" t="s">
        <v>2653</v>
      </c>
      <c r="D1907" s="51">
        <v>0.53120213747024536</v>
      </c>
      <c r="E1907" s="62">
        <v>0.53120213747024536</v>
      </c>
    </row>
    <row r="1908" spans="1:5" ht="30">
      <c r="A1908" s="5" t="s">
        <v>3694</v>
      </c>
      <c r="B1908" s="15" t="s">
        <v>3695</v>
      </c>
      <c r="C1908" s="20"/>
      <c r="D1908" s="44">
        <v>1.6474360227584839</v>
      </c>
      <c r="E1908" s="55">
        <v>1.6474360227584839</v>
      </c>
    </row>
    <row r="1909" spans="1:5" ht="30">
      <c r="A1909" s="5" t="s">
        <v>3696</v>
      </c>
      <c r="B1909" s="15" t="s">
        <v>3697</v>
      </c>
      <c r="C1909" s="20" t="s">
        <v>33</v>
      </c>
      <c r="D1909" s="45">
        <v>92.320915222167969</v>
      </c>
      <c r="E1909" s="56">
        <v>92.320915222167969</v>
      </c>
    </row>
    <row r="1910" spans="1:5" ht="30">
      <c r="A1910" s="5" t="s">
        <v>3698</v>
      </c>
      <c r="B1910" s="15" t="s">
        <v>3699</v>
      </c>
      <c r="C1910" s="20" t="s">
        <v>33</v>
      </c>
      <c r="D1910" s="45">
        <v>92.321037292480469</v>
      </c>
      <c r="E1910" s="56">
        <v>92.321037292480469</v>
      </c>
    </row>
    <row r="1911" spans="1:5" ht="30">
      <c r="A1911" s="5" t="s">
        <v>3700</v>
      </c>
      <c r="B1911" s="15" t="s">
        <v>3701</v>
      </c>
      <c r="C1911" s="20" t="s">
        <v>33</v>
      </c>
      <c r="D1911" s="45">
        <v>92.321037292480469</v>
      </c>
      <c r="E1911" s="56">
        <v>92.321037292480469</v>
      </c>
    </row>
    <row r="1912" spans="1:5" ht="30">
      <c r="A1912" s="5" t="s">
        <v>3702</v>
      </c>
      <c r="B1912" s="15" t="s">
        <v>3703</v>
      </c>
      <c r="C1912" s="20" t="s">
        <v>120</v>
      </c>
      <c r="D1912" s="46">
        <v>8690.908203125</v>
      </c>
      <c r="E1912" s="57">
        <v>8690.908203125</v>
      </c>
    </row>
    <row r="1913" spans="1:5">
      <c r="A1913" s="5" t="s">
        <v>3704</v>
      </c>
      <c r="B1913" s="15" t="s">
        <v>3705</v>
      </c>
      <c r="C1913" s="20" t="s">
        <v>120</v>
      </c>
      <c r="D1913" s="46">
        <v>8669.1806640625</v>
      </c>
      <c r="E1913" s="57">
        <v>8669.1806640625</v>
      </c>
    </row>
    <row r="1914" spans="1:5" ht="30">
      <c r="A1914" s="5" t="s">
        <v>3706</v>
      </c>
      <c r="B1914" s="15" t="s">
        <v>3707</v>
      </c>
      <c r="C1914" s="20" t="s">
        <v>120</v>
      </c>
      <c r="D1914" s="45">
        <v>21.727251052856445</v>
      </c>
      <c r="E1914" s="56">
        <v>21.727251052856445</v>
      </c>
    </row>
    <row r="1915" spans="1:5">
      <c r="A1915" s="5" t="s">
        <v>3708</v>
      </c>
      <c r="B1915" s="15" t="s">
        <v>3709</v>
      </c>
      <c r="C1915" s="20"/>
      <c r="D1915" s="12" t="s">
        <v>1736</v>
      </c>
      <c r="E1915" s="34" t="s">
        <v>1736</v>
      </c>
    </row>
    <row r="1916" spans="1:5" ht="30">
      <c r="A1916" s="5" t="s">
        <v>3710</v>
      </c>
      <c r="B1916" s="15" t="s">
        <v>3711</v>
      </c>
      <c r="C1916" s="20"/>
      <c r="D1916" s="12" t="s">
        <v>2616</v>
      </c>
      <c r="E1916" s="34" t="s">
        <v>2616</v>
      </c>
    </row>
    <row r="1917" spans="1:5" ht="30">
      <c r="A1917" s="5" t="s">
        <v>3712</v>
      </c>
      <c r="B1917" s="15" t="s">
        <v>3713</v>
      </c>
      <c r="C1917" s="20" t="s">
        <v>38</v>
      </c>
      <c r="D1917" s="51">
        <v>0.77999997138977051</v>
      </c>
      <c r="E1917" s="62">
        <v>0.77999997138977051</v>
      </c>
    </row>
    <row r="1918" spans="1:5" ht="30">
      <c r="A1918" s="5" t="s">
        <v>3714</v>
      </c>
      <c r="B1918" s="15" t="s">
        <v>3715</v>
      </c>
      <c r="C1918" s="20" t="s">
        <v>38</v>
      </c>
      <c r="D1918" s="51">
        <v>0.77999997138977051</v>
      </c>
      <c r="E1918" s="62">
        <v>0.77999997138977051</v>
      </c>
    </row>
    <row r="1919" spans="1:5" ht="30">
      <c r="A1919" s="5" t="s">
        <v>3716</v>
      </c>
      <c r="B1919" s="15" t="s">
        <v>3717</v>
      </c>
      <c r="C1919" s="20" t="s">
        <v>30</v>
      </c>
      <c r="D1919" s="50">
        <v>104.82939910888672</v>
      </c>
      <c r="E1919" s="61">
        <v>104.82939910888672</v>
      </c>
    </row>
    <row r="1920" spans="1:5">
      <c r="A1920" s="5" t="s">
        <v>3718</v>
      </c>
      <c r="B1920" s="15" t="s">
        <v>3719</v>
      </c>
      <c r="C1920" s="20" t="s">
        <v>212</v>
      </c>
      <c r="D1920" s="50">
        <v>358.32427978515625</v>
      </c>
      <c r="E1920" s="61">
        <v>358.32427978515625</v>
      </c>
    </row>
    <row r="1921" spans="1:5" ht="30">
      <c r="A1921" s="5" t="s">
        <v>3720</v>
      </c>
      <c r="B1921" s="15" t="s">
        <v>3721</v>
      </c>
      <c r="C1921" s="20" t="s">
        <v>500</v>
      </c>
      <c r="D1921" s="47">
        <v>2688.509033203125</v>
      </c>
      <c r="E1921" s="58">
        <v>2688.509033203125</v>
      </c>
    </row>
    <row r="1922" spans="1:5" ht="30">
      <c r="A1922" s="5" t="s">
        <v>3722</v>
      </c>
      <c r="B1922" s="15" t="s">
        <v>3723</v>
      </c>
      <c r="C1922" s="20" t="s">
        <v>212</v>
      </c>
      <c r="D1922" s="50">
        <v>358.32427978515625</v>
      </c>
      <c r="E1922" s="61">
        <v>358.32427978515625</v>
      </c>
    </row>
    <row r="1923" spans="1:5" ht="30">
      <c r="A1923" s="5" t="s">
        <v>3724</v>
      </c>
      <c r="B1923" s="15" t="s">
        <v>3725</v>
      </c>
      <c r="C1923" s="20" t="s">
        <v>38</v>
      </c>
      <c r="D1923" s="51">
        <v>0.77999997138977051</v>
      </c>
      <c r="E1923" s="62">
        <v>0.77999997138977051</v>
      </c>
    </row>
    <row r="1924" spans="1:5" ht="30">
      <c r="A1924" s="5" t="s">
        <v>3726</v>
      </c>
      <c r="B1924" s="15" t="s">
        <v>3727</v>
      </c>
      <c r="C1924" s="20" t="s">
        <v>500</v>
      </c>
      <c r="D1924" s="47">
        <v>2688.509033203125</v>
      </c>
      <c r="E1924" s="58">
        <v>2688.509033203125</v>
      </c>
    </row>
    <row r="1925" spans="1:5" ht="30">
      <c r="A1925" s="5" t="s">
        <v>3728</v>
      </c>
      <c r="B1925" s="15" t="s">
        <v>3729</v>
      </c>
      <c r="C1925" s="20" t="s">
        <v>38</v>
      </c>
      <c r="D1925" s="51">
        <v>0.28299999237060547</v>
      </c>
      <c r="E1925" s="62">
        <v>0.28299999237060547</v>
      </c>
    </row>
    <row r="1926" spans="1:5" ht="30">
      <c r="A1926" s="5" t="s">
        <v>3730</v>
      </c>
      <c r="B1926" s="15" t="s">
        <v>3731</v>
      </c>
      <c r="C1926" s="20" t="s">
        <v>500</v>
      </c>
      <c r="D1926" s="47">
        <v>2539.654541015625</v>
      </c>
      <c r="E1926" s="58">
        <v>2539.654541015625</v>
      </c>
    </row>
    <row r="1927" spans="1:5" ht="30">
      <c r="A1927" s="5" t="s">
        <v>3732</v>
      </c>
      <c r="B1927" s="15" t="s">
        <v>3733</v>
      </c>
      <c r="C1927" s="20" t="s">
        <v>38</v>
      </c>
      <c r="D1927" s="51">
        <v>0.28299999237060547</v>
      </c>
      <c r="E1927" s="62">
        <v>0.28299999237060547</v>
      </c>
    </row>
    <row r="1928" spans="1:5" ht="30">
      <c r="A1928" s="5" t="s">
        <v>3734</v>
      </c>
      <c r="B1928" s="15" t="s">
        <v>3735</v>
      </c>
      <c r="C1928" s="20" t="s">
        <v>30</v>
      </c>
      <c r="D1928" s="45">
        <v>67.760780334472656</v>
      </c>
      <c r="E1928" s="56">
        <v>67.760780334472656</v>
      </c>
    </row>
    <row r="1929" spans="1:5">
      <c r="A1929" s="5" t="s">
        <v>3736</v>
      </c>
      <c r="B1929" s="15" t="s">
        <v>3737</v>
      </c>
      <c r="C1929" s="20" t="s">
        <v>212</v>
      </c>
      <c r="D1929" s="50">
        <v>358.32427978515625</v>
      </c>
      <c r="E1929" s="61">
        <v>358.32427978515625</v>
      </c>
    </row>
    <row r="1930" spans="1:5" ht="30">
      <c r="A1930" s="5" t="s">
        <v>3738</v>
      </c>
      <c r="B1930" s="15" t="s">
        <v>3739</v>
      </c>
      <c r="C1930" s="20" t="s">
        <v>500</v>
      </c>
      <c r="D1930" s="47">
        <v>2539.654541015625</v>
      </c>
      <c r="E1930" s="58">
        <v>2539.654541015625</v>
      </c>
    </row>
    <row r="1931" spans="1:5" ht="30">
      <c r="A1931" s="5" t="s">
        <v>3740</v>
      </c>
      <c r="B1931" s="15" t="s">
        <v>3741</v>
      </c>
      <c r="C1931" s="20" t="s">
        <v>127</v>
      </c>
      <c r="D1931" s="50">
        <v>530.240234375</v>
      </c>
      <c r="E1931" s="61">
        <v>530.240234375</v>
      </c>
    </row>
    <row r="1932" spans="1:5">
      <c r="A1932" s="5" t="s">
        <v>3742</v>
      </c>
      <c r="B1932" s="15" t="s">
        <v>3743</v>
      </c>
      <c r="C1932" s="20" t="s">
        <v>500</v>
      </c>
      <c r="D1932" s="48">
        <v>0</v>
      </c>
      <c r="E1932" s="59">
        <v>0</v>
      </c>
    </row>
    <row r="1933" spans="1:5" ht="30">
      <c r="A1933" s="5" t="s">
        <v>3744</v>
      </c>
      <c r="B1933" s="15" t="s">
        <v>3745</v>
      </c>
      <c r="C1933" s="20" t="s">
        <v>500</v>
      </c>
      <c r="D1933" s="48">
        <v>0</v>
      </c>
      <c r="E1933" s="59">
        <v>0</v>
      </c>
    </row>
    <row r="1934" spans="1:5" ht="30">
      <c r="A1934" s="5" t="s">
        <v>3746</v>
      </c>
      <c r="B1934" s="15" t="s">
        <v>3747</v>
      </c>
      <c r="C1934" s="20" t="s">
        <v>2653</v>
      </c>
      <c r="D1934" s="51">
        <v>0.79369533061981201</v>
      </c>
      <c r="E1934" s="62">
        <v>0.79369533061981201</v>
      </c>
    </row>
    <row r="1935" spans="1:5" ht="30">
      <c r="A1935" s="5" t="s">
        <v>3748</v>
      </c>
      <c r="B1935" s="15" t="s">
        <v>3749</v>
      </c>
      <c r="C1935" s="20"/>
      <c r="D1935" s="44">
        <v>2.7561836242675781</v>
      </c>
      <c r="E1935" s="55">
        <v>2.7561836242675781</v>
      </c>
    </row>
    <row r="1936" spans="1:5" ht="30">
      <c r="A1936" s="5" t="s">
        <v>3750</v>
      </c>
      <c r="B1936" s="15" t="s">
        <v>3751</v>
      </c>
      <c r="C1936" s="20" t="s">
        <v>33</v>
      </c>
      <c r="D1936" s="45">
        <v>92.25</v>
      </c>
      <c r="E1936" s="56">
        <v>92.25</v>
      </c>
    </row>
    <row r="1937" spans="1:5" ht="30">
      <c r="A1937" s="5" t="s">
        <v>3752</v>
      </c>
      <c r="B1937" s="15" t="s">
        <v>3753</v>
      </c>
      <c r="C1937" s="20" t="s">
        <v>33</v>
      </c>
      <c r="D1937" s="45">
        <v>92.168731689453125</v>
      </c>
      <c r="E1937" s="56">
        <v>92.168731689453125</v>
      </c>
    </row>
    <row r="1938" spans="1:5" ht="30">
      <c r="A1938" s="5" t="s">
        <v>3754</v>
      </c>
      <c r="B1938" s="15" t="s">
        <v>3755</v>
      </c>
      <c r="C1938" s="20" t="s">
        <v>33</v>
      </c>
      <c r="D1938" s="45">
        <v>92.168731689453125</v>
      </c>
      <c r="E1938" s="56">
        <v>92.168731689453125</v>
      </c>
    </row>
    <row r="1939" spans="1:5" ht="30">
      <c r="A1939" s="5" t="s">
        <v>3756</v>
      </c>
      <c r="B1939" s="15" t="s">
        <v>3757</v>
      </c>
      <c r="C1939" s="20" t="s">
        <v>120</v>
      </c>
      <c r="D1939" s="46">
        <v>14816.392578125</v>
      </c>
      <c r="E1939" s="57">
        <v>14816.392578125</v>
      </c>
    </row>
    <row r="1940" spans="1:5">
      <c r="A1940" s="5" t="s">
        <v>3758</v>
      </c>
      <c r="B1940" s="15" t="s">
        <v>3759</v>
      </c>
      <c r="C1940" s="20" t="s">
        <v>120</v>
      </c>
      <c r="D1940" s="46">
        <v>14779.3515625</v>
      </c>
      <c r="E1940" s="57">
        <v>14779.3515625</v>
      </c>
    </row>
    <row r="1941" spans="1:5" ht="30">
      <c r="A1941" s="5" t="s">
        <v>3760</v>
      </c>
      <c r="B1941" s="15" t="s">
        <v>3761</v>
      </c>
      <c r="C1941" s="20" t="s">
        <v>120</v>
      </c>
      <c r="D1941" s="45">
        <v>37.040946960449219</v>
      </c>
      <c r="E1941" s="56">
        <v>37.040946960449219</v>
      </c>
    </row>
    <row r="1942" spans="1:5">
      <c r="A1942" s="5" t="s">
        <v>3762</v>
      </c>
      <c r="B1942" s="15" t="s">
        <v>3763</v>
      </c>
      <c r="C1942" s="20"/>
      <c r="D1942" s="12" t="s">
        <v>1736</v>
      </c>
      <c r="E1942" s="34" t="s">
        <v>1736</v>
      </c>
    </row>
    <row r="1943" spans="1:5" ht="30">
      <c r="A1943" s="5" t="s">
        <v>3764</v>
      </c>
      <c r="B1943" s="15" t="s">
        <v>3765</v>
      </c>
      <c r="C1943" s="20"/>
      <c r="D1943" s="12" t="s">
        <v>2616</v>
      </c>
      <c r="E1943" s="34" t="s">
        <v>2616</v>
      </c>
    </row>
    <row r="1944" spans="1:5" ht="30">
      <c r="A1944" s="5" t="s">
        <v>3766</v>
      </c>
      <c r="B1944" s="15" t="s">
        <v>3767</v>
      </c>
      <c r="C1944" s="20" t="s">
        <v>38</v>
      </c>
      <c r="D1944" s="51">
        <v>0.28299999237060547</v>
      </c>
      <c r="E1944" s="62">
        <v>0.28299999237060547</v>
      </c>
    </row>
    <row r="1945" spans="1:5" ht="30">
      <c r="A1945" s="5" t="s">
        <v>3768</v>
      </c>
      <c r="B1945" s="15" t="s">
        <v>3769</v>
      </c>
      <c r="C1945" s="20" t="s">
        <v>38</v>
      </c>
      <c r="D1945" s="51">
        <v>0.28299999237060547</v>
      </c>
      <c r="E1945" s="62">
        <v>0.28299999237060547</v>
      </c>
    </row>
    <row r="1946" spans="1:5" ht="30">
      <c r="A1946" s="5" t="s">
        <v>3770</v>
      </c>
      <c r="B1946" s="15" t="s">
        <v>3771</v>
      </c>
      <c r="C1946" s="20" t="s">
        <v>30</v>
      </c>
      <c r="D1946" s="45">
        <v>67.760780334472656</v>
      </c>
      <c r="E1946" s="56">
        <v>67.760780334472656</v>
      </c>
    </row>
    <row r="1947" spans="1:5">
      <c r="A1947" s="5" t="s">
        <v>3772</v>
      </c>
      <c r="B1947" s="15" t="s">
        <v>3773</v>
      </c>
      <c r="C1947" s="20" t="s">
        <v>212</v>
      </c>
      <c r="D1947" s="50">
        <v>347.5323486328125</v>
      </c>
      <c r="E1947" s="61">
        <v>347.5323486328125</v>
      </c>
    </row>
    <row r="1948" spans="1:5" ht="30">
      <c r="A1948" s="5" t="s">
        <v>3774</v>
      </c>
      <c r="B1948" s="15" t="s">
        <v>3775</v>
      </c>
      <c r="C1948" s="20" t="s">
        <v>500</v>
      </c>
      <c r="D1948" s="47">
        <v>2539.654541015625</v>
      </c>
      <c r="E1948" s="58">
        <v>2539.654541015625</v>
      </c>
    </row>
    <row r="1949" spans="1:5" ht="30">
      <c r="A1949" s="5" t="s">
        <v>3776</v>
      </c>
      <c r="B1949" s="15" t="s">
        <v>3777</v>
      </c>
      <c r="C1949" s="20" t="s">
        <v>212</v>
      </c>
      <c r="D1949" s="50">
        <v>347.5323486328125</v>
      </c>
      <c r="E1949" s="61">
        <v>347.5323486328125</v>
      </c>
    </row>
    <row r="1950" spans="1:5" ht="30">
      <c r="A1950" s="5" t="s">
        <v>3778</v>
      </c>
      <c r="B1950" s="15" t="s">
        <v>3779</v>
      </c>
      <c r="C1950" s="20" t="s">
        <v>38</v>
      </c>
      <c r="D1950" s="51">
        <v>0.28299999237060547</v>
      </c>
      <c r="E1950" s="62">
        <v>0.28299999237060547</v>
      </c>
    </row>
    <row r="1951" spans="1:5" ht="30">
      <c r="A1951" s="5" t="s">
        <v>3780</v>
      </c>
      <c r="B1951" s="15" t="s">
        <v>3781</v>
      </c>
      <c r="C1951" s="20" t="s">
        <v>500</v>
      </c>
      <c r="D1951" s="47">
        <v>2539.654541015625</v>
      </c>
      <c r="E1951" s="58">
        <v>2539.654541015625</v>
      </c>
    </row>
    <row r="1952" spans="1:5" ht="30">
      <c r="A1952" s="5" t="s">
        <v>3782</v>
      </c>
      <c r="B1952" s="15" t="s">
        <v>3783</v>
      </c>
      <c r="C1952" s="20" t="s">
        <v>38</v>
      </c>
      <c r="D1952" s="51">
        <v>9.7499996423721313E-2</v>
      </c>
      <c r="E1952" s="62">
        <v>9.7499996423721313E-2</v>
      </c>
    </row>
    <row r="1953" spans="1:5" ht="30">
      <c r="A1953" s="5" t="s">
        <v>3784</v>
      </c>
      <c r="B1953" s="15" t="s">
        <v>3785</v>
      </c>
      <c r="C1953" s="20" t="s">
        <v>500</v>
      </c>
      <c r="D1953" s="47">
        <v>2405.57763671875</v>
      </c>
      <c r="E1953" s="58">
        <v>2405.57763671875</v>
      </c>
    </row>
    <row r="1954" spans="1:5" ht="30">
      <c r="A1954" s="5" t="s">
        <v>3786</v>
      </c>
      <c r="B1954" s="15" t="s">
        <v>3787</v>
      </c>
      <c r="C1954" s="20" t="s">
        <v>38</v>
      </c>
      <c r="D1954" s="51">
        <v>9.7499996423721313E-2</v>
      </c>
      <c r="E1954" s="62">
        <v>9.7499996423721313E-2</v>
      </c>
    </row>
    <row r="1955" spans="1:5" ht="30">
      <c r="A1955" s="5" t="s">
        <v>3788</v>
      </c>
      <c r="B1955" s="15" t="s">
        <v>3789</v>
      </c>
      <c r="C1955" s="20" t="s">
        <v>30</v>
      </c>
      <c r="D1955" s="45">
        <v>45.313236236572266</v>
      </c>
      <c r="E1955" s="56">
        <v>45.313236236572266</v>
      </c>
    </row>
    <row r="1956" spans="1:5">
      <c r="A1956" s="5" t="s">
        <v>3790</v>
      </c>
      <c r="B1956" s="15" t="s">
        <v>3791</v>
      </c>
      <c r="C1956" s="20" t="s">
        <v>212</v>
      </c>
      <c r="D1956" s="50">
        <v>347.80453491210937</v>
      </c>
      <c r="E1956" s="61">
        <v>347.80453491210937</v>
      </c>
    </row>
    <row r="1957" spans="1:5" ht="30">
      <c r="A1957" s="5" t="s">
        <v>3792</v>
      </c>
      <c r="B1957" s="15" t="s">
        <v>3793</v>
      </c>
      <c r="C1957" s="20" t="s">
        <v>500</v>
      </c>
      <c r="D1957" s="47">
        <v>2427.134765625</v>
      </c>
      <c r="E1957" s="58">
        <v>2427.134765625</v>
      </c>
    </row>
    <row r="1958" spans="1:5" ht="30">
      <c r="A1958" s="5" t="s">
        <v>3794</v>
      </c>
      <c r="B1958" s="15" t="s">
        <v>3795</v>
      </c>
      <c r="C1958" s="20"/>
      <c r="D1958" s="44">
        <v>1</v>
      </c>
      <c r="E1958" s="55">
        <v>1</v>
      </c>
    </row>
    <row r="1959" spans="1:5" ht="30">
      <c r="A1959" s="5" t="s">
        <v>3796</v>
      </c>
      <c r="B1959" s="15" t="s">
        <v>3797</v>
      </c>
      <c r="C1959" s="20" t="s">
        <v>127</v>
      </c>
      <c r="D1959" s="47">
        <v>1342.8128662109375</v>
      </c>
      <c r="E1959" s="58">
        <v>1342.8128662109375</v>
      </c>
    </row>
    <row r="1960" spans="1:5" ht="30">
      <c r="A1960" s="5" t="s">
        <v>3798</v>
      </c>
      <c r="B1960" s="15" t="s">
        <v>3799</v>
      </c>
      <c r="C1960" s="20" t="s">
        <v>2653</v>
      </c>
      <c r="D1960" s="44">
        <v>6.8351736068725586</v>
      </c>
      <c r="E1960" s="55">
        <v>6.8351736068725586</v>
      </c>
    </row>
    <row r="1961" spans="1:5" ht="30">
      <c r="A1961" s="5" t="s">
        <v>3800</v>
      </c>
      <c r="B1961" s="15" t="s">
        <v>3801</v>
      </c>
      <c r="C1961" s="20" t="s">
        <v>90</v>
      </c>
      <c r="D1961" s="50">
        <v>196.45628356933594</v>
      </c>
      <c r="E1961" s="61">
        <v>196.45628356933594</v>
      </c>
    </row>
    <row r="1962" spans="1:5" ht="30">
      <c r="A1962" s="5" t="s">
        <v>3802</v>
      </c>
      <c r="B1962" s="15" t="s">
        <v>3803</v>
      </c>
      <c r="C1962" s="20" t="s">
        <v>3804</v>
      </c>
      <c r="D1962" s="47">
        <v>2567.777099609375</v>
      </c>
      <c r="E1962" s="58">
        <v>2567.777099609375</v>
      </c>
    </row>
    <row r="1963" spans="1:5" ht="30">
      <c r="A1963" s="5" t="s">
        <v>3805</v>
      </c>
      <c r="B1963" s="15" t="s">
        <v>3806</v>
      </c>
      <c r="C1963" s="20" t="s">
        <v>3804</v>
      </c>
      <c r="D1963" s="50">
        <v>847.3101806640625</v>
      </c>
      <c r="E1963" s="61">
        <v>847.3101806640625</v>
      </c>
    </row>
    <row r="1964" spans="1:5">
      <c r="A1964" s="5" t="s">
        <v>3807</v>
      </c>
      <c r="B1964" s="15" t="s">
        <v>3808</v>
      </c>
      <c r="C1964" s="20" t="s">
        <v>500</v>
      </c>
      <c r="D1964" s="45">
        <v>21.287008285522461</v>
      </c>
      <c r="E1964" s="56">
        <v>21.287008285522461</v>
      </c>
    </row>
    <row r="1965" spans="1:5" ht="30">
      <c r="A1965" s="5" t="s">
        <v>3809</v>
      </c>
      <c r="B1965" s="15" t="s">
        <v>3810</v>
      </c>
      <c r="C1965" s="20" t="s">
        <v>500</v>
      </c>
      <c r="D1965" s="45">
        <v>21.287008285522461</v>
      </c>
      <c r="E1965" s="56">
        <v>21.287008285522461</v>
      </c>
    </row>
    <row r="1966" spans="1:5" ht="30">
      <c r="A1966" s="5" t="s">
        <v>3811</v>
      </c>
      <c r="B1966" s="15" t="s">
        <v>3812</v>
      </c>
      <c r="C1966" s="20" t="s">
        <v>2653</v>
      </c>
      <c r="D1966" s="44">
        <v>1.9480173587799072</v>
      </c>
      <c r="E1966" s="55">
        <v>1.9480173587799072</v>
      </c>
    </row>
    <row r="1967" spans="1:5" ht="30">
      <c r="A1967" s="5" t="s">
        <v>3813</v>
      </c>
      <c r="B1967" s="15" t="s">
        <v>3814</v>
      </c>
      <c r="C1967" s="20"/>
      <c r="D1967" s="44">
        <v>2.9025642871856689</v>
      </c>
      <c r="E1967" s="55">
        <v>2.9025642871856689</v>
      </c>
    </row>
    <row r="1968" spans="1:5" ht="30">
      <c r="A1968" s="5" t="s">
        <v>3815</v>
      </c>
      <c r="B1968" s="15" t="s">
        <v>3816</v>
      </c>
      <c r="C1968" s="20" t="s">
        <v>33</v>
      </c>
      <c r="D1968" s="45">
        <v>92.150001525878906</v>
      </c>
      <c r="E1968" s="56">
        <v>92.150001525878906</v>
      </c>
    </row>
    <row r="1969" spans="1:5" ht="30">
      <c r="A1969" s="5" t="s">
        <v>3817</v>
      </c>
      <c r="B1969" s="15" t="s">
        <v>3818</v>
      </c>
      <c r="C1969" s="20" t="s">
        <v>33</v>
      </c>
      <c r="D1969" s="45">
        <v>74.332015991210938</v>
      </c>
      <c r="E1969" s="56">
        <v>74.332015991210938</v>
      </c>
    </row>
    <row r="1970" spans="1:5" ht="30">
      <c r="A1970" s="5" t="s">
        <v>3819</v>
      </c>
      <c r="B1970" s="15" t="s">
        <v>3820</v>
      </c>
      <c r="C1970" s="20" t="s">
        <v>33</v>
      </c>
      <c r="D1970" s="45">
        <v>88.360801696777344</v>
      </c>
      <c r="E1970" s="56">
        <v>88.360801696777344</v>
      </c>
    </row>
    <row r="1971" spans="1:5" ht="30">
      <c r="A1971" s="5" t="s">
        <v>3821</v>
      </c>
      <c r="B1971" s="15" t="s">
        <v>3822</v>
      </c>
      <c r="C1971" s="20" t="s">
        <v>120</v>
      </c>
      <c r="D1971" s="46">
        <v>10888.541015625</v>
      </c>
      <c r="E1971" s="57">
        <v>10888.541015625</v>
      </c>
    </row>
    <row r="1972" spans="1:5">
      <c r="A1972" s="5" t="s">
        <v>3823</v>
      </c>
      <c r="B1972" s="15" t="s">
        <v>3824</v>
      </c>
      <c r="C1972" s="20" t="s">
        <v>120</v>
      </c>
      <c r="D1972" s="46">
        <v>10861.3193359375</v>
      </c>
      <c r="E1972" s="57">
        <v>10861.3193359375</v>
      </c>
    </row>
    <row r="1973" spans="1:5" ht="30">
      <c r="A1973" s="5" t="s">
        <v>3825</v>
      </c>
      <c r="B1973" s="15" t="s">
        <v>3826</v>
      </c>
      <c r="C1973" s="20" t="s">
        <v>120</v>
      </c>
      <c r="D1973" s="45">
        <v>27.22132682800293</v>
      </c>
      <c r="E1973" s="56">
        <v>27.22132682800293</v>
      </c>
    </row>
    <row r="1974" spans="1:5" ht="30">
      <c r="A1974" s="5" t="s">
        <v>3827</v>
      </c>
      <c r="B1974" s="15" t="s">
        <v>3828</v>
      </c>
      <c r="C1974" s="20" t="s">
        <v>2653</v>
      </c>
      <c r="D1974" s="48">
        <v>0</v>
      </c>
      <c r="E1974" s="59">
        <v>0</v>
      </c>
    </row>
    <row r="1975" spans="1:5" ht="30">
      <c r="A1975" s="5" t="s">
        <v>3829</v>
      </c>
      <c r="B1975" s="15" t="s">
        <v>3830</v>
      </c>
      <c r="C1975" s="20" t="s">
        <v>212</v>
      </c>
      <c r="D1975" s="48">
        <v>0</v>
      </c>
      <c r="E1975" s="59">
        <v>0</v>
      </c>
    </row>
    <row r="1976" spans="1:5" ht="30">
      <c r="A1976" s="5" t="s">
        <v>3831</v>
      </c>
      <c r="B1976" s="15" t="s">
        <v>3832</v>
      </c>
      <c r="C1976" s="20" t="s">
        <v>38</v>
      </c>
      <c r="D1976" s="50">
        <v>142.5</v>
      </c>
      <c r="E1976" s="61">
        <v>142.5</v>
      </c>
    </row>
    <row r="1977" spans="1:5" ht="30">
      <c r="A1977" s="5" t="s">
        <v>3833</v>
      </c>
      <c r="B1977" s="15" t="s">
        <v>3834</v>
      </c>
      <c r="C1977" s="20" t="s">
        <v>38</v>
      </c>
      <c r="D1977" s="45">
        <v>28.48699951171875</v>
      </c>
      <c r="E1977" s="56">
        <v>28.48699951171875</v>
      </c>
    </row>
    <row r="1978" spans="1:5" ht="30">
      <c r="A1978" s="5" t="s">
        <v>3835</v>
      </c>
      <c r="B1978" s="15" t="s">
        <v>3836</v>
      </c>
      <c r="C1978" s="20" t="s">
        <v>30</v>
      </c>
      <c r="D1978" s="50">
        <v>530.88592529296875</v>
      </c>
      <c r="E1978" s="61">
        <v>530.88592529296875</v>
      </c>
    </row>
    <row r="1979" spans="1:5" ht="30">
      <c r="A1979" s="5" t="s">
        <v>3837</v>
      </c>
      <c r="B1979" s="15" t="s">
        <v>3838</v>
      </c>
      <c r="C1979" s="20" t="s">
        <v>30</v>
      </c>
      <c r="D1979" s="50">
        <v>476.7818603515625</v>
      </c>
      <c r="E1979" s="61">
        <v>476.7818603515625</v>
      </c>
    </row>
    <row r="1980" spans="1:5" ht="30">
      <c r="A1980" s="5" t="s">
        <v>3839</v>
      </c>
      <c r="B1980" s="15" t="s">
        <v>3840</v>
      </c>
      <c r="C1980" s="20" t="s">
        <v>500</v>
      </c>
      <c r="D1980" s="46">
        <v>3406.710693359375</v>
      </c>
      <c r="E1980" s="57">
        <v>3406.710693359375</v>
      </c>
    </row>
    <row r="1981" spans="1:5" ht="30">
      <c r="A1981" s="5" t="s">
        <v>3841</v>
      </c>
      <c r="B1981" s="15" t="s">
        <v>3842</v>
      </c>
      <c r="C1981" s="20" t="s">
        <v>2653</v>
      </c>
      <c r="D1981" s="48">
        <v>0</v>
      </c>
      <c r="E1981" s="59">
        <v>0</v>
      </c>
    </row>
    <row r="1982" spans="1:5" ht="30">
      <c r="A1982" s="5" t="s">
        <v>3843</v>
      </c>
      <c r="B1982" s="15" t="s">
        <v>3844</v>
      </c>
      <c r="C1982" s="20" t="s">
        <v>212</v>
      </c>
      <c r="D1982" s="48">
        <v>0</v>
      </c>
      <c r="E1982" s="59">
        <v>0</v>
      </c>
    </row>
    <row r="1983" spans="1:5" ht="30">
      <c r="A1983" s="5" t="s">
        <v>3845</v>
      </c>
      <c r="B1983" s="15" t="s">
        <v>3846</v>
      </c>
      <c r="C1983" s="20" t="s">
        <v>38</v>
      </c>
      <c r="D1983" s="50">
        <v>109.61539459228516</v>
      </c>
      <c r="E1983" s="61">
        <v>109.61539459228516</v>
      </c>
    </row>
    <row r="1984" spans="1:5" ht="30">
      <c r="A1984" s="5" t="s">
        <v>3847</v>
      </c>
      <c r="B1984" s="15" t="s">
        <v>3848</v>
      </c>
      <c r="C1984" s="20" t="s">
        <v>38</v>
      </c>
      <c r="D1984" s="45">
        <v>28.48699951171875</v>
      </c>
      <c r="E1984" s="56">
        <v>28.48699951171875</v>
      </c>
    </row>
    <row r="1985" spans="1:5" ht="30">
      <c r="A1985" s="5" t="s">
        <v>3849</v>
      </c>
      <c r="B1985" s="15" t="s">
        <v>3850</v>
      </c>
      <c r="C1985" s="20" t="s">
        <v>30</v>
      </c>
      <c r="D1985" s="50">
        <v>516.667724609375</v>
      </c>
      <c r="E1985" s="61">
        <v>516.667724609375</v>
      </c>
    </row>
    <row r="1986" spans="1:5" ht="30">
      <c r="A1986" s="5" t="s">
        <v>3851</v>
      </c>
      <c r="B1986" s="15" t="s">
        <v>3852</v>
      </c>
      <c r="C1986" s="20" t="s">
        <v>30</v>
      </c>
      <c r="D1986" s="50">
        <v>476.7818603515625</v>
      </c>
      <c r="E1986" s="61">
        <v>476.7818603515625</v>
      </c>
    </row>
    <row r="1987" spans="1:5" ht="30">
      <c r="A1987" s="5" t="s">
        <v>3853</v>
      </c>
      <c r="B1987" s="15" t="s">
        <v>3854</v>
      </c>
      <c r="C1987" s="20" t="s">
        <v>500</v>
      </c>
      <c r="D1987" s="46">
        <v>3406.710693359375</v>
      </c>
      <c r="E1987" s="57">
        <v>3406.710693359375</v>
      </c>
    </row>
    <row r="1988" spans="1:5" ht="30">
      <c r="A1988" s="5" t="s">
        <v>3855</v>
      </c>
      <c r="B1988" s="15" t="s">
        <v>3856</v>
      </c>
      <c r="C1988" s="20" t="s">
        <v>2653</v>
      </c>
      <c r="D1988" s="48">
        <v>0</v>
      </c>
      <c r="E1988" s="59">
        <v>0</v>
      </c>
    </row>
    <row r="1989" spans="1:5" ht="30">
      <c r="A1989" s="5" t="s">
        <v>3857</v>
      </c>
      <c r="B1989" s="15" t="s">
        <v>3858</v>
      </c>
      <c r="C1989" s="20" t="s">
        <v>212</v>
      </c>
      <c r="D1989" s="48">
        <v>0</v>
      </c>
      <c r="E1989" s="59">
        <v>0</v>
      </c>
    </row>
    <row r="1990" spans="1:5" ht="30">
      <c r="A1990" s="5" t="s">
        <v>3859</v>
      </c>
      <c r="B1990" s="15" t="s">
        <v>3860</v>
      </c>
      <c r="C1990" s="20" t="s">
        <v>38</v>
      </c>
      <c r="D1990" s="45">
        <v>31.266000747680664</v>
      </c>
      <c r="E1990" s="56">
        <v>31.266000747680664</v>
      </c>
    </row>
    <row r="1991" spans="1:5" ht="30">
      <c r="A1991" s="5" t="s">
        <v>3861</v>
      </c>
      <c r="B1991" s="15" t="s">
        <v>3862</v>
      </c>
      <c r="C1991" s="20" t="s">
        <v>38</v>
      </c>
      <c r="D1991" s="44">
        <v>8.6070003509521484</v>
      </c>
      <c r="E1991" s="55">
        <v>8.6070003509521484</v>
      </c>
    </row>
    <row r="1992" spans="1:5" ht="30">
      <c r="A1992" s="5" t="s">
        <v>3863</v>
      </c>
      <c r="B1992" s="15" t="s">
        <v>3864</v>
      </c>
      <c r="C1992" s="20" t="s">
        <v>30</v>
      </c>
      <c r="D1992" s="50">
        <v>322.5885009765625</v>
      </c>
      <c r="E1992" s="61">
        <v>322.5885009765625</v>
      </c>
    </row>
    <row r="1993" spans="1:5" ht="30">
      <c r="A1993" s="5" t="s">
        <v>3865</v>
      </c>
      <c r="B1993" s="15" t="s">
        <v>3866</v>
      </c>
      <c r="C1993" s="20" t="s">
        <v>30</v>
      </c>
      <c r="D1993" s="50">
        <v>296.13113403320312</v>
      </c>
      <c r="E1993" s="61">
        <v>296.13113403320312</v>
      </c>
    </row>
    <row r="1994" spans="1:5" ht="30">
      <c r="A1994" s="5" t="s">
        <v>3867</v>
      </c>
      <c r="B1994" s="15" t="s">
        <v>3868</v>
      </c>
      <c r="C1994" s="20" t="s">
        <v>500</v>
      </c>
      <c r="D1994" s="46">
        <v>3047.14990234375</v>
      </c>
      <c r="E1994" s="57">
        <v>3047.14990234375</v>
      </c>
    </row>
    <row r="1995" spans="1:5" ht="30">
      <c r="A1995" s="5" t="s">
        <v>3869</v>
      </c>
      <c r="B1995" s="15" t="s">
        <v>3870</v>
      </c>
      <c r="C1995" s="20" t="s">
        <v>33</v>
      </c>
      <c r="D1995" s="45">
        <v>91.412513732910156</v>
      </c>
      <c r="E1995" s="56">
        <v>91.412513732910156</v>
      </c>
    </row>
    <row r="1996" spans="1:5" ht="30">
      <c r="A1996" s="5" t="s">
        <v>3871</v>
      </c>
      <c r="B1996" s="15" t="s">
        <v>3872</v>
      </c>
      <c r="C1996" s="20" t="s">
        <v>33</v>
      </c>
      <c r="D1996" s="45">
        <v>83.870346069335937</v>
      </c>
      <c r="E1996" s="56">
        <v>83.870346069335937</v>
      </c>
    </row>
    <row r="1997" spans="1:5">
      <c r="A1997" s="5" t="s">
        <v>3873</v>
      </c>
      <c r="B1997" s="15" t="s">
        <v>3874</v>
      </c>
      <c r="C1997" s="20" t="s">
        <v>3875</v>
      </c>
      <c r="D1997" s="50">
        <v>445.32672119140625</v>
      </c>
      <c r="E1997" s="61">
        <v>445.32672119140625</v>
      </c>
    </row>
    <row r="1998" spans="1:5">
      <c r="A1998" s="5" t="s">
        <v>3876</v>
      </c>
      <c r="B1998" s="15" t="s">
        <v>3877</v>
      </c>
      <c r="C1998" s="20" t="s">
        <v>3875</v>
      </c>
      <c r="D1998" s="50">
        <v>485.3734130859375</v>
      </c>
      <c r="E1998" s="61">
        <v>485.3734130859375</v>
      </c>
    </row>
    <row r="1999" spans="1:5">
      <c r="A1999" s="5" t="s">
        <v>3878</v>
      </c>
      <c r="B1999" s="15" t="s">
        <v>3879</v>
      </c>
      <c r="C1999" s="20" t="s">
        <v>212</v>
      </c>
      <c r="D1999" s="45">
        <v>92.742134094238281</v>
      </c>
      <c r="E1999" s="56">
        <v>92.742134094238281</v>
      </c>
    </row>
    <row r="2000" spans="1:5" ht="30">
      <c r="A2000" s="5" t="s">
        <v>3880</v>
      </c>
      <c r="B2000" s="15" t="s">
        <v>3881</v>
      </c>
      <c r="C2000" s="20" t="s">
        <v>120</v>
      </c>
      <c r="D2000" s="46">
        <v>407084.34375</v>
      </c>
      <c r="E2000" s="57">
        <v>407084.34375</v>
      </c>
    </row>
    <row r="2001" spans="1:5">
      <c r="A2001" s="5" t="s">
        <v>3882</v>
      </c>
      <c r="B2001" s="15" t="s">
        <v>3883</v>
      </c>
      <c r="C2001" s="20" t="s">
        <v>38</v>
      </c>
      <c r="D2001" s="50">
        <v>143.92500305175781</v>
      </c>
      <c r="E2001" s="61">
        <v>143.92500305175781</v>
      </c>
    </row>
    <row r="2002" spans="1:5">
      <c r="A2002" s="5" t="s">
        <v>3884</v>
      </c>
      <c r="B2002" s="15" t="s">
        <v>3885</v>
      </c>
      <c r="C2002" s="20" t="s">
        <v>30</v>
      </c>
      <c r="D2002" s="50">
        <v>532.0999755859375</v>
      </c>
      <c r="E2002" s="61">
        <v>532.0999755859375</v>
      </c>
    </row>
    <row r="2003" spans="1:5">
      <c r="A2003" s="5" t="s">
        <v>3886</v>
      </c>
      <c r="B2003" s="15" t="s">
        <v>3887</v>
      </c>
      <c r="C2003" s="20" t="s">
        <v>212</v>
      </c>
      <c r="D2003" s="50">
        <v>547.72064208984375</v>
      </c>
      <c r="E2003" s="61">
        <v>547.72064208984375</v>
      </c>
    </row>
    <row r="2004" spans="1:5">
      <c r="A2004" s="5" t="s">
        <v>3888</v>
      </c>
      <c r="B2004" s="15" t="s">
        <v>3889</v>
      </c>
      <c r="C2004" s="20" t="s">
        <v>500</v>
      </c>
      <c r="D2004" s="46">
        <v>3408.41064453125</v>
      </c>
      <c r="E2004" s="57">
        <v>3408.41064453125</v>
      </c>
    </row>
    <row r="2005" spans="1:5">
      <c r="A2005" s="5" t="s">
        <v>3890</v>
      </c>
      <c r="B2005" s="15" t="s">
        <v>3891</v>
      </c>
      <c r="C2005" s="20" t="s">
        <v>38</v>
      </c>
      <c r="D2005" s="50">
        <v>151.2666015625</v>
      </c>
      <c r="E2005" s="61">
        <v>151.2666015625</v>
      </c>
    </row>
    <row r="2006" spans="1:5">
      <c r="A2006" s="5" t="s">
        <v>3892</v>
      </c>
      <c r="B2006" s="15" t="s">
        <v>3893</v>
      </c>
      <c r="C2006" s="20" t="s">
        <v>30</v>
      </c>
      <c r="D2006" s="50">
        <v>263.68484497070312</v>
      </c>
      <c r="E2006" s="61">
        <v>263.68484497070312</v>
      </c>
    </row>
    <row r="2007" spans="1:5">
      <c r="A2007" s="5" t="s">
        <v>3894</v>
      </c>
      <c r="B2007" s="15" t="s">
        <v>3895</v>
      </c>
      <c r="C2007" s="20" t="s">
        <v>212</v>
      </c>
      <c r="D2007" s="50">
        <v>546.1619873046875</v>
      </c>
      <c r="E2007" s="61">
        <v>546.1619873046875</v>
      </c>
    </row>
    <row r="2008" spans="1:5">
      <c r="A2008" s="5" t="s">
        <v>3896</v>
      </c>
      <c r="B2008" s="15" t="s">
        <v>3897</v>
      </c>
      <c r="C2008" s="20" t="s">
        <v>500</v>
      </c>
      <c r="D2008" s="47">
        <v>1151.74658203125</v>
      </c>
      <c r="E2008" s="58">
        <v>1151.74658203125</v>
      </c>
    </row>
    <row r="2009" spans="1:5">
      <c r="A2009" s="5" t="s">
        <v>3898</v>
      </c>
      <c r="B2009" s="15" t="s">
        <v>3899</v>
      </c>
      <c r="C2009" s="20" t="s">
        <v>38</v>
      </c>
      <c r="D2009" s="45">
        <v>28.771869659423828</v>
      </c>
      <c r="E2009" s="56">
        <v>28.771869659423828</v>
      </c>
    </row>
    <row r="2010" spans="1:5" ht="30">
      <c r="A2010" s="5" t="s">
        <v>3900</v>
      </c>
      <c r="B2010" s="15" t="s">
        <v>3901</v>
      </c>
      <c r="C2010" s="20" t="s">
        <v>30</v>
      </c>
      <c r="D2010" s="50">
        <v>533.27960205078125</v>
      </c>
      <c r="E2010" s="61">
        <v>533.27960205078125</v>
      </c>
    </row>
    <row r="2011" spans="1:5">
      <c r="A2011" s="5" t="s">
        <v>3902</v>
      </c>
      <c r="B2011" s="15" t="s">
        <v>3903</v>
      </c>
      <c r="C2011" s="20" t="s">
        <v>212</v>
      </c>
      <c r="D2011" s="50">
        <v>468.51058959960937</v>
      </c>
      <c r="E2011" s="61">
        <v>468.51058959960937</v>
      </c>
    </row>
    <row r="2012" spans="1:5">
      <c r="A2012" s="5" t="s">
        <v>3904</v>
      </c>
      <c r="B2012" s="15" t="s">
        <v>3905</v>
      </c>
      <c r="C2012" s="20" t="s">
        <v>500</v>
      </c>
      <c r="D2012" s="46">
        <v>3533.106689453125</v>
      </c>
      <c r="E2012" s="57">
        <v>3533.106689453125</v>
      </c>
    </row>
    <row r="2013" spans="1:5">
      <c r="A2013" s="5" t="s">
        <v>3906</v>
      </c>
      <c r="B2013" s="15" t="s">
        <v>3907</v>
      </c>
      <c r="C2013" s="20" t="s">
        <v>38</v>
      </c>
      <c r="D2013" s="45">
        <v>31.266000747680664</v>
      </c>
      <c r="E2013" s="56">
        <v>31.266000747680664</v>
      </c>
    </row>
    <row r="2014" spans="1:5" ht="30">
      <c r="A2014" s="5" t="s">
        <v>3908</v>
      </c>
      <c r="B2014" s="15" t="s">
        <v>3909</v>
      </c>
      <c r="C2014" s="20" t="s">
        <v>30</v>
      </c>
      <c r="D2014" s="50">
        <v>322.58853149414062</v>
      </c>
      <c r="E2014" s="61">
        <v>322.58853149414062</v>
      </c>
    </row>
    <row r="2015" spans="1:5">
      <c r="A2015" s="5" t="s">
        <v>3910</v>
      </c>
      <c r="B2015" s="15" t="s">
        <v>3911</v>
      </c>
      <c r="C2015" s="20" t="s">
        <v>212</v>
      </c>
      <c r="D2015" s="50">
        <v>468.51058959960937</v>
      </c>
      <c r="E2015" s="61">
        <v>468.51058959960937</v>
      </c>
    </row>
    <row r="2016" spans="1:5">
      <c r="A2016" s="5" t="s">
        <v>3912</v>
      </c>
      <c r="B2016" s="15" t="s">
        <v>3913</v>
      </c>
      <c r="C2016" s="20" t="s">
        <v>500</v>
      </c>
      <c r="D2016" s="46">
        <v>3047.14990234375</v>
      </c>
      <c r="E2016" s="57">
        <v>3047.14990234375</v>
      </c>
    </row>
    <row r="2017" spans="1:5" ht="45">
      <c r="A2017" s="5" t="s">
        <v>3914</v>
      </c>
      <c r="B2017" s="15" t="s">
        <v>3915</v>
      </c>
      <c r="C2017" s="20" t="s">
        <v>38</v>
      </c>
      <c r="D2017" s="44">
        <v>1.0331799983978271</v>
      </c>
      <c r="E2017" s="55">
        <v>1.0331799983978271</v>
      </c>
    </row>
    <row r="2018" spans="1:5" ht="45">
      <c r="A2018" s="5" t="s">
        <v>3916</v>
      </c>
      <c r="B2018" s="15" t="s">
        <v>3917</v>
      </c>
      <c r="C2018" s="20" t="s">
        <v>30</v>
      </c>
      <c r="D2018" s="45">
        <v>25.850008010864258</v>
      </c>
      <c r="E2018" s="56">
        <v>25.850008010864258</v>
      </c>
    </row>
    <row r="2019" spans="1:5" ht="45">
      <c r="A2019" s="5" t="s">
        <v>3918</v>
      </c>
      <c r="B2019" s="15" t="s">
        <v>3919</v>
      </c>
      <c r="C2019" s="20" t="s">
        <v>212</v>
      </c>
      <c r="D2019" s="50">
        <v>641.2470703125</v>
      </c>
      <c r="E2019" s="61">
        <v>641.2470703125</v>
      </c>
    </row>
    <row r="2020" spans="1:5" ht="45">
      <c r="A2020" s="5" t="s">
        <v>3920</v>
      </c>
      <c r="B2020" s="15" t="s">
        <v>3921</v>
      </c>
      <c r="C2020" s="20" t="s">
        <v>212</v>
      </c>
      <c r="D2020" s="48">
        <v>0</v>
      </c>
      <c r="E2020" s="59">
        <v>0</v>
      </c>
    </row>
    <row r="2021" spans="1:5" ht="45">
      <c r="A2021" s="5" t="s">
        <v>3922</v>
      </c>
      <c r="B2021" s="15" t="s">
        <v>3923</v>
      </c>
      <c r="C2021" s="20" t="s">
        <v>500</v>
      </c>
      <c r="D2021" s="48">
        <v>0</v>
      </c>
      <c r="E2021" s="59">
        <v>0</v>
      </c>
    </row>
    <row r="2022" spans="1:5" ht="45">
      <c r="A2022" s="5" t="s">
        <v>3924</v>
      </c>
      <c r="B2022" s="15" t="s">
        <v>3925</v>
      </c>
      <c r="C2022" s="20" t="s">
        <v>33</v>
      </c>
      <c r="D2022" s="45">
        <v>59.239997863769531</v>
      </c>
      <c r="E2022" s="56">
        <v>59.239997863769531</v>
      </c>
    </row>
    <row r="2023" spans="1:5" ht="45">
      <c r="A2023" s="5" t="s">
        <v>3926</v>
      </c>
      <c r="B2023" s="15" t="s">
        <v>3927</v>
      </c>
      <c r="C2023" s="20" t="s">
        <v>505</v>
      </c>
      <c r="D2023" s="51">
        <v>0.18545982241630554</v>
      </c>
      <c r="E2023" s="62">
        <v>0.18545982241630554</v>
      </c>
    </row>
    <row r="2024" spans="1:5" ht="45">
      <c r="A2024" s="5" t="s">
        <v>3928</v>
      </c>
      <c r="B2024" s="15" t="s">
        <v>3929</v>
      </c>
      <c r="C2024" s="20" t="s">
        <v>500</v>
      </c>
      <c r="D2024" s="51">
        <v>0.86557447910308838</v>
      </c>
      <c r="E2024" s="62">
        <v>0.86557447910308838</v>
      </c>
    </row>
    <row r="2025" spans="1:5" ht="45">
      <c r="A2025" s="5" t="s">
        <v>3930</v>
      </c>
      <c r="B2025" s="15" t="s">
        <v>3931</v>
      </c>
      <c r="C2025" s="20" t="s">
        <v>3932</v>
      </c>
      <c r="D2025" s="45">
        <v>28.757808685302734</v>
      </c>
      <c r="E2025" s="56">
        <v>28.757808685302734</v>
      </c>
    </row>
    <row r="2026" spans="1:5" ht="45">
      <c r="A2026" s="5" t="s">
        <v>3933</v>
      </c>
      <c r="B2026" s="15" t="s">
        <v>3934</v>
      </c>
      <c r="C2026" s="20" t="s">
        <v>212</v>
      </c>
      <c r="D2026" s="51">
        <v>0.29169893264770508</v>
      </c>
      <c r="E2026" s="62">
        <v>0.29169893264770508</v>
      </c>
    </row>
    <row r="2027" spans="1:5" ht="45">
      <c r="A2027" s="5" t="s">
        <v>3935</v>
      </c>
      <c r="B2027" s="15" t="s">
        <v>3936</v>
      </c>
      <c r="C2027" s="20" t="s">
        <v>127</v>
      </c>
      <c r="D2027" s="50">
        <v>149.04246520996094</v>
      </c>
      <c r="E2027" s="61">
        <v>149.04246520996094</v>
      </c>
    </row>
    <row r="2028" spans="1:5" ht="45">
      <c r="A2028" s="5" t="s">
        <v>3937</v>
      </c>
      <c r="B2028" s="15" t="s">
        <v>3938</v>
      </c>
      <c r="C2028" s="20" t="s">
        <v>3939</v>
      </c>
      <c r="D2028" s="44">
        <v>1.1951243877410889</v>
      </c>
      <c r="E2028" s="55">
        <v>1.1951243877410889</v>
      </c>
    </row>
    <row r="2029" spans="1:5" ht="45">
      <c r="A2029" s="5" t="s">
        <v>3940</v>
      </c>
      <c r="B2029" s="15" t="s">
        <v>3941</v>
      </c>
      <c r="C2029" s="20" t="s">
        <v>33</v>
      </c>
      <c r="D2029" s="45">
        <v>76.589080810546875</v>
      </c>
      <c r="E2029" s="56">
        <v>76.589080810546875</v>
      </c>
    </row>
    <row r="2030" spans="1:5" ht="45">
      <c r="A2030" s="5" t="s">
        <v>3942</v>
      </c>
      <c r="B2030" s="15" t="s">
        <v>3943</v>
      </c>
      <c r="C2030" s="20" t="s">
        <v>33</v>
      </c>
      <c r="D2030" s="45">
        <v>20.549505233764648</v>
      </c>
      <c r="E2030" s="56">
        <v>20.549505233764648</v>
      </c>
    </row>
    <row r="2031" spans="1:5" ht="45">
      <c r="A2031" s="5" t="s">
        <v>3944</v>
      </c>
      <c r="B2031" s="15" t="s">
        <v>3945</v>
      </c>
      <c r="C2031" s="20" t="s">
        <v>33</v>
      </c>
      <c r="D2031" s="51">
        <v>2.9724454507231712E-2</v>
      </c>
      <c r="E2031" s="62">
        <v>2.9724454507231712E-2</v>
      </c>
    </row>
    <row r="2032" spans="1:5" ht="45">
      <c r="A2032" s="5" t="s">
        <v>3946</v>
      </c>
      <c r="B2032" s="15" t="s">
        <v>3947</v>
      </c>
      <c r="C2032" s="20" t="s">
        <v>33</v>
      </c>
      <c r="D2032" s="44">
        <v>1.9092977046966553</v>
      </c>
      <c r="E2032" s="55">
        <v>1.9092977046966553</v>
      </c>
    </row>
    <row r="2033" spans="1:5" ht="45">
      <c r="A2033" s="5" t="s">
        <v>3948</v>
      </c>
      <c r="B2033" s="15" t="s">
        <v>3949</v>
      </c>
      <c r="C2033" s="20" t="s">
        <v>33</v>
      </c>
      <c r="D2033" s="48">
        <v>0</v>
      </c>
      <c r="E2033" s="59">
        <v>0</v>
      </c>
    </row>
    <row r="2034" spans="1:5" ht="45">
      <c r="A2034" s="5" t="s">
        <v>3950</v>
      </c>
      <c r="B2034" s="15" t="s">
        <v>3951</v>
      </c>
      <c r="C2034" s="20" t="s">
        <v>33</v>
      </c>
      <c r="D2034" s="51">
        <v>0.92238712310791016</v>
      </c>
      <c r="E2034" s="62">
        <v>0.92238712310791016</v>
      </c>
    </row>
    <row r="2035" spans="1:5" ht="45">
      <c r="A2035" s="5" t="s">
        <v>3952</v>
      </c>
      <c r="B2035" s="15" t="s">
        <v>3953</v>
      </c>
      <c r="C2035" s="20" t="s">
        <v>33</v>
      </c>
      <c r="D2035" s="48">
        <v>0</v>
      </c>
      <c r="E2035" s="59">
        <v>0</v>
      </c>
    </row>
    <row r="2036" spans="1:5" ht="45">
      <c r="A2036" s="5" t="s">
        <v>3954</v>
      </c>
      <c r="B2036" s="15" t="s">
        <v>3955</v>
      </c>
      <c r="C2036" s="20" t="s">
        <v>2126</v>
      </c>
      <c r="D2036" s="48">
        <v>0</v>
      </c>
      <c r="E2036" s="59">
        <v>0</v>
      </c>
    </row>
    <row r="2037" spans="1:5" ht="45">
      <c r="A2037" s="5" t="s">
        <v>3956</v>
      </c>
      <c r="B2037" s="15" t="s">
        <v>3957</v>
      </c>
      <c r="C2037" s="20" t="s">
        <v>2117</v>
      </c>
      <c r="D2037" s="48">
        <v>0</v>
      </c>
      <c r="E2037" s="59">
        <v>0</v>
      </c>
    </row>
    <row r="2038" spans="1:5" ht="45">
      <c r="A2038" s="5" t="s">
        <v>3958</v>
      </c>
      <c r="B2038" s="15" t="s">
        <v>3959</v>
      </c>
      <c r="C2038" s="20" t="s">
        <v>2117</v>
      </c>
      <c r="D2038" s="48">
        <v>0</v>
      </c>
      <c r="E2038" s="59">
        <v>0</v>
      </c>
    </row>
    <row r="2039" spans="1:5" ht="45">
      <c r="A2039" s="5" t="s">
        <v>3960</v>
      </c>
      <c r="B2039" s="15" t="s">
        <v>3961</v>
      </c>
      <c r="C2039" s="20" t="s">
        <v>2117</v>
      </c>
      <c r="D2039" s="48">
        <v>0</v>
      </c>
      <c r="E2039" s="59">
        <v>0</v>
      </c>
    </row>
    <row r="2040" spans="1:5" ht="45">
      <c r="A2040" s="5" t="s">
        <v>3962</v>
      </c>
      <c r="B2040" s="15" t="s">
        <v>3963</v>
      </c>
      <c r="C2040" s="20" t="s">
        <v>2117</v>
      </c>
      <c r="D2040" s="48">
        <v>0</v>
      </c>
      <c r="E2040" s="59">
        <v>0</v>
      </c>
    </row>
    <row r="2041" spans="1:5" ht="45">
      <c r="A2041" s="5" t="s">
        <v>3964</v>
      </c>
      <c r="B2041" s="15" t="s">
        <v>3965</v>
      </c>
      <c r="C2041" s="20" t="s">
        <v>2117</v>
      </c>
      <c r="D2041" s="48">
        <v>0</v>
      </c>
      <c r="E2041" s="59">
        <v>0</v>
      </c>
    </row>
    <row r="2042" spans="1:5" ht="45">
      <c r="A2042" s="5" t="s">
        <v>3966</v>
      </c>
      <c r="B2042" s="15" t="s">
        <v>3967</v>
      </c>
      <c r="C2042" s="20" t="s">
        <v>33</v>
      </c>
      <c r="D2042" s="45">
        <v>20.949495315551758</v>
      </c>
      <c r="E2042" s="56">
        <v>20.949495315551758</v>
      </c>
    </row>
    <row r="2043" spans="1:5" ht="45">
      <c r="A2043" s="5" t="s">
        <v>3968</v>
      </c>
      <c r="B2043" s="15" t="s">
        <v>3969</v>
      </c>
      <c r="C2043" s="20" t="s">
        <v>3970</v>
      </c>
      <c r="D2043" s="46">
        <v>499812.53125</v>
      </c>
      <c r="E2043" s="57">
        <v>499812.53125</v>
      </c>
    </row>
    <row r="2044" spans="1:5" ht="60">
      <c r="A2044" s="5" t="s">
        <v>3971</v>
      </c>
      <c r="B2044" s="15" t="s">
        <v>3972</v>
      </c>
      <c r="C2044" s="20" t="s">
        <v>38</v>
      </c>
      <c r="D2044" s="44">
        <v>1.1254067420959473</v>
      </c>
      <c r="E2044" s="55">
        <v>1.1254067420959473</v>
      </c>
    </row>
    <row r="2045" spans="1:5" ht="60">
      <c r="A2045" s="5" t="s">
        <v>3973</v>
      </c>
      <c r="B2045" s="15" t="s">
        <v>3974</v>
      </c>
      <c r="C2045" s="20" t="s">
        <v>30</v>
      </c>
      <c r="D2045" s="50">
        <v>320.73651123046875</v>
      </c>
      <c r="E2045" s="61">
        <v>320.73651123046875</v>
      </c>
    </row>
    <row r="2046" spans="1:5" ht="60">
      <c r="A2046" s="5" t="s">
        <v>3975</v>
      </c>
      <c r="B2046" s="15" t="s">
        <v>3976</v>
      </c>
      <c r="C2046" s="20" t="s">
        <v>212</v>
      </c>
      <c r="D2046" s="50">
        <v>135.24385070800781</v>
      </c>
      <c r="E2046" s="61">
        <v>135.24385070800781</v>
      </c>
    </row>
    <row r="2047" spans="1:5" ht="60">
      <c r="A2047" s="5" t="s">
        <v>3977</v>
      </c>
      <c r="B2047" s="15" t="s">
        <v>3978</v>
      </c>
      <c r="C2047" s="20" t="s">
        <v>212</v>
      </c>
      <c r="D2047" s="48">
        <v>0</v>
      </c>
      <c r="E2047" s="59">
        <v>0</v>
      </c>
    </row>
    <row r="2048" spans="1:5" ht="60">
      <c r="A2048" s="5" t="s">
        <v>3979</v>
      </c>
      <c r="B2048" s="15" t="s">
        <v>3980</v>
      </c>
      <c r="C2048" s="20" t="s">
        <v>500</v>
      </c>
      <c r="D2048" s="48">
        <v>0</v>
      </c>
      <c r="E2048" s="59">
        <v>0</v>
      </c>
    </row>
    <row r="2049" spans="1:5" ht="75">
      <c r="A2049" s="5" t="s">
        <v>3981</v>
      </c>
      <c r="B2049" s="15" t="s">
        <v>3982</v>
      </c>
      <c r="C2049" s="20" t="s">
        <v>33</v>
      </c>
      <c r="D2049" s="48">
        <v>0</v>
      </c>
      <c r="E2049" s="59">
        <v>0</v>
      </c>
    </row>
    <row r="2050" spans="1:5" ht="60">
      <c r="A2050" s="5" t="s">
        <v>3983</v>
      </c>
      <c r="B2050" s="15" t="s">
        <v>3984</v>
      </c>
      <c r="C2050" s="20" t="s">
        <v>505</v>
      </c>
      <c r="D2050" s="51">
        <v>0.86706501245498657</v>
      </c>
      <c r="E2050" s="62">
        <v>0.86706501245498657</v>
      </c>
    </row>
    <row r="2051" spans="1:5" ht="60">
      <c r="A2051" s="5" t="s">
        <v>3985</v>
      </c>
      <c r="B2051" s="15" t="s">
        <v>3986</v>
      </c>
      <c r="C2051" s="20" t="s">
        <v>500</v>
      </c>
      <c r="D2051" s="50">
        <v>305.7197265625</v>
      </c>
      <c r="E2051" s="61">
        <v>305.7197265625</v>
      </c>
    </row>
    <row r="2052" spans="1:5" ht="60">
      <c r="A2052" s="5" t="s">
        <v>3987</v>
      </c>
      <c r="B2052" s="15" t="s">
        <v>3988</v>
      </c>
      <c r="C2052" s="20" t="s">
        <v>3932</v>
      </c>
      <c r="D2052" s="45">
        <v>28.772794723510742</v>
      </c>
      <c r="E2052" s="56">
        <v>28.772794723510742</v>
      </c>
    </row>
    <row r="2053" spans="1:5" ht="60">
      <c r="A2053" s="5" t="s">
        <v>3989</v>
      </c>
      <c r="B2053" s="15" t="s">
        <v>3990</v>
      </c>
      <c r="C2053" s="20" t="s">
        <v>212</v>
      </c>
      <c r="D2053" s="51">
        <v>6.157524511218071E-2</v>
      </c>
      <c r="E2053" s="62">
        <v>6.157524511218071E-2</v>
      </c>
    </row>
    <row r="2054" spans="1:5" ht="60">
      <c r="A2054" s="5" t="s">
        <v>3991</v>
      </c>
      <c r="B2054" s="15" t="s">
        <v>3992</v>
      </c>
      <c r="C2054" s="20" t="s">
        <v>127</v>
      </c>
      <c r="D2054" s="45">
        <v>57.289451599121094</v>
      </c>
      <c r="E2054" s="56">
        <v>57.289451599121094</v>
      </c>
    </row>
    <row r="2055" spans="1:5" ht="60">
      <c r="A2055" s="5" t="s">
        <v>3993</v>
      </c>
      <c r="B2055" s="15" t="s">
        <v>3994</v>
      </c>
      <c r="C2055" s="20" t="s">
        <v>3939</v>
      </c>
      <c r="D2055" s="51">
        <v>0.655753493309021</v>
      </c>
      <c r="E2055" s="62">
        <v>0.655753493309021</v>
      </c>
    </row>
    <row r="2056" spans="1:5" ht="75">
      <c r="A2056" s="5" t="s">
        <v>3995</v>
      </c>
      <c r="B2056" s="15" t="s">
        <v>3996</v>
      </c>
      <c r="C2056" s="20" t="s">
        <v>33</v>
      </c>
      <c r="D2056" s="45">
        <v>76.6959228515625</v>
      </c>
      <c r="E2056" s="56">
        <v>76.6959228515625</v>
      </c>
    </row>
    <row r="2057" spans="1:5" ht="75">
      <c r="A2057" s="5" t="s">
        <v>3997</v>
      </c>
      <c r="B2057" s="15" t="s">
        <v>3998</v>
      </c>
      <c r="C2057" s="20" t="s">
        <v>33</v>
      </c>
      <c r="D2057" s="45">
        <v>20.57817268371582</v>
      </c>
      <c r="E2057" s="56">
        <v>20.57817268371582</v>
      </c>
    </row>
    <row r="2058" spans="1:5" ht="75">
      <c r="A2058" s="5" t="s">
        <v>3999</v>
      </c>
      <c r="B2058" s="15" t="s">
        <v>4000</v>
      </c>
      <c r="C2058" s="20" t="s">
        <v>33</v>
      </c>
      <c r="D2058" s="51">
        <v>2.9765922576189041E-2</v>
      </c>
      <c r="E2058" s="62">
        <v>2.9765922576189041E-2</v>
      </c>
    </row>
    <row r="2059" spans="1:5" ht="75">
      <c r="A2059" s="5" t="s">
        <v>4001</v>
      </c>
      <c r="B2059" s="15" t="s">
        <v>4002</v>
      </c>
      <c r="C2059" s="20" t="s">
        <v>33</v>
      </c>
      <c r="D2059" s="44">
        <v>1.7724605798721313</v>
      </c>
      <c r="E2059" s="55">
        <v>1.7724605798721313</v>
      </c>
    </row>
    <row r="2060" spans="1:5" ht="75">
      <c r="A2060" s="5" t="s">
        <v>4003</v>
      </c>
      <c r="B2060" s="15" t="s">
        <v>4004</v>
      </c>
      <c r="C2060" s="20" t="s">
        <v>33</v>
      </c>
      <c r="D2060" s="48">
        <v>0</v>
      </c>
      <c r="E2060" s="59">
        <v>0</v>
      </c>
    </row>
    <row r="2061" spans="1:5" ht="75">
      <c r="A2061" s="5" t="s">
        <v>4005</v>
      </c>
      <c r="B2061" s="15" t="s">
        <v>4006</v>
      </c>
      <c r="C2061" s="20" t="s">
        <v>33</v>
      </c>
      <c r="D2061" s="51">
        <v>0.92367380857467651</v>
      </c>
      <c r="E2061" s="62">
        <v>0.92367380857467651</v>
      </c>
    </row>
    <row r="2062" spans="1:5" ht="75">
      <c r="A2062" s="5" t="s">
        <v>4007</v>
      </c>
      <c r="B2062" s="15" t="s">
        <v>4008</v>
      </c>
      <c r="C2062" s="20" t="s">
        <v>33</v>
      </c>
      <c r="D2062" s="48">
        <v>0</v>
      </c>
      <c r="E2062" s="59">
        <v>0</v>
      </c>
    </row>
    <row r="2063" spans="1:5" ht="75">
      <c r="A2063" s="5" t="s">
        <v>4009</v>
      </c>
      <c r="B2063" s="15" t="s">
        <v>4010</v>
      </c>
      <c r="C2063" s="20" t="s">
        <v>2126</v>
      </c>
      <c r="D2063" s="48">
        <v>0</v>
      </c>
      <c r="E2063" s="59">
        <v>0</v>
      </c>
    </row>
    <row r="2064" spans="1:5" ht="60">
      <c r="A2064" s="5" t="s">
        <v>4011</v>
      </c>
      <c r="B2064" s="15" t="s">
        <v>4012</v>
      </c>
      <c r="C2064" s="20" t="s">
        <v>2117</v>
      </c>
      <c r="D2064" s="48">
        <v>0</v>
      </c>
      <c r="E2064" s="59">
        <v>0</v>
      </c>
    </row>
    <row r="2065" spans="1:5" ht="60">
      <c r="A2065" s="5" t="s">
        <v>4013</v>
      </c>
      <c r="B2065" s="15" t="s">
        <v>4014</v>
      </c>
      <c r="C2065" s="20" t="s">
        <v>2117</v>
      </c>
      <c r="D2065" s="48">
        <v>0</v>
      </c>
      <c r="E2065" s="59">
        <v>0</v>
      </c>
    </row>
    <row r="2066" spans="1:5" ht="60">
      <c r="A2066" s="5" t="s">
        <v>4015</v>
      </c>
      <c r="B2066" s="15" t="s">
        <v>4016</v>
      </c>
      <c r="C2066" s="20" t="s">
        <v>2117</v>
      </c>
      <c r="D2066" s="48">
        <v>0</v>
      </c>
      <c r="E2066" s="59">
        <v>0</v>
      </c>
    </row>
    <row r="2067" spans="1:5" ht="60">
      <c r="A2067" s="5" t="s">
        <v>4017</v>
      </c>
      <c r="B2067" s="15" t="s">
        <v>4018</v>
      </c>
      <c r="C2067" s="20" t="s">
        <v>2117</v>
      </c>
      <c r="D2067" s="48">
        <v>0</v>
      </c>
      <c r="E2067" s="59">
        <v>0</v>
      </c>
    </row>
    <row r="2068" spans="1:5" ht="60">
      <c r="A2068" s="5" t="s">
        <v>4019</v>
      </c>
      <c r="B2068" s="15" t="s">
        <v>4020</v>
      </c>
      <c r="C2068" s="20" t="s">
        <v>2117</v>
      </c>
      <c r="D2068" s="48">
        <v>0</v>
      </c>
      <c r="E2068" s="59">
        <v>0</v>
      </c>
    </row>
    <row r="2069" spans="1:5" ht="60">
      <c r="A2069" s="5" t="s">
        <v>4021</v>
      </c>
      <c r="B2069" s="15" t="s">
        <v>4022</v>
      </c>
      <c r="C2069" s="20" t="s">
        <v>33</v>
      </c>
      <c r="D2069" s="45">
        <v>20.949493408203125</v>
      </c>
      <c r="E2069" s="56">
        <v>20.949493408203125</v>
      </c>
    </row>
    <row r="2070" spans="1:5" ht="75">
      <c r="A2070" s="5" t="s">
        <v>4023</v>
      </c>
      <c r="B2070" s="15" t="s">
        <v>4024</v>
      </c>
      <c r="C2070" s="20" t="s">
        <v>3970</v>
      </c>
      <c r="D2070" s="46">
        <v>105359.3359375</v>
      </c>
      <c r="E2070" s="57">
        <v>105359.3359375</v>
      </c>
    </row>
    <row r="2071" spans="1:5" ht="45">
      <c r="A2071" s="5" t="s">
        <v>4025</v>
      </c>
      <c r="B2071" s="15" t="s">
        <v>4026</v>
      </c>
      <c r="C2071" s="20" t="s">
        <v>38</v>
      </c>
      <c r="D2071" s="44">
        <v>1.1378698348999023</v>
      </c>
      <c r="E2071" s="55">
        <v>1.1378698348999023</v>
      </c>
    </row>
    <row r="2072" spans="1:5" ht="45">
      <c r="A2072" s="5" t="s">
        <v>4027</v>
      </c>
      <c r="B2072" s="15" t="s">
        <v>4028</v>
      </c>
      <c r="C2072" s="20" t="s">
        <v>30</v>
      </c>
      <c r="D2072" s="45">
        <v>28.208236694335938</v>
      </c>
      <c r="E2072" s="56">
        <v>28.208236694335938</v>
      </c>
    </row>
    <row r="2073" spans="1:5" ht="45">
      <c r="A2073" s="5" t="s">
        <v>4029</v>
      </c>
      <c r="B2073" s="15" t="s">
        <v>4030</v>
      </c>
      <c r="C2073" s="20" t="s">
        <v>212</v>
      </c>
      <c r="D2073" s="50">
        <v>187.40260314941406</v>
      </c>
      <c r="E2073" s="61">
        <v>187.40260314941406</v>
      </c>
    </row>
    <row r="2074" spans="1:5" ht="45">
      <c r="A2074" s="5" t="s">
        <v>4031</v>
      </c>
      <c r="B2074" s="15" t="s">
        <v>4032</v>
      </c>
      <c r="C2074" s="20" t="s">
        <v>212</v>
      </c>
      <c r="D2074" s="48">
        <v>0</v>
      </c>
      <c r="E2074" s="59">
        <v>0</v>
      </c>
    </row>
    <row r="2075" spans="1:5" ht="45">
      <c r="A2075" s="5" t="s">
        <v>4033</v>
      </c>
      <c r="B2075" s="15" t="s">
        <v>4034</v>
      </c>
      <c r="C2075" s="20" t="s">
        <v>500</v>
      </c>
      <c r="D2075" s="48">
        <v>0</v>
      </c>
      <c r="E2075" s="59">
        <v>0</v>
      </c>
    </row>
    <row r="2076" spans="1:5" ht="45">
      <c r="A2076" s="5" t="s">
        <v>4035</v>
      </c>
      <c r="B2076" s="15" t="s">
        <v>4036</v>
      </c>
      <c r="C2076" s="20" t="s">
        <v>33</v>
      </c>
      <c r="D2076" s="45">
        <v>52.737785339355469</v>
      </c>
      <c r="E2076" s="56">
        <v>52.737785339355469</v>
      </c>
    </row>
    <row r="2077" spans="1:5" ht="45">
      <c r="A2077" s="5" t="s">
        <v>4037</v>
      </c>
      <c r="B2077" s="15" t="s">
        <v>4038</v>
      </c>
      <c r="C2077" s="20" t="s">
        <v>505</v>
      </c>
      <c r="D2077" s="51">
        <v>0.16411831974983215</v>
      </c>
      <c r="E2077" s="62">
        <v>0.16411831974983215</v>
      </c>
    </row>
    <row r="2078" spans="1:5" ht="45">
      <c r="A2078" s="5" t="s">
        <v>4039</v>
      </c>
      <c r="B2078" s="15" t="s">
        <v>4040</v>
      </c>
      <c r="C2078" s="20" t="s">
        <v>500</v>
      </c>
      <c r="D2078" s="44">
        <v>3.2646281719207764</v>
      </c>
      <c r="E2078" s="55">
        <v>3.2646281719207764</v>
      </c>
    </row>
    <row r="2079" spans="1:5" ht="45">
      <c r="A2079" s="5" t="s">
        <v>4041</v>
      </c>
      <c r="B2079" s="15" t="s">
        <v>4042</v>
      </c>
      <c r="C2079" s="20" t="s">
        <v>3932</v>
      </c>
      <c r="D2079" s="45">
        <v>28.772794723510742</v>
      </c>
      <c r="E2079" s="56">
        <v>28.772794723510742</v>
      </c>
    </row>
    <row r="2080" spans="1:5" ht="45">
      <c r="A2080" s="5" t="s">
        <v>4043</v>
      </c>
      <c r="B2080" s="15" t="s">
        <v>4044</v>
      </c>
      <c r="C2080" s="20" t="s">
        <v>212</v>
      </c>
      <c r="D2080" s="51">
        <v>8.5322633385658264E-2</v>
      </c>
      <c r="E2080" s="62">
        <v>8.5322633385658264E-2</v>
      </c>
    </row>
    <row r="2081" spans="1:5" ht="45">
      <c r="A2081" s="5" t="s">
        <v>4045</v>
      </c>
      <c r="B2081" s="15" t="s">
        <v>4046</v>
      </c>
      <c r="C2081" s="20" t="s">
        <v>127</v>
      </c>
      <c r="D2081" s="45">
        <v>39.840908050537109</v>
      </c>
      <c r="E2081" s="56">
        <v>39.840908050537109</v>
      </c>
    </row>
    <row r="2082" spans="1:5" ht="45">
      <c r="A2082" s="5" t="s">
        <v>4047</v>
      </c>
      <c r="B2082" s="15" t="s">
        <v>4048</v>
      </c>
      <c r="C2082" s="20" t="s">
        <v>3939</v>
      </c>
      <c r="D2082" s="44">
        <v>1.3066045045852661</v>
      </c>
      <c r="E2082" s="55">
        <v>1.3066045045852661</v>
      </c>
    </row>
    <row r="2083" spans="1:5" ht="60">
      <c r="A2083" s="5" t="s">
        <v>4049</v>
      </c>
      <c r="B2083" s="15" t="s">
        <v>4050</v>
      </c>
      <c r="C2083" s="20" t="s">
        <v>33</v>
      </c>
      <c r="D2083" s="45">
        <v>76.6959228515625</v>
      </c>
      <c r="E2083" s="56">
        <v>76.6959228515625</v>
      </c>
    </row>
    <row r="2084" spans="1:5" ht="60">
      <c r="A2084" s="5" t="s">
        <v>4051</v>
      </c>
      <c r="B2084" s="15" t="s">
        <v>4052</v>
      </c>
      <c r="C2084" s="20" t="s">
        <v>33</v>
      </c>
      <c r="D2084" s="45">
        <v>20.57817268371582</v>
      </c>
      <c r="E2084" s="56">
        <v>20.57817268371582</v>
      </c>
    </row>
    <row r="2085" spans="1:5" ht="60">
      <c r="A2085" s="5" t="s">
        <v>4053</v>
      </c>
      <c r="B2085" s="15" t="s">
        <v>4054</v>
      </c>
      <c r="C2085" s="20" t="s">
        <v>33</v>
      </c>
      <c r="D2085" s="51">
        <v>2.9765922576189041E-2</v>
      </c>
      <c r="E2085" s="62">
        <v>2.9765922576189041E-2</v>
      </c>
    </row>
    <row r="2086" spans="1:5" ht="60">
      <c r="A2086" s="5" t="s">
        <v>4055</v>
      </c>
      <c r="B2086" s="15" t="s">
        <v>4056</v>
      </c>
      <c r="C2086" s="20" t="s">
        <v>33</v>
      </c>
      <c r="D2086" s="44">
        <v>1.7724605798721313</v>
      </c>
      <c r="E2086" s="55">
        <v>1.7724605798721313</v>
      </c>
    </row>
    <row r="2087" spans="1:5" ht="60">
      <c r="A2087" s="5" t="s">
        <v>4057</v>
      </c>
      <c r="B2087" s="15" t="s">
        <v>4058</v>
      </c>
      <c r="C2087" s="20" t="s">
        <v>33</v>
      </c>
      <c r="D2087" s="48">
        <v>0</v>
      </c>
      <c r="E2087" s="59">
        <v>0</v>
      </c>
    </row>
    <row r="2088" spans="1:5" ht="60">
      <c r="A2088" s="5" t="s">
        <v>4059</v>
      </c>
      <c r="B2088" s="15" t="s">
        <v>4060</v>
      </c>
      <c r="C2088" s="20" t="s">
        <v>33</v>
      </c>
      <c r="D2088" s="51">
        <v>0.92367380857467651</v>
      </c>
      <c r="E2088" s="62">
        <v>0.92367380857467651</v>
      </c>
    </row>
    <row r="2089" spans="1:5" ht="60">
      <c r="A2089" s="5" t="s">
        <v>4061</v>
      </c>
      <c r="B2089" s="15" t="s">
        <v>4062</v>
      </c>
      <c r="C2089" s="20" t="s">
        <v>33</v>
      </c>
      <c r="D2089" s="48">
        <v>0</v>
      </c>
      <c r="E2089" s="59">
        <v>0</v>
      </c>
    </row>
    <row r="2090" spans="1:5" ht="60">
      <c r="A2090" s="5" t="s">
        <v>4063</v>
      </c>
      <c r="B2090" s="15" t="s">
        <v>4064</v>
      </c>
      <c r="C2090" s="20" t="s">
        <v>2126</v>
      </c>
      <c r="D2090" s="48">
        <v>0</v>
      </c>
      <c r="E2090" s="59">
        <v>0</v>
      </c>
    </row>
    <row r="2091" spans="1:5" ht="45">
      <c r="A2091" s="5" t="s">
        <v>4065</v>
      </c>
      <c r="B2091" s="15" t="s">
        <v>4066</v>
      </c>
      <c r="C2091" s="20" t="s">
        <v>2117</v>
      </c>
      <c r="D2091" s="48">
        <v>0</v>
      </c>
      <c r="E2091" s="59">
        <v>0</v>
      </c>
    </row>
    <row r="2092" spans="1:5" ht="45">
      <c r="A2092" s="5" t="s">
        <v>4067</v>
      </c>
      <c r="B2092" s="15" t="s">
        <v>4068</v>
      </c>
      <c r="C2092" s="20" t="s">
        <v>2117</v>
      </c>
      <c r="D2092" s="48">
        <v>0</v>
      </c>
      <c r="E2092" s="59">
        <v>0</v>
      </c>
    </row>
    <row r="2093" spans="1:5" ht="45">
      <c r="A2093" s="5" t="s">
        <v>4069</v>
      </c>
      <c r="B2093" s="15" t="s">
        <v>4070</v>
      </c>
      <c r="C2093" s="20" t="s">
        <v>2117</v>
      </c>
      <c r="D2093" s="48">
        <v>0</v>
      </c>
      <c r="E2093" s="59">
        <v>0</v>
      </c>
    </row>
    <row r="2094" spans="1:5" ht="45">
      <c r="A2094" s="5" t="s">
        <v>4071</v>
      </c>
      <c r="B2094" s="15" t="s">
        <v>4072</v>
      </c>
      <c r="C2094" s="20" t="s">
        <v>2117</v>
      </c>
      <c r="D2094" s="48">
        <v>0</v>
      </c>
      <c r="E2094" s="59">
        <v>0</v>
      </c>
    </row>
    <row r="2095" spans="1:5" ht="45">
      <c r="A2095" s="5" t="s">
        <v>4073</v>
      </c>
      <c r="B2095" s="15" t="s">
        <v>4074</v>
      </c>
      <c r="C2095" s="20" t="s">
        <v>2117</v>
      </c>
      <c r="D2095" s="48">
        <v>0</v>
      </c>
      <c r="E2095" s="59">
        <v>0</v>
      </c>
    </row>
    <row r="2096" spans="1:5" ht="45">
      <c r="A2096" s="5" t="s">
        <v>4075</v>
      </c>
      <c r="B2096" s="15" t="s">
        <v>4076</v>
      </c>
      <c r="C2096" s="20" t="s">
        <v>33</v>
      </c>
      <c r="D2096" s="45">
        <v>20.949493408203125</v>
      </c>
      <c r="E2096" s="56">
        <v>20.949493408203125</v>
      </c>
    </row>
    <row r="2097" spans="1:5" ht="60">
      <c r="A2097" s="5" t="s">
        <v>4077</v>
      </c>
      <c r="B2097" s="15" t="s">
        <v>4078</v>
      </c>
      <c r="C2097" s="20" t="s">
        <v>3970</v>
      </c>
      <c r="D2097" s="46">
        <v>145992.6875</v>
      </c>
      <c r="E2097" s="57">
        <v>145992.6875</v>
      </c>
    </row>
    <row r="2098" spans="1:5" ht="60">
      <c r="A2098" s="5" t="s">
        <v>4079</v>
      </c>
      <c r="B2098" s="15" t="s">
        <v>4080</v>
      </c>
      <c r="C2098" s="20" t="s">
        <v>38</v>
      </c>
      <c r="D2098" s="44">
        <v>1.0117897987365723</v>
      </c>
      <c r="E2098" s="55">
        <v>1.0117897987365723</v>
      </c>
    </row>
    <row r="2099" spans="1:5" ht="60">
      <c r="A2099" s="5" t="s">
        <v>4081</v>
      </c>
      <c r="B2099" s="15" t="s">
        <v>4082</v>
      </c>
      <c r="C2099" s="20" t="s">
        <v>30</v>
      </c>
      <c r="D2099" s="47">
        <v>1131.199951171875</v>
      </c>
      <c r="E2099" s="58">
        <v>1131.199951171875</v>
      </c>
    </row>
    <row r="2100" spans="1:5" ht="60">
      <c r="A2100" s="5" t="s">
        <v>4083</v>
      </c>
      <c r="B2100" s="15" t="s">
        <v>4084</v>
      </c>
      <c r="C2100" s="20" t="s">
        <v>212</v>
      </c>
      <c r="D2100" s="50">
        <v>837.5010986328125</v>
      </c>
      <c r="E2100" s="61">
        <v>837.5010986328125</v>
      </c>
    </row>
    <row r="2101" spans="1:5" ht="60">
      <c r="A2101" s="5" t="s">
        <v>4085</v>
      </c>
      <c r="B2101" s="15" t="s">
        <v>4086</v>
      </c>
      <c r="C2101" s="20" t="s">
        <v>212</v>
      </c>
      <c r="D2101" s="44">
        <v>4.1030640602111816</v>
      </c>
      <c r="E2101" s="55">
        <v>4.1030640602111816</v>
      </c>
    </row>
    <row r="2102" spans="1:5" ht="60">
      <c r="A2102" s="5" t="s">
        <v>4087</v>
      </c>
      <c r="B2102" s="15" t="s">
        <v>4088</v>
      </c>
      <c r="C2102" s="20" t="s">
        <v>500</v>
      </c>
      <c r="D2102" s="47">
        <v>1245.957763671875</v>
      </c>
      <c r="E2102" s="58">
        <v>1245.957763671875</v>
      </c>
    </row>
    <row r="2103" spans="1:5" ht="60">
      <c r="A2103" s="5" t="s">
        <v>4089</v>
      </c>
      <c r="B2103" s="15" t="s">
        <v>4090</v>
      </c>
      <c r="C2103" s="20" t="s">
        <v>33</v>
      </c>
      <c r="D2103" s="48">
        <v>0</v>
      </c>
      <c r="E2103" s="59">
        <v>0</v>
      </c>
    </row>
    <row r="2104" spans="1:5" ht="60">
      <c r="A2104" s="5" t="s">
        <v>4091</v>
      </c>
      <c r="B2104" s="15" t="s">
        <v>4092</v>
      </c>
      <c r="C2104" s="20" t="s">
        <v>505</v>
      </c>
      <c r="D2104" s="44">
        <v>2.0919568538665771</v>
      </c>
      <c r="E2104" s="55">
        <v>2.0919568538665771</v>
      </c>
    </row>
    <row r="2105" spans="1:5" ht="60">
      <c r="A2105" s="5" t="s">
        <v>4093</v>
      </c>
      <c r="B2105" s="15" t="s">
        <v>4094</v>
      </c>
      <c r="C2105" s="20" t="s">
        <v>500</v>
      </c>
      <c r="D2105" s="47">
        <v>1341.0369873046875</v>
      </c>
      <c r="E2105" s="58">
        <v>1341.0369873046875</v>
      </c>
    </row>
    <row r="2106" spans="1:5" ht="60">
      <c r="A2106" s="5" t="s">
        <v>4095</v>
      </c>
      <c r="B2106" s="15" t="s">
        <v>4096</v>
      </c>
      <c r="C2106" s="20" t="s">
        <v>3932</v>
      </c>
      <c r="D2106" s="45">
        <v>29.043636322021484</v>
      </c>
      <c r="E2106" s="56">
        <v>29.043636322021484</v>
      </c>
    </row>
    <row r="2107" spans="1:5" ht="60">
      <c r="A2107" s="5" t="s">
        <v>4097</v>
      </c>
      <c r="B2107" s="15" t="s">
        <v>4098</v>
      </c>
      <c r="C2107" s="20" t="s">
        <v>212</v>
      </c>
      <c r="D2107" s="50">
        <v>165.03817749023437</v>
      </c>
      <c r="E2107" s="61">
        <v>165.03817749023437</v>
      </c>
    </row>
    <row r="2108" spans="1:5" ht="60">
      <c r="A2108" s="5" t="s">
        <v>4099</v>
      </c>
      <c r="B2108" s="15" t="s">
        <v>4100</v>
      </c>
      <c r="C2108" s="20" t="s">
        <v>127</v>
      </c>
      <c r="D2108" s="50">
        <v>924.409912109375</v>
      </c>
      <c r="E2108" s="61">
        <v>924.409912109375</v>
      </c>
    </row>
    <row r="2109" spans="1:5" ht="60">
      <c r="A2109" s="5" t="s">
        <v>4101</v>
      </c>
      <c r="B2109" s="15" t="s">
        <v>4102</v>
      </c>
      <c r="C2109" s="20" t="s">
        <v>3939</v>
      </c>
      <c r="D2109" s="51">
        <v>0.2516624927520752</v>
      </c>
      <c r="E2109" s="62">
        <v>0.2516624927520752</v>
      </c>
    </row>
    <row r="2110" spans="1:5" ht="75">
      <c r="A2110" s="5" t="s">
        <v>4103</v>
      </c>
      <c r="B2110" s="15" t="s">
        <v>4104</v>
      </c>
      <c r="C2110" s="20" t="s">
        <v>33</v>
      </c>
      <c r="D2110" s="45">
        <v>69.363334655761719</v>
      </c>
      <c r="E2110" s="56">
        <v>69.363334655761719</v>
      </c>
    </row>
    <row r="2111" spans="1:5" ht="75">
      <c r="A2111" s="5" t="s">
        <v>4105</v>
      </c>
      <c r="B2111" s="15" t="s">
        <v>4106</v>
      </c>
      <c r="C2111" s="20" t="s">
        <v>33</v>
      </c>
      <c r="D2111" s="44">
        <v>3.7172515392303467</v>
      </c>
      <c r="E2111" s="55">
        <v>3.7172515392303467</v>
      </c>
    </row>
    <row r="2112" spans="1:5" ht="75">
      <c r="A2112" s="5" t="s">
        <v>4107</v>
      </c>
      <c r="B2112" s="15" t="s">
        <v>4108</v>
      </c>
      <c r="C2112" s="20" t="s">
        <v>33</v>
      </c>
      <c r="D2112" s="45">
        <v>13.00465202331543</v>
      </c>
      <c r="E2112" s="56">
        <v>13.00465202331543</v>
      </c>
    </row>
    <row r="2113" spans="1:5" ht="75">
      <c r="A2113" s="5" t="s">
        <v>4109</v>
      </c>
      <c r="B2113" s="15" t="s">
        <v>4110</v>
      </c>
      <c r="C2113" s="20" t="s">
        <v>33</v>
      </c>
      <c r="D2113" s="45">
        <v>13.061439514160156</v>
      </c>
      <c r="E2113" s="56">
        <v>13.061439514160156</v>
      </c>
    </row>
    <row r="2114" spans="1:5" ht="75">
      <c r="A2114" s="5" t="s">
        <v>4111</v>
      </c>
      <c r="B2114" s="15" t="s">
        <v>4112</v>
      </c>
      <c r="C2114" s="20" t="s">
        <v>33</v>
      </c>
      <c r="D2114" s="48">
        <v>0</v>
      </c>
      <c r="E2114" s="59">
        <v>0</v>
      </c>
    </row>
    <row r="2115" spans="1:5" ht="75">
      <c r="A2115" s="5" t="s">
        <v>4113</v>
      </c>
      <c r="B2115" s="15" t="s">
        <v>4114</v>
      </c>
      <c r="C2115" s="20" t="s">
        <v>33</v>
      </c>
      <c r="D2115" s="51">
        <v>0.83426439762115479</v>
      </c>
      <c r="E2115" s="62">
        <v>0.83426439762115479</v>
      </c>
    </row>
    <row r="2116" spans="1:5" ht="75">
      <c r="A2116" s="5" t="s">
        <v>4115</v>
      </c>
      <c r="B2116" s="15" t="s">
        <v>4116</v>
      </c>
      <c r="C2116" s="20" t="s">
        <v>33</v>
      </c>
      <c r="D2116" s="51">
        <v>1.9061246886849403E-2</v>
      </c>
      <c r="E2116" s="62">
        <v>1.9061246886849403E-2</v>
      </c>
    </row>
    <row r="2117" spans="1:5" ht="75">
      <c r="A2117" s="5" t="s">
        <v>4117</v>
      </c>
      <c r="B2117" s="15" t="s">
        <v>4118</v>
      </c>
      <c r="C2117" s="20" t="s">
        <v>2126</v>
      </c>
      <c r="D2117" s="51">
        <v>0.95306235551834106</v>
      </c>
      <c r="E2117" s="62">
        <v>0.95306235551834106</v>
      </c>
    </row>
    <row r="2118" spans="1:5" ht="60">
      <c r="A2118" s="5" t="s">
        <v>4119</v>
      </c>
      <c r="B2118" s="15" t="s">
        <v>4120</v>
      </c>
      <c r="C2118" s="20" t="s">
        <v>2117</v>
      </c>
      <c r="D2118" s="48">
        <v>0</v>
      </c>
      <c r="E2118" s="59">
        <v>0</v>
      </c>
    </row>
    <row r="2119" spans="1:5" ht="60">
      <c r="A2119" s="5" t="s">
        <v>4121</v>
      </c>
      <c r="B2119" s="15" t="s">
        <v>4122</v>
      </c>
      <c r="C2119" s="20" t="s">
        <v>2117</v>
      </c>
      <c r="D2119" s="48">
        <v>0</v>
      </c>
      <c r="E2119" s="59">
        <v>0</v>
      </c>
    </row>
    <row r="2120" spans="1:5" ht="60">
      <c r="A2120" s="5" t="s">
        <v>4123</v>
      </c>
      <c r="B2120" s="15" t="s">
        <v>4124</v>
      </c>
      <c r="C2120" s="20" t="s">
        <v>2117</v>
      </c>
      <c r="D2120" s="48">
        <v>0</v>
      </c>
      <c r="E2120" s="59">
        <v>0</v>
      </c>
    </row>
    <row r="2121" spans="1:5" ht="60">
      <c r="A2121" s="5" t="s">
        <v>4125</v>
      </c>
      <c r="B2121" s="15" t="s">
        <v>4126</v>
      </c>
      <c r="C2121" s="20" t="s">
        <v>2117</v>
      </c>
      <c r="D2121" s="48">
        <v>0</v>
      </c>
      <c r="E2121" s="59">
        <v>0</v>
      </c>
    </row>
    <row r="2122" spans="1:5" ht="60">
      <c r="A2122" s="5" t="s">
        <v>4127</v>
      </c>
      <c r="B2122" s="15" t="s">
        <v>4128</v>
      </c>
      <c r="C2122" s="20" t="s">
        <v>2117</v>
      </c>
      <c r="D2122" s="48">
        <v>0</v>
      </c>
      <c r="E2122" s="59">
        <v>0</v>
      </c>
    </row>
    <row r="2123" spans="1:5" ht="60">
      <c r="A2123" s="5" t="s">
        <v>4129</v>
      </c>
      <c r="B2123" s="15" t="s">
        <v>4130</v>
      </c>
      <c r="C2123" s="20" t="s">
        <v>33</v>
      </c>
      <c r="D2123" s="44">
        <v>4.2757225036621094</v>
      </c>
      <c r="E2123" s="55">
        <v>4.2757225036621094</v>
      </c>
    </row>
    <row r="2124" spans="1:5" ht="75">
      <c r="A2124" s="5" t="s">
        <v>4131</v>
      </c>
      <c r="B2124" s="15" t="s">
        <v>4132</v>
      </c>
      <c r="C2124" s="20" t="s">
        <v>3970</v>
      </c>
      <c r="D2124" s="46">
        <v>646356.1875</v>
      </c>
      <c r="E2124" s="57">
        <v>646356.1875</v>
      </c>
    </row>
    <row r="2125" spans="1:5" ht="60">
      <c r="A2125" s="5" t="s">
        <v>4133</v>
      </c>
      <c r="B2125" s="15" t="s">
        <v>4134</v>
      </c>
      <c r="C2125" s="20" t="s">
        <v>38</v>
      </c>
      <c r="D2125" s="51">
        <v>0.99932664632797241</v>
      </c>
      <c r="E2125" s="62">
        <v>0.99932664632797241</v>
      </c>
    </row>
    <row r="2126" spans="1:5" ht="60">
      <c r="A2126" s="5" t="s">
        <v>4135</v>
      </c>
      <c r="B2126" s="15" t="s">
        <v>4136</v>
      </c>
      <c r="C2126" s="20" t="s">
        <v>30</v>
      </c>
      <c r="D2126" s="50">
        <v>746.0799560546875</v>
      </c>
      <c r="E2126" s="61">
        <v>746.0799560546875</v>
      </c>
    </row>
    <row r="2127" spans="1:5" ht="60">
      <c r="A2127" s="5" t="s">
        <v>4137</v>
      </c>
      <c r="B2127" s="15" t="s">
        <v>4138</v>
      </c>
      <c r="C2127" s="20" t="s">
        <v>212</v>
      </c>
      <c r="D2127" s="50">
        <v>837.5010986328125</v>
      </c>
      <c r="E2127" s="61">
        <v>837.5010986328125</v>
      </c>
    </row>
    <row r="2128" spans="1:5" ht="60">
      <c r="A2128" s="5" t="s">
        <v>4139</v>
      </c>
      <c r="B2128" s="15" t="s">
        <v>4140</v>
      </c>
      <c r="C2128" s="20" t="s">
        <v>212</v>
      </c>
      <c r="D2128" s="44">
        <v>4.1030640602111816</v>
      </c>
      <c r="E2128" s="55">
        <v>4.1030640602111816</v>
      </c>
    </row>
    <row r="2129" spans="1:5" ht="60">
      <c r="A2129" s="5" t="s">
        <v>4141</v>
      </c>
      <c r="B2129" s="15" t="s">
        <v>4142</v>
      </c>
      <c r="C2129" s="20" t="s">
        <v>500</v>
      </c>
      <c r="D2129" s="50">
        <v>788.9393310546875</v>
      </c>
      <c r="E2129" s="61">
        <v>788.9393310546875</v>
      </c>
    </row>
    <row r="2130" spans="1:5" ht="60">
      <c r="A2130" s="5" t="s">
        <v>4143</v>
      </c>
      <c r="B2130" s="15" t="s">
        <v>4144</v>
      </c>
      <c r="C2130" s="20" t="s">
        <v>33</v>
      </c>
      <c r="D2130" s="48">
        <v>0</v>
      </c>
      <c r="E2130" s="59">
        <v>0</v>
      </c>
    </row>
    <row r="2131" spans="1:5" ht="60">
      <c r="A2131" s="5" t="s">
        <v>4145</v>
      </c>
      <c r="B2131" s="15" t="s">
        <v>4146</v>
      </c>
      <c r="C2131" s="20" t="s">
        <v>505</v>
      </c>
      <c r="D2131" s="44">
        <v>1.6770728826522827</v>
      </c>
      <c r="E2131" s="55">
        <v>1.6770728826522827</v>
      </c>
    </row>
    <row r="2132" spans="1:5" ht="60">
      <c r="A2132" s="5" t="s">
        <v>4147</v>
      </c>
      <c r="B2132" s="15" t="s">
        <v>4148</v>
      </c>
      <c r="C2132" s="20" t="s">
        <v>500</v>
      </c>
      <c r="D2132" s="50">
        <v>837.48406982421875</v>
      </c>
      <c r="E2132" s="61">
        <v>837.48406982421875</v>
      </c>
    </row>
    <row r="2133" spans="1:5" ht="60">
      <c r="A2133" s="5" t="s">
        <v>4149</v>
      </c>
      <c r="B2133" s="15" t="s">
        <v>4150</v>
      </c>
      <c r="C2133" s="20" t="s">
        <v>3932</v>
      </c>
      <c r="D2133" s="45">
        <v>29.043636322021484</v>
      </c>
      <c r="E2133" s="56">
        <v>29.043636322021484</v>
      </c>
    </row>
    <row r="2134" spans="1:5" ht="60">
      <c r="A2134" s="5" t="s">
        <v>4151</v>
      </c>
      <c r="B2134" s="15" t="s">
        <v>4152</v>
      </c>
      <c r="C2134" s="20" t="s">
        <v>212</v>
      </c>
      <c r="D2134" s="50">
        <v>165.03817749023437</v>
      </c>
      <c r="E2134" s="61">
        <v>165.03817749023437</v>
      </c>
    </row>
    <row r="2135" spans="1:5" ht="60">
      <c r="A2135" s="5" t="s">
        <v>4153</v>
      </c>
      <c r="B2135" s="15" t="s">
        <v>4154</v>
      </c>
      <c r="C2135" s="20" t="s">
        <v>127</v>
      </c>
      <c r="D2135" s="50">
        <v>679.27288818359375</v>
      </c>
      <c r="E2135" s="61">
        <v>679.27288818359375</v>
      </c>
    </row>
    <row r="2136" spans="1:5" ht="60">
      <c r="A2136" s="5" t="s">
        <v>4155</v>
      </c>
      <c r="B2136" s="15" t="s">
        <v>4156</v>
      </c>
      <c r="C2136" s="20" t="s">
        <v>3939</v>
      </c>
      <c r="D2136" s="51">
        <v>0.34248283505439758</v>
      </c>
      <c r="E2136" s="62">
        <v>0.34248283505439758</v>
      </c>
    </row>
    <row r="2137" spans="1:5" ht="60">
      <c r="A2137" s="5" t="s">
        <v>4157</v>
      </c>
      <c r="B2137" s="15" t="s">
        <v>4158</v>
      </c>
      <c r="C2137" s="20" t="s">
        <v>33</v>
      </c>
      <c r="D2137" s="45">
        <v>69.363334655761719</v>
      </c>
      <c r="E2137" s="56">
        <v>69.363334655761719</v>
      </c>
    </row>
    <row r="2138" spans="1:5" ht="60">
      <c r="A2138" s="5" t="s">
        <v>4159</v>
      </c>
      <c r="B2138" s="15" t="s">
        <v>4160</v>
      </c>
      <c r="C2138" s="20" t="s">
        <v>33</v>
      </c>
      <c r="D2138" s="44">
        <v>3.7172515392303467</v>
      </c>
      <c r="E2138" s="55">
        <v>3.7172515392303467</v>
      </c>
    </row>
    <row r="2139" spans="1:5" ht="60">
      <c r="A2139" s="5" t="s">
        <v>4161</v>
      </c>
      <c r="B2139" s="15" t="s">
        <v>4162</v>
      </c>
      <c r="C2139" s="20" t="s">
        <v>33</v>
      </c>
      <c r="D2139" s="45">
        <v>13.00465202331543</v>
      </c>
      <c r="E2139" s="56">
        <v>13.00465202331543</v>
      </c>
    </row>
    <row r="2140" spans="1:5" ht="60">
      <c r="A2140" s="5" t="s">
        <v>4163</v>
      </c>
      <c r="B2140" s="15" t="s">
        <v>4164</v>
      </c>
      <c r="C2140" s="20" t="s">
        <v>33</v>
      </c>
      <c r="D2140" s="45">
        <v>13.061439514160156</v>
      </c>
      <c r="E2140" s="56">
        <v>13.061439514160156</v>
      </c>
    </row>
    <row r="2141" spans="1:5" ht="60">
      <c r="A2141" s="5" t="s">
        <v>4165</v>
      </c>
      <c r="B2141" s="15" t="s">
        <v>4166</v>
      </c>
      <c r="C2141" s="20" t="s">
        <v>33</v>
      </c>
      <c r="D2141" s="48">
        <v>0</v>
      </c>
      <c r="E2141" s="59">
        <v>0</v>
      </c>
    </row>
    <row r="2142" spans="1:5" ht="60">
      <c r="A2142" s="5" t="s">
        <v>4167</v>
      </c>
      <c r="B2142" s="15" t="s">
        <v>4168</v>
      </c>
      <c r="C2142" s="20" t="s">
        <v>33</v>
      </c>
      <c r="D2142" s="51">
        <v>0.83426439762115479</v>
      </c>
      <c r="E2142" s="62">
        <v>0.83426439762115479</v>
      </c>
    </row>
    <row r="2143" spans="1:5" ht="60">
      <c r="A2143" s="5" t="s">
        <v>4169</v>
      </c>
      <c r="B2143" s="15" t="s">
        <v>4170</v>
      </c>
      <c r="C2143" s="20" t="s">
        <v>33</v>
      </c>
      <c r="D2143" s="51">
        <v>1.9061246886849403E-2</v>
      </c>
      <c r="E2143" s="62">
        <v>1.9061246886849403E-2</v>
      </c>
    </row>
    <row r="2144" spans="1:5" ht="60">
      <c r="A2144" s="5" t="s">
        <v>4171</v>
      </c>
      <c r="B2144" s="15" t="s">
        <v>4172</v>
      </c>
      <c r="C2144" s="20" t="s">
        <v>2126</v>
      </c>
      <c r="D2144" s="51">
        <v>0.95306235551834106</v>
      </c>
      <c r="E2144" s="62">
        <v>0.95306235551834106</v>
      </c>
    </row>
    <row r="2145" spans="1:5" ht="60">
      <c r="A2145" s="5" t="s">
        <v>4173</v>
      </c>
      <c r="B2145" s="15" t="s">
        <v>4174</v>
      </c>
      <c r="C2145" s="20" t="s">
        <v>2117</v>
      </c>
      <c r="D2145" s="48">
        <v>0</v>
      </c>
      <c r="E2145" s="59">
        <v>0</v>
      </c>
    </row>
    <row r="2146" spans="1:5" ht="60">
      <c r="A2146" s="5" t="s">
        <v>4175</v>
      </c>
      <c r="B2146" s="15" t="s">
        <v>4176</v>
      </c>
      <c r="C2146" s="20" t="s">
        <v>2117</v>
      </c>
      <c r="D2146" s="48">
        <v>0</v>
      </c>
      <c r="E2146" s="59">
        <v>0</v>
      </c>
    </row>
    <row r="2147" spans="1:5" ht="60">
      <c r="A2147" s="5" t="s">
        <v>4177</v>
      </c>
      <c r="B2147" s="15" t="s">
        <v>4178</v>
      </c>
      <c r="C2147" s="20" t="s">
        <v>2117</v>
      </c>
      <c r="D2147" s="48">
        <v>0</v>
      </c>
      <c r="E2147" s="59">
        <v>0</v>
      </c>
    </row>
    <row r="2148" spans="1:5" ht="60">
      <c r="A2148" s="5" t="s">
        <v>4179</v>
      </c>
      <c r="B2148" s="15" t="s">
        <v>4180</v>
      </c>
      <c r="C2148" s="20" t="s">
        <v>2117</v>
      </c>
      <c r="D2148" s="48">
        <v>0</v>
      </c>
      <c r="E2148" s="59">
        <v>0</v>
      </c>
    </row>
    <row r="2149" spans="1:5" ht="60">
      <c r="A2149" s="5" t="s">
        <v>4181</v>
      </c>
      <c r="B2149" s="15" t="s">
        <v>4182</v>
      </c>
      <c r="C2149" s="20" t="s">
        <v>2117</v>
      </c>
      <c r="D2149" s="48">
        <v>0</v>
      </c>
      <c r="E2149" s="59">
        <v>0</v>
      </c>
    </row>
    <row r="2150" spans="1:5" ht="60">
      <c r="A2150" s="5" t="s">
        <v>4183</v>
      </c>
      <c r="B2150" s="15" t="s">
        <v>4184</v>
      </c>
      <c r="C2150" s="20" t="s">
        <v>33</v>
      </c>
      <c r="D2150" s="44">
        <v>4.2757225036621094</v>
      </c>
      <c r="E2150" s="55">
        <v>4.2757225036621094</v>
      </c>
    </row>
    <row r="2151" spans="1:5" ht="60">
      <c r="A2151" s="5" t="s">
        <v>4185</v>
      </c>
      <c r="B2151" s="15" t="s">
        <v>4186</v>
      </c>
      <c r="C2151" s="20" t="s">
        <v>3970</v>
      </c>
      <c r="D2151" s="46">
        <v>646356.1875</v>
      </c>
      <c r="E2151" s="57">
        <v>646356.1875</v>
      </c>
    </row>
    <row r="2152" spans="1:5" ht="60">
      <c r="A2152" s="5" t="s">
        <v>4187</v>
      </c>
      <c r="B2152" s="15" t="s">
        <v>4188</v>
      </c>
      <c r="C2152" s="20" t="s">
        <v>38</v>
      </c>
      <c r="D2152" s="51">
        <v>0.99683403968811035</v>
      </c>
      <c r="E2152" s="62">
        <v>0.99683403968811035</v>
      </c>
    </row>
    <row r="2153" spans="1:5" ht="60">
      <c r="A2153" s="5" t="s">
        <v>4189</v>
      </c>
      <c r="B2153" s="15" t="s">
        <v>4190</v>
      </c>
      <c r="C2153" s="20" t="s">
        <v>30</v>
      </c>
      <c r="D2153" s="50">
        <v>510.287109375</v>
      </c>
      <c r="E2153" s="61">
        <v>510.287109375</v>
      </c>
    </row>
    <row r="2154" spans="1:5" ht="60">
      <c r="A2154" s="5" t="s">
        <v>4191</v>
      </c>
      <c r="B2154" s="15" t="s">
        <v>4192</v>
      </c>
      <c r="C2154" s="20" t="s">
        <v>212</v>
      </c>
      <c r="D2154" s="50">
        <v>837.5010986328125</v>
      </c>
      <c r="E2154" s="61">
        <v>837.5010986328125</v>
      </c>
    </row>
    <row r="2155" spans="1:5" ht="60">
      <c r="A2155" s="5" t="s">
        <v>4193</v>
      </c>
      <c r="B2155" s="15" t="s">
        <v>4194</v>
      </c>
      <c r="C2155" s="20" t="s">
        <v>212</v>
      </c>
      <c r="D2155" s="44">
        <v>4.1030640602111816</v>
      </c>
      <c r="E2155" s="55">
        <v>4.1030640602111816</v>
      </c>
    </row>
    <row r="2156" spans="1:5" ht="60">
      <c r="A2156" s="5" t="s">
        <v>4195</v>
      </c>
      <c r="B2156" s="15" t="s">
        <v>4196</v>
      </c>
      <c r="C2156" s="20" t="s">
        <v>500</v>
      </c>
      <c r="D2156" s="50">
        <v>495.86520385742187</v>
      </c>
      <c r="E2156" s="61">
        <v>495.86520385742187</v>
      </c>
    </row>
    <row r="2157" spans="1:5" ht="60">
      <c r="A2157" s="5" t="s">
        <v>4197</v>
      </c>
      <c r="B2157" s="15" t="s">
        <v>4198</v>
      </c>
      <c r="C2157" s="20" t="s">
        <v>33</v>
      </c>
      <c r="D2157" s="48">
        <v>0</v>
      </c>
      <c r="E2157" s="59">
        <v>0</v>
      </c>
    </row>
    <row r="2158" spans="1:5" ht="60">
      <c r="A2158" s="5" t="s">
        <v>4199</v>
      </c>
      <c r="B2158" s="15" t="s">
        <v>4200</v>
      </c>
      <c r="C2158" s="20" t="s">
        <v>505</v>
      </c>
      <c r="D2158" s="44">
        <v>1.3534027338027954</v>
      </c>
      <c r="E2158" s="55">
        <v>1.3534027338027954</v>
      </c>
    </row>
    <row r="2159" spans="1:5" ht="60">
      <c r="A2159" s="5" t="s">
        <v>4201</v>
      </c>
      <c r="B2159" s="15" t="s">
        <v>4202</v>
      </c>
      <c r="C2159" s="20" t="s">
        <v>500</v>
      </c>
      <c r="D2159" s="50">
        <v>546.4400634765625</v>
      </c>
      <c r="E2159" s="61">
        <v>546.4400634765625</v>
      </c>
    </row>
    <row r="2160" spans="1:5" ht="60">
      <c r="A2160" s="5" t="s">
        <v>4203</v>
      </c>
      <c r="B2160" s="15" t="s">
        <v>4204</v>
      </c>
      <c r="C2160" s="20" t="s">
        <v>3932</v>
      </c>
      <c r="D2160" s="45">
        <v>29.043636322021484</v>
      </c>
      <c r="E2160" s="56">
        <v>29.043636322021484</v>
      </c>
    </row>
    <row r="2161" spans="1:5" ht="60">
      <c r="A2161" s="5" t="s">
        <v>4205</v>
      </c>
      <c r="B2161" s="15" t="s">
        <v>4206</v>
      </c>
      <c r="C2161" s="20" t="s">
        <v>212</v>
      </c>
      <c r="D2161" s="50">
        <v>165.03817749023437</v>
      </c>
      <c r="E2161" s="61">
        <v>165.03817749023437</v>
      </c>
    </row>
    <row r="2162" spans="1:5" ht="60">
      <c r="A2162" s="5" t="s">
        <v>4207</v>
      </c>
      <c r="B2162" s="15" t="s">
        <v>4208</v>
      </c>
      <c r="C2162" s="20" t="s">
        <v>127</v>
      </c>
      <c r="D2162" s="50">
        <v>523.4327392578125</v>
      </c>
      <c r="E2162" s="61">
        <v>523.4327392578125</v>
      </c>
    </row>
    <row r="2163" spans="1:5" ht="60">
      <c r="A2163" s="5" t="s">
        <v>4209</v>
      </c>
      <c r="B2163" s="15" t="s">
        <v>4210</v>
      </c>
      <c r="C2163" s="20" t="s">
        <v>3939</v>
      </c>
      <c r="D2163" s="51">
        <v>0.44444933533668518</v>
      </c>
      <c r="E2163" s="62">
        <v>0.44444933533668518</v>
      </c>
    </row>
    <row r="2164" spans="1:5" ht="60">
      <c r="A2164" s="5" t="s">
        <v>4211</v>
      </c>
      <c r="B2164" s="15" t="s">
        <v>4212</v>
      </c>
      <c r="C2164" s="20" t="s">
        <v>33</v>
      </c>
      <c r="D2164" s="45">
        <v>69.363334655761719</v>
      </c>
      <c r="E2164" s="56">
        <v>69.363334655761719</v>
      </c>
    </row>
    <row r="2165" spans="1:5" ht="60">
      <c r="A2165" s="5" t="s">
        <v>4213</v>
      </c>
      <c r="B2165" s="15" t="s">
        <v>4214</v>
      </c>
      <c r="C2165" s="20" t="s">
        <v>33</v>
      </c>
      <c r="D2165" s="44">
        <v>3.7172515392303467</v>
      </c>
      <c r="E2165" s="55">
        <v>3.7172515392303467</v>
      </c>
    </row>
    <row r="2166" spans="1:5" ht="60">
      <c r="A2166" s="5" t="s">
        <v>4215</v>
      </c>
      <c r="B2166" s="15" t="s">
        <v>4216</v>
      </c>
      <c r="C2166" s="20" t="s">
        <v>33</v>
      </c>
      <c r="D2166" s="45">
        <v>13.00465202331543</v>
      </c>
      <c r="E2166" s="56">
        <v>13.00465202331543</v>
      </c>
    </row>
    <row r="2167" spans="1:5" ht="60">
      <c r="A2167" s="5" t="s">
        <v>4217</v>
      </c>
      <c r="B2167" s="15" t="s">
        <v>4218</v>
      </c>
      <c r="C2167" s="20" t="s">
        <v>33</v>
      </c>
      <c r="D2167" s="45">
        <v>13.061439514160156</v>
      </c>
      <c r="E2167" s="56">
        <v>13.061439514160156</v>
      </c>
    </row>
    <row r="2168" spans="1:5" ht="60">
      <c r="A2168" s="5" t="s">
        <v>4219</v>
      </c>
      <c r="B2168" s="15" t="s">
        <v>4220</v>
      </c>
      <c r="C2168" s="20" t="s">
        <v>33</v>
      </c>
      <c r="D2168" s="48">
        <v>0</v>
      </c>
      <c r="E2168" s="59">
        <v>0</v>
      </c>
    </row>
    <row r="2169" spans="1:5" ht="60">
      <c r="A2169" s="5" t="s">
        <v>4221</v>
      </c>
      <c r="B2169" s="15" t="s">
        <v>4222</v>
      </c>
      <c r="C2169" s="20" t="s">
        <v>33</v>
      </c>
      <c r="D2169" s="51">
        <v>0.83426439762115479</v>
      </c>
      <c r="E2169" s="62">
        <v>0.83426439762115479</v>
      </c>
    </row>
    <row r="2170" spans="1:5" ht="60">
      <c r="A2170" s="5" t="s">
        <v>4223</v>
      </c>
      <c r="B2170" s="15" t="s">
        <v>4224</v>
      </c>
      <c r="C2170" s="20" t="s">
        <v>33</v>
      </c>
      <c r="D2170" s="51">
        <v>1.9061246886849403E-2</v>
      </c>
      <c r="E2170" s="62">
        <v>1.9061246886849403E-2</v>
      </c>
    </row>
    <row r="2171" spans="1:5" ht="60">
      <c r="A2171" s="5" t="s">
        <v>4225</v>
      </c>
      <c r="B2171" s="15" t="s">
        <v>4226</v>
      </c>
      <c r="C2171" s="20" t="s">
        <v>2126</v>
      </c>
      <c r="D2171" s="51">
        <v>0.95306235551834106</v>
      </c>
      <c r="E2171" s="62">
        <v>0.95306235551834106</v>
      </c>
    </row>
    <row r="2172" spans="1:5" ht="60">
      <c r="A2172" s="5" t="s">
        <v>4227</v>
      </c>
      <c r="B2172" s="15" t="s">
        <v>4228</v>
      </c>
      <c r="C2172" s="20" t="s">
        <v>2117</v>
      </c>
      <c r="D2172" s="48">
        <v>0</v>
      </c>
      <c r="E2172" s="59">
        <v>0</v>
      </c>
    </row>
    <row r="2173" spans="1:5" ht="60">
      <c r="A2173" s="5" t="s">
        <v>4229</v>
      </c>
      <c r="B2173" s="15" t="s">
        <v>4230</v>
      </c>
      <c r="C2173" s="20" t="s">
        <v>2117</v>
      </c>
      <c r="D2173" s="48">
        <v>0</v>
      </c>
      <c r="E2173" s="59">
        <v>0</v>
      </c>
    </row>
    <row r="2174" spans="1:5" ht="60">
      <c r="A2174" s="5" t="s">
        <v>4231</v>
      </c>
      <c r="B2174" s="15" t="s">
        <v>4232</v>
      </c>
      <c r="C2174" s="20" t="s">
        <v>2117</v>
      </c>
      <c r="D2174" s="48">
        <v>0</v>
      </c>
      <c r="E2174" s="59">
        <v>0</v>
      </c>
    </row>
    <row r="2175" spans="1:5" ht="60">
      <c r="A2175" s="5" t="s">
        <v>4233</v>
      </c>
      <c r="B2175" s="15" t="s">
        <v>4234</v>
      </c>
      <c r="C2175" s="20" t="s">
        <v>2117</v>
      </c>
      <c r="D2175" s="48">
        <v>0</v>
      </c>
      <c r="E2175" s="59">
        <v>0</v>
      </c>
    </row>
    <row r="2176" spans="1:5" ht="60">
      <c r="A2176" s="5" t="s">
        <v>4235</v>
      </c>
      <c r="B2176" s="15" t="s">
        <v>4236</v>
      </c>
      <c r="C2176" s="20" t="s">
        <v>2117</v>
      </c>
      <c r="D2176" s="48">
        <v>0</v>
      </c>
      <c r="E2176" s="59">
        <v>0</v>
      </c>
    </row>
    <row r="2177" spans="1:5" ht="60">
      <c r="A2177" s="5" t="s">
        <v>4237</v>
      </c>
      <c r="B2177" s="15" t="s">
        <v>4238</v>
      </c>
      <c r="C2177" s="20" t="s">
        <v>33</v>
      </c>
      <c r="D2177" s="44">
        <v>4.2757225036621094</v>
      </c>
      <c r="E2177" s="55">
        <v>4.2757225036621094</v>
      </c>
    </row>
    <row r="2178" spans="1:5" ht="60">
      <c r="A2178" s="5" t="s">
        <v>4239</v>
      </c>
      <c r="B2178" s="15" t="s">
        <v>4240</v>
      </c>
      <c r="C2178" s="20" t="s">
        <v>3970</v>
      </c>
      <c r="D2178" s="46">
        <v>646356.1875</v>
      </c>
      <c r="E2178" s="57">
        <v>646356.1875</v>
      </c>
    </row>
    <row r="2179" spans="1:5" ht="60">
      <c r="A2179" s="5" t="s">
        <v>4241</v>
      </c>
      <c r="B2179" s="15" t="s">
        <v>4242</v>
      </c>
      <c r="C2179" s="20" t="s">
        <v>38</v>
      </c>
      <c r="D2179" s="51">
        <v>0.99434131383895874</v>
      </c>
      <c r="E2179" s="62">
        <v>0.99434131383895874</v>
      </c>
    </row>
    <row r="2180" spans="1:5" ht="60">
      <c r="A2180" s="5" t="s">
        <v>4243</v>
      </c>
      <c r="B2180" s="15" t="s">
        <v>4244</v>
      </c>
      <c r="C2180" s="20" t="s">
        <v>30</v>
      </c>
      <c r="D2180" s="50">
        <v>352.43365478515625</v>
      </c>
      <c r="E2180" s="61">
        <v>352.43365478515625</v>
      </c>
    </row>
    <row r="2181" spans="1:5" ht="60">
      <c r="A2181" s="5" t="s">
        <v>4245</v>
      </c>
      <c r="B2181" s="15" t="s">
        <v>4246</v>
      </c>
      <c r="C2181" s="20" t="s">
        <v>212</v>
      </c>
      <c r="D2181" s="50">
        <v>837.5010986328125</v>
      </c>
      <c r="E2181" s="61">
        <v>837.5010986328125</v>
      </c>
    </row>
    <row r="2182" spans="1:5" ht="60">
      <c r="A2182" s="5" t="s">
        <v>4247</v>
      </c>
      <c r="B2182" s="15" t="s">
        <v>4248</v>
      </c>
      <c r="C2182" s="20" t="s">
        <v>212</v>
      </c>
      <c r="D2182" s="44">
        <v>4.1030640602111816</v>
      </c>
      <c r="E2182" s="55">
        <v>4.1030640602111816</v>
      </c>
    </row>
    <row r="2183" spans="1:5" ht="60">
      <c r="A2183" s="5" t="s">
        <v>4249</v>
      </c>
      <c r="B2183" s="15" t="s">
        <v>4250</v>
      </c>
      <c r="C2183" s="20" t="s">
        <v>500</v>
      </c>
      <c r="D2183" s="50">
        <v>310.87539672851563</v>
      </c>
      <c r="E2183" s="61">
        <v>310.87539672851563</v>
      </c>
    </row>
    <row r="2184" spans="1:5" ht="60">
      <c r="A2184" s="5" t="s">
        <v>4251</v>
      </c>
      <c r="B2184" s="15" t="s">
        <v>4252</v>
      </c>
      <c r="C2184" s="20" t="s">
        <v>33</v>
      </c>
      <c r="D2184" s="48">
        <v>0</v>
      </c>
      <c r="E2184" s="59">
        <v>0</v>
      </c>
    </row>
    <row r="2185" spans="1:5" ht="60">
      <c r="A2185" s="5" t="s">
        <v>4253</v>
      </c>
      <c r="B2185" s="15" t="s">
        <v>4254</v>
      </c>
      <c r="C2185" s="20" t="s">
        <v>505</v>
      </c>
      <c r="D2185" s="44">
        <v>1.0898420810699463</v>
      </c>
      <c r="E2185" s="55">
        <v>1.0898420810699463</v>
      </c>
    </row>
    <row r="2186" spans="1:5" ht="60">
      <c r="A2186" s="5" t="s">
        <v>4255</v>
      </c>
      <c r="B2186" s="15" t="s">
        <v>4256</v>
      </c>
      <c r="C2186" s="20" t="s">
        <v>500</v>
      </c>
      <c r="D2186" s="50">
        <v>360.88876342773437</v>
      </c>
      <c r="E2186" s="61">
        <v>360.88876342773437</v>
      </c>
    </row>
    <row r="2187" spans="1:5" ht="60">
      <c r="A2187" s="5" t="s">
        <v>4257</v>
      </c>
      <c r="B2187" s="15" t="s">
        <v>4258</v>
      </c>
      <c r="C2187" s="20" t="s">
        <v>3932</v>
      </c>
      <c r="D2187" s="45">
        <v>29.043636322021484</v>
      </c>
      <c r="E2187" s="56">
        <v>29.043636322021484</v>
      </c>
    </row>
    <row r="2188" spans="1:5" ht="60">
      <c r="A2188" s="5" t="s">
        <v>4259</v>
      </c>
      <c r="B2188" s="15" t="s">
        <v>4260</v>
      </c>
      <c r="C2188" s="20" t="s">
        <v>212</v>
      </c>
      <c r="D2188" s="50">
        <v>165.03817749023437</v>
      </c>
      <c r="E2188" s="61">
        <v>165.03817749023437</v>
      </c>
    </row>
    <row r="2189" spans="1:5" ht="60">
      <c r="A2189" s="5" t="s">
        <v>4261</v>
      </c>
      <c r="B2189" s="15" t="s">
        <v>4262</v>
      </c>
      <c r="C2189" s="20" t="s">
        <v>127</v>
      </c>
      <c r="D2189" s="50">
        <v>419.014892578125</v>
      </c>
      <c r="E2189" s="61">
        <v>419.014892578125</v>
      </c>
    </row>
    <row r="2190" spans="1:5" ht="60">
      <c r="A2190" s="5" t="s">
        <v>4263</v>
      </c>
      <c r="B2190" s="15" t="s">
        <v>4264</v>
      </c>
      <c r="C2190" s="20" t="s">
        <v>3939</v>
      </c>
      <c r="D2190" s="51">
        <v>0.55520534515380859</v>
      </c>
      <c r="E2190" s="62">
        <v>0.55520534515380859</v>
      </c>
    </row>
    <row r="2191" spans="1:5" ht="60">
      <c r="A2191" s="5" t="s">
        <v>4265</v>
      </c>
      <c r="B2191" s="15" t="s">
        <v>4266</v>
      </c>
      <c r="C2191" s="20" t="s">
        <v>33</v>
      </c>
      <c r="D2191" s="45">
        <v>69.363334655761719</v>
      </c>
      <c r="E2191" s="56">
        <v>69.363334655761719</v>
      </c>
    </row>
    <row r="2192" spans="1:5" ht="60">
      <c r="A2192" s="5" t="s">
        <v>4267</v>
      </c>
      <c r="B2192" s="15" t="s">
        <v>4268</v>
      </c>
      <c r="C2192" s="20" t="s">
        <v>33</v>
      </c>
      <c r="D2192" s="44">
        <v>3.7172515392303467</v>
      </c>
      <c r="E2192" s="55">
        <v>3.7172515392303467</v>
      </c>
    </row>
    <row r="2193" spans="1:5" ht="60">
      <c r="A2193" s="5" t="s">
        <v>4269</v>
      </c>
      <c r="B2193" s="15" t="s">
        <v>4270</v>
      </c>
      <c r="C2193" s="20" t="s">
        <v>33</v>
      </c>
      <c r="D2193" s="45">
        <v>13.00465202331543</v>
      </c>
      <c r="E2193" s="56">
        <v>13.00465202331543</v>
      </c>
    </row>
    <row r="2194" spans="1:5" ht="60">
      <c r="A2194" s="5" t="s">
        <v>4271</v>
      </c>
      <c r="B2194" s="15" t="s">
        <v>4272</v>
      </c>
      <c r="C2194" s="20" t="s">
        <v>33</v>
      </c>
      <c r="D2194" s="45">
        <v>13.061439514160156</v>
      </c>
      <c r="E2194" s="56">
        <v>13.061439514160156</v>
      </c>
    </row>
    <row r="2195" spans="1:5" ht="75">
      <c r="A2195" s="5" t="s">
        <v>4273</v>
      </c>
      <c r="B2195" s="15" t="s">
        <v>4274</v>
      </c>
      <c r="C2195" s="20" t="s">
        <v>33</v>
      </c>
      <c r="D2195" s="48">
        <v>0</v>
      </c>
      <c r="E2195" s="59">
        <v>0</v>
      </c>
    </row>
    <row r="2196" spans="1:5" ht="60">
      <c r="A2196" s="5" t="s">
        <v>4275</v>
      </c>
      <c r="B2196" s="15" t="s">
        <v>4276</v>
      </c>
      <c r="C2196" s="20" t="s">
        <v>33</v>
      </c>
      <c r="D2196" s="51">
        <v>0.83426439762115479</v>
      </c>
      <c r="E2196" s="62">
        <v>0.83426439762115479</v>
      </c>
    </row>
    <row r="2197" spans="1:5" ht="60">
      <c r="A2197" s="5" t="s">
        <v>4277</v>
      </c>
      <c r="B2197" s="15" t="s">
        <v>4278</v>
      </c>
      <c r="C2197" s="20" t="s">
        <v>33</v>
      </c>
      <c r="D2197" s="51">
        <v>1.9061246886849403E-2</v>
      </c>
      <c r="E2197" s="62">
        <v>1.9061246886849403E-2</v>
      </c>
    </row>
    <row r="2198" spans="1:5" ht="60">
      <c r="A2198" s="5" t="s">
        <v>4279</v>
      </c>
      <c r="B2198" s="15" t="s">
        <v>4280</v>
      </c>
      <c r="C2198" s="20" t="s">
        <v>2126</v>
      </c>
      <c r="D2198" s="51">
        <v>0.95306235551834106</v>
      </c>
      <c r="E2198" s="62">
        <v>0.95306235551834106</v>
      </c>
    </row>
    <row r="2199" spans="1:5" ht="60">
      <c r="A2199" s="5" t="s">
        <v>4281</v>
      </c>
      <c r="B2199" s="15" t="s">
        <v>4282</v>
      </c>
      <c r="C2199" s="20" t="s">
        <v>2117</v>
      </c>
      <c r="D2199" s="48">
        <v>0</v>
      </c>
      <c r="E2199" s="59">
        <v>0</v>
      </c>
    </row>
    <row r="2200" spans="1:5" ht="60">
      <c r="A2200" s="5" t="s">
        <v>4283</v>
      </c>
      <c r="B2200" s="15" t="s">
        <v>4284</v>
      </c>
      <c r="C2200" s="20" t="s">
        <v>2117</v>
      </c>
      <c r="D2200" s="48">
        <v>0</v>
      </c>
      <c r="E2200" s="59">
        <v>0</v>
      </c>
    </row>
    <row r="2201" spans="1:5" ht="60">
      <c r="A2201" s="5" t="s">
        <v>4285</v>
      </c>
      <c r="B2201" s="15" t="s">
        <v>4286</v>
      </c>
      <c r="C2201" s="20" t="s">
        <v>2117</v>
      </c>
      <c r="D2201" s="48">
        <v>0</v>
      </c>
      <c r="E2201" s="59">
        <v>0</v>
      </c>
    </row>
    <row r="2202" spans="1:5" ht="60">
      <c r="A2202" s="5" t="s">
        <v>4287</v>
      </c>
      <c r="B2202" s="15" t="s">
        <v>4288</v>
      </c>
      <c r="C2202" s="20" t="s">
        <v>2117</v>
      </c>
      <c r="D2202" s="48">
        <v>0</v>
      </c>
      <c r="E2202" s="59">
        <v>0</v>
      </c>
    </row>
    <row r="2203" spans="1:5" ht="60">
      <c r="A2203" s="5" t="s">
        <v>4289</v>
      </c>
      <c r="B2203" s="15" t="s">
        <v>4290</v>
      </c>
      <c r="C2203" s="20" t="s">
        <v>2117</v>
      </c>
      <c r="D2203" s="48">
        <v>0</v>
      </c>
      <c r="E2203" s="59">
        <v>0</v>
      </c>
    </row>
    <row r="2204" spans="1:5" ht="60">
      <c r="A2204" s="5" t="s">
        <v>4291</v>
      </c>
      <c r="B2204" s="15" t="s">
        <v>4292</v>
      </c>
      <c r="C2204" s="20" t="s">
        <v>33</v>
      </c>
      <c r="D2204" s="44">
        <v>4.2757225036621094</v>
      </c>
      <c r="E2204" s="55">
        <v>4.2757225036621094</v>
      </c>
    </row>
    <row r="2205" spans="1:5" ht="60">
      <c r="A2205" s="5" t="s">
        <v>4293</v>
      </c>
      <c r="B2205" s="15" t="s">
        <v>4294</v>
      </c>
      <c r="C2205" s="20" t="s">
        <v>3970</v>
      </c>
      <c r="D2205" s="46">
        <v>646356.1875</v>
      </c>
      <c r="E2205" s="57">
        <v>646356.1875</v>
      </c>
    </row>
    <row r="2206" spans="1:5" ht="75">
      <c r="A2206" s="5" t="s">
        <v>4295</v>
      </c>
      <c r="B2206" s="15" t="s">
        <v>4296</v>
      </c>
      <c r="C2206" s="20" t="s">
        <v>38</v>
      </c>
      <c r="D2206" s="44">
        <v>1.009297251701355</v>
      </c>
      <c r="E2206" s="55">
        <v>1.009297251701355</v>
      </c>
    </row>
    <row r="2207" spans="1:5" ht="75">
      <c r="A2207" s="5" t="s">
        <v>4297</v>
      </c>
      <c r="B2207" s="15" t="s">
        <v>4298</v>
      </c>
      <c r="C2207" s="20" t="s">
        <v>30</v>
      </c>
      <c r="D2207" s="47">
        <v>1020.9854736328125</v>
      </c>
      <c r="E2207" s="58">
        <v>1020.9854736328125</v>
      </c>
    </row>
    <row r="2208" spans="1:5" ht="75">
      <c r="A2208" s="5" t="s">
        <v>4299</v>
      </c>
      <c r="B2208" s="15" t="s">
        <v>4300</v>
      </c>
      <c r="C2208" s="20" t="s">
        <v>212</v>
      </c>
      <c r="D2208" s="50">
        <v>837.5010986328125</v>
      </c>
      <c r="E2208" s="61">
        <v>837.5010986328125</v>
      </c>
    </row>
    <row r="2209" spans="1:5" ht="75">
      <c r="A2209" s="5" t="s">
        <v>4301</v>
      </c>
      <c r="B2209" s="15" t="s">
        <v>4302</v>
      </c>
      <c r="C2209" s="20" t="s">
        <v>212</v>
      </c>
      <c r="D2209" s="44">
        <v>4.1030640602111816</v>
      </c>
      <c r="E2209" s="55">
        <v>4.1030640602111816</v>
      </c>
    </row>
    <row r="2210" spans="1:5" ht="75">
      <c r="A2210" s="5" t="s">
        <v>4303</v>
      </c>
      <c r="B2210" s="15" t="s">
        <v>4304</v>
      </c>
      <c r="C2210" s="20" t="s">
        <v>500</v>
      </c>
      <c r="D2210" s="47">
        <v>1119.7618408203125</v>
      </c>
      <c r="E2210" s="58">
        <v>1119.7618408203125</v>
      </c>
    </row>
    <row r="2211" spans="1:5" ht="75">
      <c r="A2211" s="5" t="s">
        <v>4305</v>
      </c>
      <c r="B2211" s="15" t="s">
        <v>4306</v>
      </c>
      <c r="C2211" s="20" t="s">
        <v>33</v>
      </c>
      <c r="D2211" s="48">
        <v>0</v>
      </c>
      <c r="E2211" s="59">
        <v>0</v>
      </c>
    </row>
    <row r="2212" spans="1:5" ht="75">
      <c r="A2212" s="5" t="s">
        <v>4307</v>
      </c>
      <c r="B2212" s="15" t="s">
        <v>4308</v>
      </c>
      <c r="C2212" s="20" t="s">
        <v>505</v>
      </c>
      <c r="D2212" s="44">
        <v>1.9836002588272095</v>
      </c>
      <c r="E2212" s="55">
        <v>1.9836002588272095</v>
      </c>
    </row>
    <row r="2213" spans="1:5" ht="75">
      <c r="A2213" s="5" t="s">
        <v>4309</v>
      </c>
      <c r="B2213" s="15" t="s">
        <v>4310</v>
      </c>
      <c r="C2213" s="20" t="s">
        <v>500</v>
      </c>
      <c r="D2213" s="47">
        <v>1193.952392578125</v>
      </c>
      <c r="E2213" s="58">
        <v>1193.952392578125</v>
      </c>
    </row>
    <row r="2214" spans="1:5" ht="75">
      <c r="A2214" s="5" t="s">
        <v>4311</v>
      </c>
      <c r="B2214" s="15" t="s">
        <v>4312</v>
      </c>
      <c r="C2214" s="20" t="s">
        <v>3932</v>
      </c>
      <c r="D2214" s="45">
        <v>29.043636322021484</v>
      </c>
      <c r="E2214" s="56">
        <v>29.043636322021484</v>
      </c>
    </row>
    <row r="2215" spans="1:5" ht="75">
      <c r="A2215" s="5" t="s">
        <v>4313</v>
      </c>
      <c r="B2215" s="15" t="s">
        <v>4314</v>
      </c>
      <c r="C2215" s="20" t="s">
        <v>212</v>
      </c>
      <c r="D2215" s="50">
        <v>165.03817749023437</v>
      </c>
      <c r="E2215" s="61">
        <v>165.03817749023437</v>
      </c>
    </row>
    <row r="2216" spans="1:5" ht="75">
      <c r="A2216" s="5" t="s">
        <v>4315</v>
      </c>
      <c r="B2216" s="15" t="s">
        <v>4316</v>
      </c>
      <c r="C2216" s="20" t="s">
        <v>127</v>
      </c>
      <c r="D2216" s="50">
        <v>853.96533203125</v>
      </c>
      <c r="E2216" s="61">
        <v>853.96533203125</v>
      </c>
    </row>
    <row r="2217" spans="1:5" ht="75">
      <c r="A2217" s="5" t="s">
        <v>4317</v>
      </c>
      <c r="B2217" s="15" t="s">
        <v>4318</v>
      </c>
      <c r="C2217" s="20" t="s">
        <v>3939</v>
      </c>
      <c r="D2217" s="51">
        <v>0.2724224328994751</v>
      </c>
      <c r="E2217" s="62">
        <v>0.2724224328994751</v>
      </c>
    </row>
    <row r="2218" spans="1:5" ht="75">
      <c r="A2218" s="5" t="s">
        <v>4319</v>
      </c>
      <c r="B2218" s="15" t="s">
        <v>4320</v>
      </c>
      <c r="C2218" s="20" t="s">
        <v>33</v>
      </c>
      <c r="D2218" s="45">
        <v>69.363334655761719</v>
      </c>
      <c r="E2218" s="56">
        <v>69.363334655761719</v>
      </c>
    </row>
    <row r="2219" spans="1:5" ht="75">
      <c r="A2219" s="5" t="s">
        <v>4321</v>
      </c>
      <c r="B2219" s="15" t="s">
        <v>4322</v>
      </c>
      <c r="C2219" s="20" t="s">
        <v>33</v>
      </c>
      <c r="D2219" s="44">
        <v>3.7172515392303467</v>
      </c>
      <c r="E2219" s="55">
        <v>3.7172515392303467</v>
      </c>
    </row>
    <row r="2220" spans="1:5" ht="75">
      <c r="A2220" s="5" t="s">
        <v>4323</v>
      </c>
      <c r="B2220" s="15" t="s">
        <v>4324</v>
      </c>
      <c r="C2220" s="20" t="s">
        <v>33</v>
      </c>
      <c r="D2220" s="45">
        <v>13.00465202331543</v>
      </c>
      <c r="E2220" s="56">
        <v>13.00465202331543</v>
      </c>
    </row>
    <row r="2221" spans="1:5" ht="75">
      <c r="A2221" s="5" t="s">
        <v>4325</v>
      </c>
      <c r="B2221" s="15" t="s">
        <v>4326</v>
      </c>
      <c r="C2221" s="20" t="s">
        <v>33</v>
      </c>
      <c r="D2221" s="45">
        <v>13.061439514160156</v>
      </c>
      <c r="E2221" s="56">
        <v>13.061439514160156</v>
      </c>
    </row>
    <row r="2222" spans="1:5" ht="75">
      <c r="A2222" s="5" t="s">
        <v>4327</v>
      </c>
      <c r="B2222" s="15" t="s">
        <v>4328</v>
      </c>
      <c r="C2222" s="20" t="s">
        <v>33</v>
      </c>
      <c r="D2222" s="48">
        <v>0</v>
      </c>
      <c r="E2222" s="59">
        <v>0</v>
      </c>
    </row>
    <row r="2223" spans="1:5" ht="75">
      <c r="A2223" s="5" t="s">
        <v>4329</v>
      </c>
      <c r="B2223" s="15" t="s">
        <v>4330</v>
      </c>
      <c r="C2223" s="20" t="s">
        <v>33</v>
      </c>
      <c r="D2223" s="51">
        <v>0.83426439762115479</v>
      </c>
      <c r="E2223" s="62">
        <v>0.83426439762115479</v>
      </c>
    </row>
    <row r="2224" spans="1:5" ht="75">
      <c r="A2224" s="5" t="s">
        <v>4331</v>
      </c>
      <c r="B2224" s="15" t="s">
        <v>4332</v>
      </c>
      <c r="C2224" s="20" t="s">
        <v>33</v>
      </c>
      <c r="D2224" s="51">
        <v>1.9061246886849403E-2</v>
      </c>
      <c r="E2224" s="62">
        <v>1.9061246886849403E-2</v>
      </c>
    </row>
    <row r="2225" spans="1:5" ht="75">
      <c r="A2225" s="5" t="s">
        <v>4333</v>
      </c>
      <c r="B2225" s="15" t="s">
        <v>4334</v>
      </c>
      <c r="C2225" s="20" t="s">
        <v>2126</v>
      </c>
      <c r="D2225" s="51">
        <v>0.95306235551834106</v>
      </c>
      <c r="E2225" s="62">
        <v>0.95306235551834106</v>
      </c>
    </row>
    <row r="2226" spans="1:5" ht="75">
      <c r="A2226" s="5" t="s">
        <v>4335</v>
      </c>
      <c r="B2226" s="15" t="s">
        <v>4336</v>
      </c>
      <c r="C2226" s="20" t="s">
        <v>2117</v>
      </c>
      <c r="D2226" s="48">
        <v>0</v>
      </c>
      <c r="E2226" s="59">
        <v>0</v>
      </c>
    </row>
    <row r="2227" spans="1:5" ht="75">
      <c r="A2227" s="5" t="s">
        <v>4337</v>
      </c>
      <c r="B2227" s="15" t="s">
        <v>4338</v>
      </c>
      <c r="C2227" s="20" t="s">
        <v>2117</v>
      </c>
      <c r="D2227" s="48">
        <v>0</v>
      </c>
      <c r="E2227" s="59">
        <v>0</v>
      </c>
    </row>
    <row r="2228" spans="1:5" ht="75">
      <c r="A2228" s="5" t="s">
        <v>4339</v>
      </c>
      <c r="B2228" s="15" t="s">
        <v>4340</v>
      </c>
      <c r="C2228" s="20" t="s">
        <v>2117</v>
      </c>
      <c r="D2228" s="48">
        <v>0</v>
      </c>
      <c r="E2228" s="59">
        <v>0</v>
      </c>
    </row>
    <row r="2229" spans="1:5" ht="75">
      <c r="A2229" s="5" t="s">
        <v>4341</v>
      </c>
      <c r="B2229" s="15" t="s">
        <v>4342</v>
      </c>
      <c r="C2229" s="20" t="s">
        <v>2117</v>
      </c>
      <c r="D2229" s="48">
        <v>0</v>
      </c>
      <c r="E2229" s="59">
        <v>0</v>
      </c>
    </row>
    <row r="2230" spans="1:5" ht="75">
      <c r="A2230" s="5" t="s">
        <v>4343</v>
      </c>
      <c r="B2230" s="15" t="s">
        <v>4344</v>
      </c>
      <c r="C2230" s="20" t="s">
        <v>2117</v>
      </c>
      <c r="D2230" s="48">
        <v>0</v>
      </c>
      <c r="E2230" s="59">
        <v>0</v>
      </c>
    </row>
    <row r="2231" spans="1:5" ht="75">
      <c r="A2231" s="5" t="s">
        <v>4345</v>
      </c>
      <c r="B2231" s="15" t="s">
        <v>4346</v>
      </c>
      <c r="C2231" s="20" t="s">
        <v>33</v>
      </c>
      <c r="D2231" s="44">
        <v>4.2757225036621094</v>
      </c>
      <c r="E2231" s="55">
        <v>4.2757225036621094</v>
      </c>
    </row>
    <row r="2232" spans="1:5" ht="75">
      <c r="A2232" s="5" t="s">
        <v>4347</v>
      </c>
      <c r="B2232" s="15" t="s">
        <v>4348</v>
      </c>
      <c r="C2232" s="20" t="s">
        <v>3970</v>
      </c>
      <c r="D2232" s="46">
        <v>646356.1875</v>
      </c>
      <c r="E2232" s="57">
        <v>646356.1875</v>
      </c>
    </row>
    <row r="2233" spans="1:5" ht="45">
      <c r="A2233" s="5" t="s">
        <v>4349</v>
      </c>
      <c r="B2233" s="15" t="s">
        <v>4350</v>
      </c>
      <c r="C2233" s="20" t="s">
        <v>38</v>
      </c>
      <c r="D2233" s="44">
        <v>1.1328846216201782</v>
      </c>
      <c r="E2233" s="55">
        <v>1.1328846216201782</v>
      </c>
    </row>
    <row r="2234" spans="1:5" ht="45">
      <c r="A2234" s="5" t="s">
        <v>4351</v>
      </c>
      <c r="B2234" s="15" t="s">
        <v>4352</v>
      </c>
      <c r="C2234" s="20" t="s">
        <v>30</v>
      </c>
      <c r="D2234" s="45">
        <v>27.208242416381836</v>
      </c>
      <c r="E2234" s="56">
        <v>27.208242416381836</v>
      </c>
    </row>
    <row r="2235" spans="1:5" ht="45">
      <c r="A2235" s="5" t="s">
        <v>4353</v>
      </c>
      <c r="B2235" s="15" t="s">
        <v>4354</v>
      </c>
      <c r="C2235" s="20" t="s">
        <v>212</v>
      </c>
      <c r="D2235" s="45">
        <v>31.872940063476563</v>
      </c>
      <c r="E2235" s="56">
        <v>31.872940063476563</v>
      </c>
    </row>
    <row r="2236" spans="1:5" ht="45">
      <c r="A2236" s="5" t="s">
        <v>4355</v>
      </c>
      <c r="B2236" s="15" t="s">
        <v>4356</v>
      </c>
      <c r="C2236" s="20" t="s">
        <v>212</v>
      </c>
      <c r="D2236" s="48">
        <v>0</v>
      </c>
      <c r="E2236" s="59">
        <v>0</v>
      </c>
    </row>
    <row r="2237" spans="1:5" ht="45">
      <c r="A2237" s="5" t="s">
        <v>4357</v>
      </c>
      <c r="B2237" s="15" t="s">
        <v>4358</v>
      </c>
      <c r="C2237" s="20" t="s">
        <v>500</v>
      </c>
      <c r="D2237" s="48">
        <v>0</v>
      </c>
      <c r="E2237" s="59">
        <v>0</v>
      </c>
    </row>
    <row r="2238" spans="1:5" ht="45">
      <c r="A2238" s="5" t="s">
        <v>4359</v>
      </c>
      <c r="B2238" s="15" t="s">
        <v>4360</v>
      </c>
      <c r="C2238" s="20" t="s">
        <v>33</v>
      </c>
      <c r="D2238" s="45">
        <v>55.664028167724609</v>
      </c>
      <c r="E2238" s="56">
        <v>55.664028167724609</v>
      </c>
    </row>
    <row r="2239" spans="1:5" ht="45">
      <c r="A2239" s="5" t="s">
        <v>4361</v>
      </c>
      <c r="B2239" s="15" t="s">
        <v>4362</v>
      </c>
      <c r="C2239" s="20" t="s">
        <v>505</v>
      </c>
      <c r="D2239" s="51">
        <v>0.16200484335422516</v>
      </c>
      <c r="E2239" s="62">
        <v>0.16200484335422516</v>
      </c>
    </row>
    <row r="2240" spans="1:5" ht="45">
      <c r="A2240" s="5" t="s">
        <v>4363</v>
      </c>
      <c r="B2240" s="15" t="s">
        <v>4364</v>
      </c>
      <c r="C2240" s="20" t="s">
        <v>500</v>
      </c>
      <c r="D2240" s="44">
        <v>2.2470376491546631</v>
      </c>
      <c r="E2240" s="55">
        <v>2.2470376491546631</v>
      </c>
    </row>
    <row r="2241" spans="1:5" ht="45">
      <c r="A2241" s="5" t="s">
        <v>4365</v>
      </c>
      <c r="B2241" s="15" t="s">
        <v>4366</v>
      </c>
      <c r="C2241" s="20" t="s">
        <v>3932</v>
      </c>
      <c r="D2241" s="45">
        <v>28.772794723510742</v>
      </c>
      <c r="E2241" s="56">
        <v>28.772794723510742</v>
      </c>
    </row>
    <row r="2242" spans="1:5" ht="45">
      <c r="A2242" s="5" t="s">
        <v>4367</v>
      </c>
      <c r="B2242" s="15" t="s">
        <v>4368</v>
      </c>
      <c r="C2242" s="20" t="s">
        <v>212</v>
      </c>
      <c r="D2242" s="51">
        <v>1.4511448331177235E-2</v>
      </c>
      <c r="E2242" s="62">
        <v>1.4511448331177235E-2</v>
      </c>
    </row>
    <row r="2243" spans="1:5" ht="45">
      <c r="A2243" s="5" t="s">
        <v>4369</v>
      </c>
      <c r="B2243" s="15" t="s">
        <v>4370</v>
      </c>
      <c r="C2243" s="20" t="s">
        <v>127</v>
      </c>
      <c r="D2243" s="44">
        <v>6.7832708358764648</v>
      </c>
      <c r="E2243" s="55">
        <v>6.7832708358764648</v>
      </c>
    </row>
    <row r="2244" spans="1:5" ht="45">
      <c r="A2244" s="5" t="s">
        <v>4371</v>
      </c>
      <c r="B2244" s="15" t="s">
        <v>4372</v>
      </c>
      <c r="C2244" s="20" t="s">
        <v>3939</v>
      </c>
      <c r="D2244" s="44">
        <v>1.3052109479904175</v>
      </c>
      <c r="E2244" s="55">
        <v>1.3052109479904175</v>
      </c>
    </row>
    <row r="2245" spans="1:5" ht="45">
      <c r="A2245" s="5" t="s">
        <v>4373</v>
      </c>
      <c r="B2245" s="15" t="s">
        <v>4374</v>
      </c>
      <c r="C2245" s="20" t="s">
        <v>33</v>
      </c>
      <c r="D2245" s="45">
        <v>76.6959228515625</v>
      </c>
      <c r="E2245" s="56">
        <v>76.6959228515625</v>
      </c>
    </row>
    <row r="2246" spans="1:5" ht="45">
      <c r="A2246" s="5" t="s">
        <v>4375</v>
      </c>
      <c r="B2246" s="15" t="s">
        <v>4376</v>
      </c>
      <c r="C2246" s="20" t="s">
        <v>33</v>
      </c>
      <c r="D2246" s="45">
        <v>20.57817268371582</v>
      </c>
      <c r="E2246" s="56">
        <v>20.57817268371582</v>
      </c>
    </row>
    <row r="2247" spans="1:5" ht="45">
      <c r="A2247" s="5" t="s">
        <v>4377</v>
      </c>
      <c r="B2247" s="15" t="s">
        <v>4378</v>
      </c>
      <c r="C2247" s="20" t="s">
        <v>33</v>
      </c>
      <c r="D2247" s="51">
        <v>2.9765922576189041E-2</v>
      </c>
      <c r="E2247" s="62">
        <v>2.9765922576189041E-2</v>
      </c>
    </row>
    <row r="2248" spans="1:5" ht="45">
      <c r="A2248" s="5" t="s">
        <v>4379</v>
      </c>
      <c r="B2248" s="15" t="s">
        <v>4380</v>
      </c>
      <c r="C2248" s="20" t="s">
        <v>33</v>
      </c>
      <c r="D2248" s="44">
        <v>1.7724605798721313</v>
      </c>
      <c r="E2248" s="55">
        <v>1.7724605798721313</v>
      </c>
    </row>
    <row r="2249" spans="1:5" ht="45">
      <c r="A2249" s="5" t="s">
        <v>4381</v>
      </c>
      <c r="B2249" s="15" t="s">
        <v>4382</v>
      </c>
      <c r="C2249" s="20" t="s">
        <v>33</v>
      </c>
      <c r="D2249" s="48">
        <v>0</v>
      </c>
      <c r="E2249" s="59">
        <v>0</v>
      </c>
    </row>
    <row r="2250" spans="1:5" ht="45">
      <c r="A2250" s="5" t="s">
        <v>4383</v>
      </c>
      <c r="B2250" s="15" t="s">
        <v>4384</v>
      </c>
      <c r="C2250" s="20" t="s">
        <v>33</v>
      </c>
      <c r="D2250" s="51">
        <v>0.92367380857467651</v>
      </c>
      <c r="E2250" s="62">
        <v>0.92367380857467651</v>
      </c>
    </row>
    <row r="2251" spans="1:5" ht="45">
      <c r="A2251" s="5" t="s">
        <v>4385</v>
      </c>
      <c r="B2251" s="15" t="s">
        <v>4386</v>
      </c>
      <c r="C2251" s="20" t="s">
        <v>33</v>
      </c>
      <c r="D2251" s="48">
        <v>0</v>
      </c>
      <c r="E2251" s="59">
        <v>0</v>
      </c>
    </row>
    <row r="2252" spans="1:5" ht="45">
      <c r="A2252" s="5" t="s">
        <v>4387</v>
      </c>
      <c r="B2252" s="15" t="s">
        <v>4388</v>
      </c>
      <c r="C2252" s="20" t="s">
        <v>2126</v>
      </c>
      <c r="D2252" s="48">
        <v>0</v>
      </c>
      <c r="E2252" s="59">
        <v>0</v>
      </c>
    </row>
    <row r="2253" spans="1:5" ht="45">
      <c r="A2253" s="5" t="s">
        <v>4389</v>
      </c>
      <c r="B2253" s="15" t="s">
        <v>4390</v>
      </c>
      <c r="C2253" s="20" t="s">
        <v>2117</v>
      </c>
      <c r="D2253" s="48">
        <v>0</v>
      </c>
      <c r="E2253" s="59">
        <v>0</v>
      </c>
    </row>
    <row r="2254" spans="1:5" ht="45">
      <c r="A2254" s="5" t="s">
        <v>4391</v>
      </c>
      <c r="B2254" s="15" t="s">
        <v>4392</v>
      </c>
      <c r="C2254" s="20" t="s">
        <v>2117</v>
      </c>
      <c r="D2254" s="48">
        <v>0</v>
      </c>
      <c r="E2254" s="59">
        <v>0</v>
      </c>
    </row>
    <row r="2255" spans="1:5" ht="45">
      <c r="A2255" s="5" t="s">
        <v>4393</v>
      </c>
      <c r="B2255" s="15" t="s">
        <v>4394</v>
      </c>
      <c r="C2255" s="20" t="s">
        <v>2117</v>
      </c>
      <c r="D2255" s="48">
        <v>0</v>
      </c>
      <c r="E2255" s="59">
        <v>0</v>
      </c>
    </row>
    <row r="2256" spans="1:5" ht="45">
      <c r="A2256" s="5" t="s">
        <v>4395</v>
      </c>
      <c r="B2256" s="15" t="s">
        <v>4396</v>
      </c>
      <c r="C2256" s="20" t="s">
        <v>2117</v>
      </c>
      <c r="D2256" s="48">
        <v>0</v>
      </c>
      <c r="E2256" s="59">
        <v>0</v>
      </c>
    </row>
    <row r="2257" spans="1:5" ht="45">
      <c r="A2257" s="5" t="s">
        <v>4397</v>
      </c>
      <c r="B2257" s="15" t="s">
        <v>4398</v>
      </c>
      <c r="C2257" s="20" t="s">
        <v>2117</v>
      </c>
      <c r="D2257" s="48">
        <v>0</v>
      </c>
      <c r="E2257" s="59">
        <v>0</v>
      </c>
    </row>
    <row r="2258" spans="1:5" ht="45">
      <c r="A2258" s="5" t="s">
        <v>4399</v>
      </c>
      <c r="B2258" s="15" t="s">
        <v>4400</v>
      </c>
      <c r="C2258" s="20" t="s">
        <v>33</v>
      </c>
      <c r="D2258" s="45">
        <v>20.949493408203125</v>
      </c>
      <c r="E2258" s="56">
        <v>20.949493408203125</v>
      </c>
    </row>
    <row r="2259" spans="1:5" ht="45">
      <c r="A2259" s="5" t="s">
        <v>4401</v>
      </c>
      <c r="B2259" s="15" t="s">
        <v>4402</v>
      </c>
      <c r="C2259" s="20" t="s">
        <v>3970</v>
      </c>
      <c r="D2259" s="46">
        <v>24830.052734375</v>
      </c>
      <c r="E2259" s="57">
        <v>24830.052734375</v>
      </c>
    </row>
    <row r="2260" spans="1:5" ht="45">
      <c r="A2260" s="5" t="s">
        <v>4403</v>
      </c>
      <c r="B2260" s="15" t="s">
        <v>4404</v>
      </c>
      <c r="C2260" s="20" t="s">
        <v>38</v>
      </c>
      <c r="D2260" s="44">
        <v>1.1328846216201782</v>
      </c>
      <c r="E2260" s="55">
        <v>1.1328846216201782</v>
      </c>
    </row>
    <row r="2261" spans="1:5" ht="45">
      <c r="A2261" s="5" t="s">
        <v>4405</v>
      </c>
      <c r="B2261" s="15" t="s">
        <v>4406</v>
      </c>
      <c r="C2261" s="20" t="s">
        <v>30</v>
      </c>
      <c r="D2261" s="45">
        <v>27.208242416381836</v>
      </c>
      <c r="E2261" s="56">
        <v>27.208242416381836</v>
      </c>
    </row>
    <row r="2262" spans="1:5" ht="45">
      <c r="A2262" s="5" t="s">
        <v>4407</v>
      </c>
      <c r="B2262" s="15" t="s">
        <v>4408</v>
      </c>
      <c r="C2262" s="20" t="s">
        <v>212</v>
      </c>
      <c r="D2262" s="50">
        <v>155.52964782714844</v>
      </c>
      <c r="E2262" s="61">
        <v>155.52964782714844</v>
      </c>
    </row>
    <row r="2263" spans="1:5" ht="45">
      <c r="A2263" s="5" t="s">
        <v>4409</v>
      </c>
      <c r="B2263" s="15" t="s">
        <v>4410</v>
      </c>
      <c r="C2263" s="20" t="s">
        <v>212</v>
      </c>
      <c r="D2263" s="48">
        <v>0</v>
      </c>
      <c r="E2263" s="59">
        <v>0</v>
      </c>
    </row>
    <row r="2264" spans="1:5" ht="60">
      <c r="A2264" s="5" t="s">
        <v>4411</v>
      </c>
      <c r="B2264" s="15" t="s">
        <v>4412</v>
      </c>
      <c r="C2264" s="20" t="s">
        <v>500</v>
      </c>
      <c r="D2264" s="48">
        <v>0</v>
      </c>
      <c r="E2264" s="59">
        <v>0</v>
      </c>
    </row>
    <row r="2265" spans="1:5" ht="60">
      <c r="A2265" s="5" t="s">
        <v>4413</v>
      </c>
      <c r="B2265" s="15" t="s">
        <v>4414</v>
      </c>
      <c r="C2265" s="20" t="s">
        <v>33</v>
      </c>
      <c r="D2265" s="45">
        <v>55.664028167724609</v>
      </c>
      <c r="E2265" s="56">
        <v>55.664028167724609</v>
      </c>
    </row>
    <row r="2266" spans="1:5" ht="45">
      <c r="A2266" s="5" t="s">
        <v>4415</v>
      </c>
      <c r="B2266" s="15" t="s">
        <v>4416</v>
      </c>
      <c r="C2266" s="20" t="s">
        <v>505</v>
      </c>
      <c r="D2266" s="51">
        <v>0.16200484335422516</v>
      </c>
      <c r="E2266" s="62">
        <v>0.16200484335422516</v>
      </c>
    </row>
    <row r="2267" spans="1:5" ht="45">
      <c r="A2267" s="5" t="s">
        <v>4417</v>
      </c>
      <c r="B2267" s="15" t="s">
        <v>4418</v>
      </c>
      <c r="C2267" s="20" t="s">
        <v>500</v>
      </c>
      <c r="D2267" s="44">
        <v>2.2470376491546631</v>
      </c>
      <c r="E2267" s="55">
        <v>2.2470376491546631</v>
      </c>
    </row>
    <row r="2268" spans="1:5" ht="60">
      <c r="A2268" s="5" t="s">
        <v>4419</v>
      </c>
      <c r="B2268" s="15" t="s">
        <v>4420</v>
      </c>
      <c r="C2268" s="20" t="s">
        <v>3932</v>
      </c>
      <c r="D2268" s="45">
        <v>28.772794723510742</v>
      </c>
      <c r="E2268" s="56">
        <v>28.772794723510742</v>
      </c>
    </row>
    <row r="2269" spans="1:5" ht="60">
      <c r="A2269" s="5" t="s">
        <v>4421</v>
      </c>
      <c r="B2269" s="15" t="s">
        <v>4422</v>
      </c>
      <c r="C2269" s="20" t="s">
        <v>212</v>
      </c>
      <c r="D2269" s="51">
        <v>7.0811182260513306E-2</v>
      </c>
      <c r="E2269" s="62">
        <v>7.0811182260513306E-2</v>
      </c>
    </row>
    <row r="2270" spans="1:5" ht="45">
      <c r="A2270" s="5" t="s">
        <v>4423</v>
      </c>
      <c r="B2270" s="15" t="s">
        <v>4424</v>
      </c>
      <c r="C2270" s="20" t="s">
        <v>127</v>
      </c>
      <c r="D2270" s="45">
        <v>33.100170135498047</v>
      </c>
      <c r="E2270" s="56">
        <v>33.100170135498047</v>
      </c>
    </row>
    <row r="2271" spans="1:5" ht="45">
      <c r="A2271" s="5" t="s">
        <v>4425</v>
      </c>
      <c r="B2271" s="15" t="s">
        <v>4426</v>
      </c>
      <c r="C2271" s="20" t="s">
        <v>3939</v>
      </c>
      <c r="D2271" s="44">
        <v>1.3052109479904175</v>
      </c>
      <c r="E2271" s="55">
        <v>1.3052109479904175</v>
      </c>
    </row>
    <row r="2272" spans="1:5" ht="60">
      <c r="A2272" s="5" t="s">
        <v>4427</v>
      </c>
      <c r="B2272" s="15" t="s">
        <v>4428</v>
      </c>
      <c r="C2272" s="20" t="s">
        <v>33</v>
      </c>
      <c r="D2272" s="45">
        <v>76.6959228515625</v>
      </c>
      <c r="E2272" s="56">
        <v>76.6959228515625</v>
      </c>
    </row>
    <row r="2273" spans="1:5" ht="60">
      <c r="A2273" s="5" t="s">
        <v>4429</v>
      </c>
      <c r="B2273" s="15" t="s">
        <v>4430</v>
      </c>
      <c r="C2273" s="20" t="s">
        <v>33</v>
      </c>
      <c r="D2273" s="45">
        <v>20.57817268371582</v>
      </c>
      <c r="E2273" s="56">
        <v>20.57817268371582</v>
      </c>
    </row>
    <row r="2274" spans="1:5" ht="60">
      <c r="A2274" s="5" t="s">
        <v>4431</v>
      </c>
      <c r="B2274" s="15" t="s">
        <v>4432</v>
      </c>
      <c r="C2274" s="20" t="s">
        <v>33</v>
      </c>
      <c r="D2274" s="51">
        <v>2.9765922576189041E-2</v>
      </c>
      <c r="E2274" s="62">
        <v>2.9765922576189041E-2</v>
      </c>
    </row>
    <row r="2275" spans="1:5" ht="60">
      <c r="A2275" s="5" t="s">
        <v>4433</v>
      </c>
      <c r="B2275" s="15" t="s">
        <v>4434</v>
      </c>
      <c r="C2275" s="20" t="s">
        <v>33</v>
      </c>
      <c r="D2275" s="44">
        <v>1.7724605798721313</v>
      </c>
      <c r="E2275" s="55">
        <v>1.7724605798721313</v>
      </c>
    </row>
    <row r="2276" spans="1:5" ht="60">
      <c r="A2276" s="5" t="s">
        <v>4435</v>
      </c>
      <c r="B2276" s="15" t="s">
        <v>4436</v>
      </c>
      <c r="C2276" s="20" t="s">
        <v>33</v>
      </c>
      <c r="D2276" s="48">
        <v>0</v>
      </c>
      <c r="E2276" s="59">
        <v>0</v>
      </c>
    </row>
    <row r="2277" spans="1:5" ht="60">
      <c r="A2277" s="5" t="s">
        <v>4437</v>
      </c>
      <c r="B2277" s="15" t="s">
        <v>4438</v>
      </c>
      <c r="C2277" s="20" t="s">
        <v>33</v>
      </c>
      <c r="D2277" s="51">
        <v>0.92367380857467651</v>
      </c>
      <c r="E2277" s="62">
        <v>0.92367380857467651</v>
      </c>
    </row>
    <row r="2278" spans="1:5" ht="60">
      <c r="A2278" s="5" t="s">
        <v>4439</v>
      </c>
      <c r="B2278" s="15" t="s">
        <v>4440</v>
      </c>
      <c r="C2278" s="20" t="s">
        <v>33</v>
      </c>
      <c r="D2278" s="48">
        <v>0</v>
      </c>
      <c r="E2278" s="59">
        <v>0</v>
      </c>
    </row>
    <row r="2279" spans="1:5" ht="60">
      <c r="A2279" s="5" t="s">
        <v>4441</v>
      </c>
      <c r="B2279" s="15" t="s">
        <v>4442</v>
      </c>
      <c r="C2279" s="20" t="s">
        <v>2126</v>
      </c>
      <c r="D2279" s="48">
        <v>0</v>
      </c>
      <c r="E2279" s="59">
        <v>0</v>
      </c>
    </row>
    <row r="2280" spans="1:5" ht="60">
      <c r="A2280" s="5" t="s">
        <v>4443</v>
      </c>
      <c r="B2280" s="15" t="s">
        <v>4444</v>
      </c>
      <c r="C2280" s="20" t="s">
        <v>2117</v>
      </c>
      <c r="D2280" s="48">
        <v>0</v>
      </c>
      <c r="E2280" s="59">
        <v>0</v>
      </c>
    </row>
    <row r="2281" spans="1:5" ht="60">
      <c r="A2281" s="5" t="s">
        <v>4445</v>
      </c>
      <c r="B2281" s="15" t="s">
        <v>4446</v>
      </c>
      <c r="C2281" s="20" t="s">
        <v>2117</v>
      </c>
      <c r="D2281" s="48">
        <v>0</v>
      </c>
      <c r="E2281" s="59">
        <v>0</v>
      </c>
    </row>
    <row r="2282" spans="1:5" ht="45">
      <c r="A2282" s="5" t="s">
        <v>4447</v>
      </c>
      <c r="B2282" s="15" t="s">
        <v>4448</v>
      </c>
      <c r="C2282" s="20" t="s">
        <v>2117</v>
      </c>
      <c r="D2282" s="48">
        <v>0</v>
      </c>
      <c r="E2282" s="59">
        <v>0</v>
      </c>
    </row>
    <row r="2283" spans="1:5" ht="60">
      <c r="A2283" s="5" t="s">
        <v>4449</v>
      </c>
      <c r="B2283" s="15" t="s">
        <v>4450</v>
      </c>
      <c r="C2283" s="20" t="s">
        <v>2117</v>
      </c>
      <c r="D2283" s="48">
        <v>0</v>
      </c>
      <c r="E2283" s="59">
        <v>0</v>
      </c>
    </row>
    <row r="2284" spans="1:5" ht="45">
      <c r="A2284" s="5" t="s">
        <v>4451</v>
      </c>
      <c r="B2284" s="15" t="s">
        <v>4452</v>
      </c>
      <c r="C2284" s="20" t="s">
        <v>2117</v>
      </c>
      <c r="D2284" s="48">
        <v>0</v>
      </c>
      <c r="E2284" s="59">
        <v>0</v>
      </c>
    </row>
    <row r="2285" spans="1:5" ht="45">
      <c r="A2285" s="5" t="s">
        <v>4453</v>
      </c>
      <c r="B2285" s="15" t="s">
        <v>4454</v>
      </c>
      <c r="C2285" s="20" t="s">
        <v>33</v>
      </c>
      <c r="D2285" s="45">
        <v>20.949493408203125</v>
      </c>
      <c r="E2285" s="56">
        <v>20.949493408203125</v>
      </c>
    </row>
    <row r="2286" spans="1:5" ht="60">
      <c r="A2286" s="5" t="s">
        <v>4455</v>
      </c>
      <c r="B2286" s="15" t="s">
        <v>4456</v>
      </c>
      <c r="C2286" s="20" t="s">
        <v>3970</v>
      </c>
      <c r="D2286" s="46">
        <v>121162.625</v>
      </c>
      <c r="E2286" s="57">
        <v>121162.625</v>
      </c>
    </row>
    <row r="2287" spans="1:5" ht="60">
      <c r="A2287" s="5" t="s">
        <v>4457</v>
      </c>
      <c r="B2287" s="15" t="s">
        <v>4458</v>
      </c>
      <c r="C2287" s="20" t="s">
        <v>38</v>
      </c>
      <c r="D2287" s="51">
        <v>0.98686343431472778</v>
      </c>
      <c r="E2287" s="62">
        <v>0.98686343431472778</v>
      </c>
    </row>
    <row r="2288" spans="1:5" ht="60">
      <c r="A2288" s="5" t="s">
        <v>4459</v>
      </c>
      <c r="B2288" s="15" t="s">
        <v>4460</v>
      </c>
      <c r="C2288" s="20" t="s">
        <v>30</v>
      </c>
      <c r="D2288" s="50">
        <v>140.82264709472656</v>
      </c>
      <c r="E2288" s="61">
        <v>140.82264709472656</v>
      </c>
    </row>
    <row r="2289" spans="1:5" ht="60">
      <c r="A2289" s="5" t="s">
        <v>4461</v>
      </c>
      <c r="B2289" s="15" t="s">
        <v>4462</v>
      </c>
      <c r="C2289" s="20" t="s">
        <v>212</v>
      </c>
      <c r="D2289" s="50">
        <v>916.0821533203125</v>
      </c>
      <c r="E2289" s="61">
        <v>916.0821533203125</v>
      </c>
    </row>
    <row r="2290" spans="1:5" ht="60">
      <c r="A2290" s="5" t="s">
        <v>4463</v>
      </c>
      <c r="B2290" s="15" t="s">
        <v>4464</v>
      </c>
      <c r="C2290" s="20" t="s">
        <v>212</v>
      </c>
      <c r="D2290" s="44">
        <v>4.1030640602111816</v>
      </c>
      <c r="E2290" s="55">
        <v>4.1030640602111816</v>
      </c>
    </row>
    <row r="2291" spans="1:5" ht="60">
      <c r="A2291" s="5" t="s">
        <v>4465</v>
      </c>
      <c r="B2291" s="15" t="s">
        <v>4466</v>
      </c>
      <c r="C2291" s="20" t="s">
        <v>500</v>
      </c>
      <c r="D2291" s="45">
        <v>95.241012573242188</v>
      </c>
      <c r="E2291" s="56">
        <v>95.241012573242188</v>
      </c>
    </row>
    <row r="2292" spans="1:5" ht="60">
      <c r="A2292" s="5" t="s">
        <v>4467</v>
      </c>
      <c r="B2292" s="15" t="s">
        <v>4468</v>
      </c>
      <c r="C2292" s="20" t="s">
        <v>33</v>
      </c>
      <c r="D2292" s="44">
        <v>3.2266554832458496</v>
      </c>
      <c r="E2292" s="55">
        <v>3.2266554832458496</v>
      </c>
    </row>
    <row r="2293" spans="1:5" ht="60">
      <c r="A2293" s="5" t="s">
        <v>4469</v>
      </c>
      <c r="B2293" s="15" t="s">
        <v>4470</v>
      </c>
      <c r="C2293" s="20" t="s">
        <v>505</v>
      </c>
      <c r="D2293" s="51">
        <v>0.63139665126800537</v>
      </c>
      <c r="E2293" s="62">
        <v>0.63139665126800537</v>
      </c>
    </row>
    <row r="2294" spans="1:5" ht="60">
      <c r="A2294" s="5" t="s">
        <v>4471</v>
      </c>
      <c r="B2294" s="15" t="s">
        <v>4472</v>
      </c>
      <c r="C2294" s="20" t="s">
        <v>500</v>
      </c>
      <c r="D2294" s="50">
        <v>123.81539154052734</v>
      </c>
      <c r="E2294" s="61">
        <v>123.81539154052734</v>
      </c>
    </row>
    <row r="2295" spans="1:5" ht="60">
      <c r="A2295" s="5" t="s">
        <v>4473</v>
      </c>
      <c r="B2295" s="15" t="s">
        <v>4474</v>
      </c>
      <c r="C2295" s="20" t="s">
        <v>3932</v>
      </c>
      <c r="D2295" s="45">
        <v>29.019233703613281</v>
      </c>
      <c r="E2295" s="56">
        <v>29.019233703613281</v>
      </c>
    </row>
    <row r="2296" spans="1:5" ht="60">
      <c r="A2296" s="5" t="s">
        <v>4475</v>
      </c>
      <c r="B2296" s="15" t="s">
        <v>4476</v>
      </c>
      <c r="C2296" s="20" t="s">
        <v>212</v>
      </c>
      <c r="D2296" s="50">
        <v>165.07395935058594</v>
      </c>
      <c r="E2296" s="61">
        <v>165.07395935058594</v>
      </c>
    </row>
    <row r="2297" spans="1:5" ht="60">
      <c r="A2297" s="5" t="s">
        <v>4477</v>
      </c>
      <c r="B2297" s="15" t="s">
        <v>4478</v>
      </c>
      <c r="C2297" s="20" t="s">
        <v>127</v>
      </c>
      <c r="D2297" s="50">
        <v>305.849853515625</v>
      </c>
      <c r="E2297" s="61">
        <v>305.849853515625</v>
      </c>
    </row>
    <row r="2298" spans="1:5" ht="60">
      <c r="A2298" s="5" t="s">
        <v>4479</v>
      </c>
      <c r="B2298" s="15" t="s">
        <v>4480</v>
      </c>
      <c r="C2298" s="20" t="s">
        <v>3939</v>
      </c>
      <c r="D2298" s="51">
        <v>0.83200114965438843</v>
      </c>
      <c r="E2298" s="62">
        <v>0.83200114965438843</v>
      </c>
    </row>
    <row r="2299" spans="1:5" ht="60">
      <c r="A2299" s="5" t="s">
        <v>4481</v>
      </c>
      <c r="B2299" s="15" t="s">
        <v>4482</v>
      </c>
      <c r="C2299" s="20" t="s">
        <v>33</v>
      </c>
      <c r="D2299" s="45">
        <v>69.9910888671875</v>
      </c>
      <c r="E2299" s="56">
        <v>69.9910888671875</v>
      </c>
    </row>
    <row r="2300" spans="1:5" ht="60">
      <c r="A2300" s="5" t="s">
        <v>4483</v>
      </c>
      <c r="B2300" s="15" t="s">
        <v>4484</v>
      </c>
      <c r="C2300" s="20" t="s">
        <v>33</v>
      </c>
      <c r="D2300" s="44">
        <v>5.1746821403503418</v>
      </c>
      <c r="E2300" s="55">
        <v>5.1746821403503418</v>
      </c>
    </row>
    <row r="2301" spans="1:5" ht="60">
      <c r="A2301" s="5" t="s">
        <v>4485</v>
      </c>
      <c r="B2301" s="15" t="s">
        <v>4486</v>
      </c>
      <c r="C2301" s="20" t="s">
        <v>33</v>
      </c>
      <c r="D2301" s="45">
        <v>11.881704330444336</v>
      </c>
      <c r="E2301" s="56">
        <v>11.881704330444336</v>
      </c>
    </row>
    <row r="2302" spans="1:5" ht="60">
      <c r="A2302" s="5" t="s">
        <v>4487</v>
      </c>
      <c r="B2302" s="15" t="s">
        <v>4488</v>
      </c>
      <c r="C2302" s="20" t="s">
        <v>33</v>
      </c>
      <c r="D2302" s="45">
        <v>12.093192100524902</v>
      </c>
      <c r="E2302" s="56">
        <v>12.093192100524902</v>
      </c>
    </row>
    <row r="2303" spans="1:5" ht="75">
      <c r="A2303" s="5" t="s">
        <v>4489</v>
      </c>
      <c r="B2303" s="15" t="s">
        <v>4490</v>
      </c>
      <c r="C2303" s="20" t="s">
        <v>33</v>
      </c>
      <c r="D2303" s="48">
        <v>0</v>
      </c>
      <c r="E2303" s="59">
        <v>0</v>
      </c>
    </row>
    <row r="2304" spans="1:5" ht="60">
      <c r="A2304" s="5" t="s">
        <v>4491</v>
      </c>
      <c r="B2304" s="15" t="s">
        <v>4492</v>
      </c>
      <c r="C2304" s="20" t="s">
        <v>33</v>
      </c>
      <c r="D2304" s="51">
        <v>0.84191995859146118</v>
      </c>
      <c r="E2304" s="62">
        <v>0.84191995859146118</v>
      </c>
    </row>
    <row r="2305" spans="1:5" ht="60">
      <c r="A2305" s="5" t="s">
        <v>4493</v>
      </c>
      <c r="B2305" s="15" t="s">
        <v>4494</v>
      </c>
      <c r="C2305" s="20" t="s">
        <v>33</v>
      </c>
      <c r="D2305" s="51">
        <v>1.7411543056368828E-2</v>
      </c>
      <c r="E2305" s="62">
        <v>1.7411543056368828E-2</v>
      </c>
    </row>
    <row r="2306" spans="1:5" ht="60">
      <c r="A2306" s="5" t="s">
        <v>4495</v>
      </c>
      <c r="B2306" s="15" t="s">
        <v>4496</v>
      </c>
      <c r="C2306" s="20" t="s">
        <v>2126</v>
      </c>
      <c r="D2306" s="51">
        <v>0.87057703733444214</v>
      </c>
      <c r="E2306" s="62">
        <v>0.87057703733444214</v>
      </c>
    </row>
    <row r="2307" spans="1:5" ht="60">
      <c r="A2307" s="5" t="s">
        <v>4497</v>
      </c>
      <c r="B2307" s="15" t="s">
        <v>4498</v>
      </c>
      <c r="C2307" s="20" t="s">
        <v>2117</v>
      </c>
      <c r="D2307" s="48">
        <v>0</v>
      </c>
      <c r="E2307" s="59">
        <v>0</v>
      </c>
    </row>
    <row r="2308" spans="1:5" ht="60">
      <c r="A2308" s="5" t="s">
        <v>4499</v>
      </c>
      <c r="B2308" s="15" t="s">
        <v>4500</v>
      </c>
      <c r="C2308" s="20" t="s">
        <v>2117</v>
      </c>
      <c r="D2308" s="48">
        <v>0</v>
      </c>
      <c r="E2308" s="59">
        <v>0</v>
      </c>
    </row>
    <row r="2309" spans="1:5" ht="60">
      <c r="A2309" s="5" t="s">
        <v>4501</v>
      </c>
      <c r="B2309" s="15" t="s">
        <v>4502</v>
      </c>
      <c r="C2309" s="20" t="s">
        <v>2117</v>
      </c>
      <c r="D2309" s="48">
        <v>0</v>
      </c>
      <c r="E2309" s="59">
        <v>0</v>
      </c>
    </row>
    <row r="2310" spans="1:5" ht="60">
      <c r="A2310" s="5" t="s">
        <v>4503</v>
      </c>
      <c r="B2310" s="15" t="s">
        <v>4504</v>
      </c>
      <c r="C2310" s="20" t="s">
        <v>2117</v>
      </c>
      <c r="D2310" s="48">
        <v>0</v>
      </c>
      <c r="E2310" s="59">
        <v>0</v>
      </c>
    </row>
    <row r="2311" spans="1:5" ht="60">
      <c r="A2311" s="5" t="s">
        <v>4505</v>
      </c>
      <c r="B2311" s="15" t="s">
        <v>4506</v>
      </c>
      <c r="C2311" s="20" t="s">
        <v>2117</v>
      </c>
      <c r="D2311" s="48">
        <v>0</v>
      </c>
      <c r="E2311" s="59">
        <v>0</v>
      </c>
    </row>
    <row r="2312" spans="1:5" ht="60">
      <c r="A2312" s="5" t="s">
        <v>4507</v>
      </c>
      <c r="B2312" s="15" t="s">
        <v>4508</v>
      </c>
      <c r="C2312" s="20" t="s">
        <v>33</v>
      </c>
      <c r="D2312" s="44">
        <v>5.8865547180175781</v>
      </c>
      <c r="E2312" s="55">
        <v>5.8865547180175781</v>
      </c>
    </row>
    <row r="2313" spans="1:5" ht="60">
      <c r="A2313" s="5" t="s">
        <v>4509</v>
      </c>
      <c r="B2313" s="15" t="s">
        <v>4510</v>
      </c>
      <c r="C2313" s="20" t="s">
        <v>3970</v>
      </c>
      <c r="D2313" s="46">
        <v>707597.0625</v>
      </c>
      <c r="E2313" s="57">
        <v>707597.0625</v>
      </c>
    </row>
    <row r="2314" spans="1:5" ht="60">
      <c r="A2314" s="5" t="s">
        <v>4511</v>
      </c>
      <c r="B2314" s="15" t="s">
        <v>4512</v>
      </c>
      <c r="C2314" s="20" t="s">
        <v>38</v>
      </c>
      <c r="D2314" s="44">
        <v>1.0242530107498169</v>
      </c>
      <c r="E2314" s="55">
        <v>1.0242530107498169</v>
      </c>
    </row>
    <row r="2315" spans="1:5" ht="60">
      <c r="A2315" s="5" t="s">
        <v>4513</v>
      </c>
      <c r="B2315" s="15" t="s">
        <v>4514</v>
      </c>
      <c r="C2315" s="20" t="s">
        <v>30</v>
      </c>
      <c r="D2315" s="50">
        <v>273.88888549804687</v>
      </c>
      <c r="E2315" s="61">
        <v>273.88888549804687</v>
      </c>
    </row>
    <row r="2316" spans="1:5" ht="60">
      <c r="A2316" s="5" t="s">
        <v>4515</v>
      </c>
      <c r="B2316" s="15" t="s">
        <v>4516</v>
      </c>
      <c r="C2316" s="20" t="s">
        <v>212</v>
      </c>
      <c r="D2316" s="50">
        <v>582.951904296875</v>
      </c>
      <c r="E2316" s="61">
        <v>582.951904296875</v>
      </c>
    </row>
    <row r="2317" spans="1:5" ht="60">
      <c r="A2317" s="5" t="s">
        <v>4517</v>
      </c>
      <c r="B2317" s="15" t="s">
        <v>4518</v>
      </c>
      <c r="C2317" s="20" t="s">
        <v>212</v>
      </c>
      <c r="D2317" s="48">
        <v>0</v>
      </c>
      <c r="E2317" s="59">
        <v>0</v>
      </c>
    </row>
    <row r="2318" spans="1:5" ht="60">
      <c r="A2318" s="5" t="s">
        <v>4519</v>
      </c>
      <c r="B2318" s="15" t="s">
        <v>4520</v>
      </c>
      <c r="C2318" s="20" t="s">
        <v>500</v>
      </c>
      <c r="D2318" s="48">
        <v>0</v>
      </c>
      <c r="E2318" s="59">
        <v>0</v>
      </c>
    </row>
    <row r="2319" spans="1:5" ht="75">
      <c r="A2319" s="5" t="s">
        <v>4521</v>
      </c>
      <c r="B2319" s="15" t="s">
        <v>4522</v>
      </c>
      <c r="C2319" s="20" t="s">
        <v>33</v>
      </c>
      <c r="D2319" s="48">
        <v>0</v>
      </c>
      <c r="E2319" s="59">
        <v>0</v>
      </c>
    </row>
    <row r="2320" spans="1:5" ht="60">
      <c r="A2320" s="5" t="s">
        <v>4523</v>
      </c>
      <c r="B2320" s="15" t="s">
        <v>4524</v>
      </c>
      <c r="C2320" s="20" t="s">
        <v>505</v>
      </c>
      <c r="D2320" s="51">
        <v>0.80946815013885498</v>
      </c>
      <c r="E2320" s="62">
        <v>0.80946815013885498</v>
      </c>
    </row>
    <row r="2321" spans="1:5" ht="60">
      <c r="A2321" s="5" t="s">
        <v>4525</v>
      </c>
      <c r="B2321" s="15" t="s">
        <v>4526</v>
      </c>
      <c r="C2321" s="20" t="s">
        <v>500</v>
      </c>
      <c r="D2321" s="50">
        <v>256.46389770507812</v>
      </c>
      <c r="E2321" s="61">
        <v>256.46389770507812</v>
      </c>
    </row>
    <row r="2322" spans="1:5" ht="60">
      <c r="A2322" s="5" t="s">
        <v>4527</v>
      </c>
      <c r="B2322" s="15" t="s">
        <v>4528</v>
      </c>
      <c r="C2322" s="20" t="s">
        <v>3932</v>
      </c>
      <c r="D2322" s="45">
        <v>28.757808685302734</v>
      </c>
      <c r="E2322" s="56">
        <v>28.757808685302734</v>
      </c>
    </row>
    <row r="2323" spans="1:5" ht="60">
      <c r="A2323" s="5" t="s">
        <v>4529</v>
      </c>
      <c r="B2323" s="15" t="s">
        <v>4530</v>
      </c>
      <c r="C2323" s="20" t="s">
        <v>212</v>
      </c>
      <c r="D2323" s="51">
        <v>0.26518085598945618</v>
      </c>
      <c r="E2323" s="62">
        <v>0.26518085598945618</v>
      </c>
    </row>
    <row r="2324" spans="1:5" ht="60">
      <c r="A2324" s="5" t="s">
        <v>4531</v>
      </c>
      <c r="B2324" s="15" t="s">
        <v>4532</v>
      </c>
      <c r="C2324" s="20" t="s">
        <v>127</v>
      </c>
      <c r="D2324" s="50">
        <v>250.05357360839844</v>
      </c>
      <c r="E2324" s="61">
        <v>250.05357360839844</v>
      </c>
    </row>
    <row r="2325" spans="1:5" ht="60">
      <c r="A2325" s="5" t="s">
        <v>4533</v>
      </c>
      <c r="B2325" s="15" t="s">
        <v>4534</v>
      </c>
      <c r="C2325" s="20" t="s">
        <v>3939</v>
      </c>
      <c r="D2325" s="51">
        <v>0.64758592844009399</v>
      </c>
      <c r="E2325" s="62">
        <v>0.64758592844009399</v>
      </c>
    </row>
    <row r="2326" spans="1:5" ht="75">
      <c r="A2326" s="5" t="s">
        <v>4535</v>
      </c>
      <c r="B2326" s="15" t="s">
        <v>4536</v>
      </c>
      <c r="C2326" s="20" t="s">
        <v>33</v>
      </c>
      <c r="D2326" s="45">
        <v>76.589080810546875</v>
      </c>
      <c r="E2326" s="56">
        <v>76.589080810546875</v>
      </c>
    </row>
    <row r="2327" spans="1:5" ht="75">
      <c r="A2327" s="5" t="s">
        <v>4537</v>
      </c>
      <c r="B2327" s="15" t="s">
        <v>4538</v>
      </c>
      <c r="C2327" s="20" t="s">
        <v>33</v>
      </c>
      <c r="D2327" s="45">
        <v>20.549505233764648</v>
      </c>
      <c r="E2327" s="56">
        <v>20.549505233764648</v>
      </c>
    </row>
    <row r="2328" spans="1:5" ht="75">
      <c r="A2328" s="5" t="s">
        <v>4539</v>
      </c>
      <c r="B2328" s="15" t="s">
        <v>4540</v>
      </c>
      <c r="C2328" s="20" t="s">
        <v>33</v>
      </c>
      <c r="D2328" s="51">
        <v>2.9724454507231712E-2</v>
      </c>
      <c r="E2328" s="62">
        <v>2.9724454507231712E-2</v>
      </c>
    </row>
    <row r="2329" spans="1:5" ht="75">
      <c r="A2329" s="5" t="s">
        <v>4541</v>
      </c>
      <c r="B2329" s="15" t="s">
        <v>4542</v>
      </c>
      <c r="C2329" s="20" t="s">
        <v>33</v>
      </c>
      <c r="D2329" s="44">
        <v>1.9092977046966553</v>
      </c>
      <c r="E2329" s="55">
        <v>1.9092977046966553</v>
      </c>
    </row>
    <row r="2330" spans="1:5" ht="75">
      <c r="A2330" s="5" t="s">
        <v>4543</v>
      </c>
      <c r="B2330" s="15" t="s">
        <v>4544</v>
      </c>
      <c r="C2330" s="20" t="s">
        <v>33</v>
      </c>
      <c r="D2330" s="48">
        <v>0</v>
      </c>
      <c r="E2330" s="59">
        <v>0</v>
      </c>
    </row>
    <row r="2331" spans="1:5" ht="75">
      <c r="A2331" s="5" t="s">
        <v>4545</v>
      </c>
      <c r="B2331" s="15" t="s">
        <v>4546</v>
      </c>
      <c r="C2331" s="20" t="s">
        <v>33</v>
      </c>
      <c r="D2331" s="51">
        <v>0.92238712310791016</v>
      </c>
      <c r="E2331" s="62">
        <v>0.92238712310791016</v>
      </c>
    </row>
    <row r="2332" spans="1:5" ht="75">
      <c r="A2332" s="5" t="s">
        <v>4547</v>
      </c>
      <c r="B2332" s="15" t="s">
        <v>4548</v>
      </c>
      <c r="C2332" s="20" t="s">
        <v>33</v>
      </c>
      <c r="D2332" s="48">
        <v>0</v>
      </c>
      <c r="E2332" s="59">
        <v>0</v>
      </c>
    </row>
    <row r="2333" spans="1:5" ht="75">
      <c r="A2333" s="5" t="s">
        <v>4549</v>
      </c>
      <c r="B2333" s="15" t="s">
        <v>4550</v>
      </c>
      <c r="C2333" s="20" t="s">
        <v>2126</v>
      </c>
      <c r="D2333" s="48">
        <v>0</v>
      </c>
      <c r="E2333" s="59">
        <v>0</v>
      </c>
    </row>
    <row r="2334" spans="1:5" ht="60">
      <c r="A2334" s="5" t="s">
        <v>4551</v>
      </c>
      <c r="B2334" s="15" t="s">
        <v>4552</v>
      </c>
      <c r="C2334" s="20" t="s">
        <v>2117</v>
      </c>
      <c r="D2334" s="48">
        <v>0</v>
      </c>
      <c r="E2334" s="59">
        <v>0</v>
      </c>
    </row>
    <row r="2335" spans="1:5" ht="60">
      <c r="A2335" s="5" t="s">
        <v>4553</v>
      </c>
      <c r="B2335" s="15" t="s">
        <v>4554</v>
      </c>
      <c r="C2335" s="20" t="s">
        <v>2117</v>
      </c>
      <c r="D2335" s="48">
        <v>0</v>
      </c>
      <c r="E2335" s="59">
        <v>0</v>
      </c>
    </row>
    <row r="2336" spans="1:5" ht="60">
      <c r="A2336" s="5" t="s">
        <v>4555</v>
      </c>
      <c r="B2336" s="15" t="s">
        <v>4556</v>
      </c>
      <c r="C2336" s="20" t="s">
        <v>2117</v>
      </c>
      <c r="D2336" s="48">
        <v>0</v>
      </c>
      <c r="E2336" s="59">
        <v>0</v>
      </c>
    </row>
    <row r="2337" spans="1:5" ht="60">
      <c r="A2337" s="5" t="s">
        <v>4557</v>
      </c>
      <c r="B2337" s="15" t="s">
        <v>4558</v>
      </c>
      <c r="C2337" s="20" t="s">
        <v>2117</v>
      </c>
      <c r="D2337" s="48">
        <v>0</v>
      </c>
      <c r="E2337" s="59">
        <v>0</v>
      </c>
    </row>
    <row r="2338" spans="1:5" ht="60">
      <c r="A2338" s="5" t="s">
        <v>4559</v>
      </c>
      <c r="B2338" s="15" t="s">
        <v>4560</v>
      </c>
      <c r="C2338" s="20" t="s">
        <v>2117</v>
      </c>
      <c r="D2338" s="48">
        <v>0</v>
      </c>
      <c r="E2338" s="59">
        <v>0</v>
      </c>
    </row>
    <row r="2339" spans="1:5" ht="60">
      <c r="A2339" s="5" t="s">
        <v>4561</v>
      </c>
      <c r="B2339" s="15" t="s">
        <v>4562</v>
      </c>
      <c r="C2339" s="20" t="s">
        <v>33</v>
      </c>
      <c r="D2339" s="45">
        <v>20.949495315551758</v>
      </c>
      <c r="E2339" s="56">
        <v>20.949495315551758</v>
      </c>
    </row>
    <row r="2340" spans="1:5" ht="75">
      <c r="A2340" s="5" t="s">
        <v>4563</v>
      </c>
      <c r="B2340" s="15" t="s">
        <v>4564</v>
      </c>
      <c r="C2340" s="20" t="s">
        <v>3970</v>
      </c>
      <c r="D2340" s="46">
        <v>454375.03125</v>
      </c>
      <c r="E2340" s="57">
        <v>454375.03125</v>
      </c>
    </row>
    <row r="2341" spans="1:5" ht="60">
      <c r="A2341" s="5" t="s">
        <v>4565</v>
      </c>
      <c r="B2341" s="15" t="s">
        <v>4566</v>
      </c>
      <c r="C2341" s="20" t="s">
        <v>38</v>
      </c>
      <c r="D2341" s="51">
        <v>0.97876232862472534</v>
      </c>
      <c r="E2341" s="62">
        <v>0.97876232862472534</v>
      </c>
    </row>
    <row r="2342" spans="1:5" ht="60">
      <c r="A2342" s="5" t="s">
        <v>4567</v>
      </c>
      <c r="B2342" s="15" t="s">
        <v>4568</v>
      </c>
      <c r="C2342" s="20" t="s">
        <v>30</v>
      </c>
      <c r="D2342" s="50">
        <v>140.82264709472656</v>
      </c>
      <c r="E2342" s="61">
        <v>140.82264709472656</v>
      </c>
    </row>
    <row r="2343" spans="1:5" ht="60">
      <c r="A2343" s="5" t="s">
        <v>4569</v>
      </c>
      <c r="B2343" s="15" t="s">
        <v>4570</v>
      </c>
      <c r="C2343" s="20" t="s">
        <v>212</v>
      </c>
      <c r="D2343" s="50">
        <v>916.0821533203125</v>
      </c>
      <c r="E2343" s="61">
        <v>916.0821533203125</v>
      </c>
    </row>
    <row r="2344" spans="1:5" ht="60">
      <c r="A2344" s="5" t="s">
        <v>4571</v>
      </c>
      <c r="B2344" s="15" t="s">
        <v>4572</v>
      </c>
      <c r="C2344" s="20" t="s">
        <v>212</v>
      </c>
      <c r="D2344" s="51">
        <v>1.5669051557779312E-2</v>
      </c>
      <c r="E2344" s="62">
        <v>1.5669051557779312E-2</v>
      </c>
    </row>
    <row r="2345" spans="1:5" ht="60">
      <c r="A2345" s="5" t="s">
        <v>4573</v>
      </c>
      <c r="B2345" s="15" t="s">
        <v>4574</v>
      </c>
      <c r="C2345" s="20" t="s">
        <v>500</v>
      </c>
      <c r="D2345" s="45">
        <v>95.241012573242188</v>
      </c>
      <c r="E2345" s="56">
        <v>95.241012573242188</v>
      </c>
    </row>
    <row r="2346" spans="1:5" ht="60">
      <c r="A2346" s="5" t="s">
        <v>4575</v>
      </c>
      <c r="B2346" s="15" t="s">
        <v>4576</v>
      </c>
      <c r="C2346" s="20" t="s">
        <v>33</v>
      </c>
      <c r="D2346" s="44">
        <v>3.2001714706420898</v>
      </c>
      <c r="E2346" s="55">
        <v>3.2001714706420898</v>
      </c>
    </row>
    <row r="2347" spans="1:5" ht="60">
      <c r="A2347" s="5" t="s">
        <v>4577</v>
      </c>
      <c r="B2347" s="15" t="s">
        <v>4578</v>
      </c>
      <c r="C2347" s="20" t="s">
        <v>505</v>
      </c>
      <c r="D2347" s="51">
        <v>0.63375836610794067</v>
      </c>
      <c r="E2347" s="62">
        <v>0.63375836610794067</v>
      </c>
    </row>
    <row r="2348" spans="1:5" ht="60">
      <c r="A2348" s="5" t="s">
        <v>4579</v>
      </c>
      <c r="B2348" s="15" t="s">
        <v>4580</v>
      </c>
      <c r="C2348" s="20" t="s">
        <v>500</v>
      </c>
      <c r="D2348" s="50">
        <v>123.81539154052734</v>
      </c>
      <c r="E2348" s="61">
        <v>123.81539154052734</v>
      </c>
    </row>
    <row r="2349" spans="1:5" ht="60">
      <c r="A2349" s="5" t="s">
        <v>4581</v>
      </c>
      <c r="B2349" s="15" t="s">
        <v>4582</v>
      </c>
      <c r="C2349" s="20" t="s">
        <v>3932</v>
      </c>
      <c r="D2349" s="45">
        <v>29.019233703613281</v>
      </c>
      <c r="E2349" s="56">
        <v>29.019233703613281</v>
      </c>
    </row>
    <row r="2350" spans="1:5" ht="60">
      <c r="A2350" s="5" t="s">
        <v>4583</v>
      </c>
      <c r="B2350" s="15" t="s">
        <v>4584</v>
      </c>
      <c r="C2350" s="20" t="s">
        <v>212</v>
      </c>
      <c r="D2350" s="50">
        <v>165.07415771484375</v>
      </c>
      <c r="E2350" s="61">
        <v>165.07415771484375</v>
      </c>
    </row>
    <row r="2351" spans="1:5" ht="60">
      <c r="A2351" s="5" t="s">
        <v>4585</v>
      </c>
      <c r="B2351" s="15" t="s">
        <v>4586</v>
      </c>
      <c r="C2351" s="20" t="s">
        <v>127</v>
      </c>
      <c r="D2351" s="50">
        <v>308.38128662109375</v>
      </c>
      <c r="E2351" s="61">
        <v>308.38128662109375</v>
      </c>
    </row>
    <row r="2352" spans="1:5" ht="60">
      <c r="A2352" s="5" t="s">
        <v>4587</v>
      </c>
      <c r="B2352" s="15" t="s">
        <v>4588</v>
      </c>
      <c r="C2352" s="20" t="s">
        <v>3939</v>
      </c>
      <c r="D2352" s="51">
        <v>0.82517135143280029</v>
      </c>
      <c r="E2352" s="62">
        <v>0.82517135143280029</v>
      </c>
    </row>
    <row r="2353" spans="1:5" ht="60">
      <c r="A2353" s="5" t="s">
        <v>4589</v>
      </c>
      <c r="B2353" s="15" t="s">
        <v>4590</v>
      </c>
      <c r="C2353" s="20" t="s">
        <v>33</v>
      </c>
      <c r="D2353" s="45">
        <v>69.991081237792969</v>
      </c>
      <c r="E2353" s="56">
        <v>69.991081237792969</v>
      </c>
    </row>
    <row r="2354" spans="1:5" ht="60">
      <c r="A2354" s="5" t="s">
        <v>4591</v>
      </c>
      <c r="B2354" s="15" t="s">
        <v>4592</v>
      </c>
      <c r="C2354" s="20" t="s">
        <v>33</v>
      </c>
      <c r="D2354" s="44">
        <v>5.1746640205383301</v>
      </c>
      <c r="E2354" s="55">
        <v>5.1746640205383301</v>
      </c>
    </row>
    <row r="2355" spans="1:5" ht="60">
      <c r="A2355" s="5" t="s">
        <v>4593</v>
      </c>
      <c r="B2355" s="15" t="s">
        <v>4594</v>
      </c>
      <c r="C2355" s="20" t="s">
        <v>33</v>
      </c>
      <c r="D2355" s="45">
        <v>11.881719589233398</v>
      </c>
      <c r="E2355" s="56">
        <v>11.881719589233398</v>
      </c>
    </row>
    <row r="2356" spans="1:5" ht="60">
      <c r="A2356" s="5" t="s">
        <v>4595</v>
      </c>
      <c r="B2356" s="15" t="s">
        <v>4596</v>
      </c>
      <c r="C2356" s="20" t="s">
        <v>33</v>
      </c>
      <c r="D2356" s="45">
        <v>12.093205451965332</v>
      </c>
      <c r="E2356" s="56">
        <v>12.093205451965332</v>
      </c>
    </row>
    <row r="2357" spans="1:5" ht="75">
      <c r="A2357" s="5" t="s">
        <v>4597</v>
      </c>
      <c r="B2357" s="15" t="s">
        <v>4598</v>
      </c>
      <c r="C2357" s="20" t="s">
        <v>33</v>
      </c>
      <c r="D2357" s="48">
        <v>0</v>
      </c>
      <c r="E2357" s="59">
        <v>0</v>
      </c>
    </row>
    <row r="2358" spans="1:5" ht="60">
      <c r="A2358" s="5" t="s">
        <v>4599</v>
      </c>
      <c r="B2358" s="15" t="s">
        <v>4600</v>
      </c>
      <c r="C2358" s="20" t="s">
        <v>33</v>
      </c>
      <c r="D2358" s="51">
        <v>0.84191989898681641</v>
      </c>
      <c r="E2358" s="62">
        <v>0.84191989898681641</v>
      </c>
    </row>
    <row r="2359" spans="1:5" ht="60">
      <c r="A2359" s="5" t="s">
        <v>4601</v>
      </c>
      <c r="B2359" s="15" t="s">
        <v>4602</v>
      </c>
      <c r="C2359" s="20" t="s">
        <v>33</v>
      </c>
      <c r="D2359" s="51">
        <v>1.7411563545465469E-2</v>
      </c>
      <c r="E2359" s="62">
        <v>1.7411563545465469E-2</v>
      </c>
    </row>
    <row r="2360" spans="1:5" ht="60">
      <c r="A2360" s="5" t="s">
        <v>4603</v>
      </c>
      <c r="B2360" s="15" t="s">
        <v>4604</v>
      </c>
      <c r="C2360" s="20" t="s">
        <v>2126</v>
      </c>
      <c r="D2360" s="45">
        <v>15</v>
      </c>
      <c r="E2360" s="56">
        <v>15</v>
      </c>
    </row>
    <row r="2361" spans="1:5" ht="60">
      <c r="A2361" s="5" t="s">
        <v>4605</v>
      </c>
      <c r="B2361" s="15" t="s">
        <v>4606</v>
      </c>
      <c r="C2361" s="20" t="s">
        <v>2117</v>
      </c>
      <c r="D2361" s="48">
        <v>0</v>
      </c>
      <c r="E2361" s="59">
        <v>0</v>
      </c>
    </row>
    <row r="2362" spans="1:5" ht="60">
      <c r="A2362" s="5" t="s">
        <v>4607</v>
      </c>
      <c r="B2362" s="15" t="s">
        <v>4608</v>
      </c>
      <c r="C2362" s="20" t="s">
        <v>2117</v>
      </c>
      <c r="D2362" s="48">
        <v>0</v>
      </c>
      <c r="E2362" s="59">
        <v>0</v>
      </c>
    </row>
    <row r="2363" spans="1:5" ht="60">
      <c r="A2363" s="5" t="s">
        <v>4609</v>
      </c>
      <c r="B2363" s="15" t="s">
        <v>4610</v>
      </c>
      <c r="C2363" s="20" t="s">
        <v>2117</v>
      </c>
      <c r="D2363" s="48">
        <v>0</v>
      </c>
      <c r="E2363" s="59">
        <v>0</v>
      </c>
    </row>
    <row r="2364" spans="1:5" ht="60">
      <c r="A2364" s="5" t="s">
        <v>4611</v>
      </c>
      <c r="B2364" s="15" t="s">
        <v>4612</v>
      </c>
      <c r="C2364" s="20" t="s">
        <v>2117</v>
      </c>
      <c r="D2364" s="48">
        <v>0</v>
      </c>
      <c r="E2364" s="59">
        <v>0</v>
      </c>
    </row>
    <row r="2365" spans="1:5" ht="60">
      <c r="A2365" s="5" t="s">
        <v>4613</v>
      </c>
      <c r="B2365" s="15" t="s">
        <v>4614</v>
      </c>
      <c r="C2365" s="20" t="s">
        <v>2117</v>
      </c>
      <c r="D2365" s="48">
        <v>0</v>
      </c>
      <c r="E2365" s="59">
        <v>0</v>
      </c>
    </row>
    <row r="2366" spans="1:5" ht="60">
      <c r="A2366" s="5" t="s">
        <v>4615</v>
      </c>
      <c r="B2366" s="15" t="s">
        <v>4616</v>
      </c>
      <c r="C2366" s="20" t="s">
        <v>33</v>
      </c>
      <c r="D2366" s="44">
        <v>5.8865342140197754</v>
      </c>
      <c r="E2366" s="55">
        <v>5.8865342140197754</v>
      </c>
    </row>
    <row r="2367" spans="1:5" ht="60">
      <c r="A2367" s="5" t="s">
        <v>4617</v>
      </c>
      <c r="B2367" s="15" t="s">
        <v>4618</v>
      </c>
      <c r="C2367" s="20" t="s">
        <v>3970</v>
      </c>
      <c r="D2367" s="46">
        <v>707597.0625</v>
      </c>
      <c r="E2367" s="57">
        <v>707597.0625</v>
      </c>
    </row>
    <row r="2368" spans="1:5" ht="45">
      <c r="A2368" s="5" t="s">
        <v>4619</v>
      </c>
      <c r="B2368" s="15" t="s">
        <v>4620</v>
      </c>
      <c r="C2368" s="20" t="s">
        <v>38</v>
      </c>
      <c r="D2368" s="51">
        <v>0.97377705574035645</v>
      </c>
      <c r="E2368" s="62">
        <v>0.97377705574035645</v>
      </c>
    </row>
    <row r="2369" spans="1:5" ht="45">
      <c r="A2369" s="5" t="s">
        <v>4621</v>
      </c>
      <c r="B2369" s="15" t="s">
        <v>4622</v>
      </c>
      <c r="C2369" s="20" t="s">
        <v>30</v>
      </c>
      <c r="D2369" s="50">
        <v>139.71153259277344</v>
      </c>
      <c r="E2369" s="61">
        <v>139.71153259277344</v>
      </c>
    </row>
    <row r="2370" spans="1:5" ht="45">
      <c r="A2370" s="5" t="s">
        <v>4623</v>
      </c>
      <c r="B2370" s="15" t="s">
        <v>4624</v>
      </c>
      <c r="C2370" s="20" t="s">
        <v>212</v>
      </c>
      <c r="D2370" s="50">
        <v>916.0821533203125</v>
      </c>
      <c r="E2370" s="61">
        <v>916.0821533203125</v>
      </c>
    </row>
    <row r="2371" spans="1:5" ht="45">
      <c r="A2371" s="5" t="s">
        <v>4625</v>
      </c>
      <c r="B2371" s="15" t="s">
        <v>4626</v>
      </c>
      <c r="C2371" s="20" t="s">
        <v>212</v>
      </c>
      <c r="D2371" s="51">
        <v>1.5669051557779312E-2</v>
      </c>
      <c r="E2371" s="62">
        <v>1.5669051557779312E-2</v>
      </c>
    </row>
    <row r="2372" spans="1:5" ht="60">
      <c r="A2372" s="5" t="s">
        <v>4627</v>
      </c>
      <c r="B2372" s="15" t="s">
        <v>4628</v>
      </c>
      <c r="C2372" s="20" t="s">
        <v>500</v>
      </c>
      <c r="D2372" s="45">
        <v>94.2403564453125</v>
      </c>
      <c r="E2372" s="56">
        <v>94.2403564453125</v>
      </c>
    </row>
    <row r="2373" spans="1:5" ht="60">
      <c r="A2373" s="5" t="s">
        <v>4629</v>
      </c>
      <c r="B2373" s="15" t="s">
        <v>4630</v>
      </c>
      <c r="C2373" s="20" t="s">
        <v>33</v>
      </c>
      <c r="D2373" s="44">
        <v>3.2854390144348145</v>
      </c>
      <c r="E2373" s="55">
        <v>3.2854390144348145</v>
      </c>
    </row>
    <row r="2374" spans="1:5" ht="45">
      <c r="A2374" s="5" t="s">
        <v>4631</v>
      </c>
      <c r="B2374" s="15" t="s">
        <v>4632</v>
      </c>
      <c r="C2374" s="20" t="s">
        <v>505</v>
      </c>
      <c r="D2374" s="51">
        <v>0.63231348991394043</v>
      </c>
      <c r="E2374" s="62">
        <v>0.63231348991394043</v>
      </c>
    </row>
    <row r="2375" spans="1:5" ht="45">
      <c r="A2375" s="5" t="s">
        <v>4633</v>
      </c>
      <c r="B2375" s="15" t="s">
        <v>4634</v>
      </c>
      <c r="C2375" s="20" t="s">
        <v>500</v>
      </c>
      <c r="D2375" s="50">
        <v>122.61318969726562</v>
      </c>
      <c r="E2375" s="61">
        <v>122.61318969726562</v>
      </c>
    </row>
    <row r="2376" spans="1:5" ht="60">
      <c r="A2376" s="5" t="s">
        <v>4635</v>
      </c>
      <c r="B2376" s="15" t="s">
        <v>4636</v>
      </c>
      <c r="C2376" s="20" t="s">
        <v>3932</v>
      </c>
      <c r="D2376" s="45">
        <v>29.019233703613281</v>
      </c>
      <c r="E2376" s="56">
        <v>29.019233703613281</v>
      </c>
    </row>
    <row r="2377" spans="1:5" ht="60">
      <c r="A2377" s="5" t="s">
        <v>4637</v>
      </c>
      <c r="B2377" s="15" t="s">
        <v>4638</v>
      </c>
      <c r="C2377" s="20" t="s">
        <v>212</v>
      </c>
      <c r="D2377" s="50">
        <v>165.07415771484375</v>
      </c>
      <c r="E2377" s="61">
        <v>165.07415771484375</v>
      </c>
    </row>
    <row r="2378" spans="1:5" ht="45">
      <c r="A2378" s="5" t="s">
        <v>4639</v>
      </c>
      <c r="B2378" s="15" t="s">
        <v>4640</v>
      </c>
      <c r="C2378" s="20" t="s">
        <v>127</v>
      </c>
      <c r="D2378" s="50">
        <v>309.128173828125</v>
      </c>
      <c r="E2378" s="61">
        <v>309.128173828125</v>
      </c>
    </row>
    <row r="2379" spans="1:5" ht="45">
      <c r="A2379" s="5" t="s">
        <v>4641</v>
      </c>
      <c r="B2379" s="15" t="s">
        <v>4642</v>
      </c>
      <c r="C2379" s="20" t="s">
        <v>3939</v>
      </c>
      <c r="D2379" s="51">
        <v>0.82317769527435303</v>
      </c>
      <c r="E2379" s="62">
        <v>0.82317769527435303</v>
      </c>
    </row>
    <row r="2380" spans="1:5" ht="60">
      <c r="A2380" s="5" t="s">
        <v>4643</v>
      </c>
      <c r="B2380" s="15" t="s">
        <v>4644</v>
      </c>
      <c r="C2380" s="20" t="s">
        <v>33</v>
      </c>
      <c r="D2380" s="45">
        <v>69.991081237792969</v>
      </c>
      <c r="E2380" s="56">
        <v>69.991081237792969</v>
      </c>
    </row>
    <row r="2381" spans="1:5" ht="60">
      <c r="A2381" s="5" t="s">
        <v>4645</v>
      </c>
      <c r="B2381" s="15" t="s">
        <v>4646</v>
      </c>
      <c r="C2381" s="20" t="s">
        <v>33</v>
      </c>
      <c r="D2381" s="44">
        <v>5.1746640205383301</v>
      </c>
      <c r="E2381" s="55">
        <v>5.1746640205383301</v>
      </c>
    </row>
    <row r="2382" spans="1:5" ht="60">
      <c r="A2382" s="5" t="s">
        <v>4647</v>
      </c>
      <c r="B2382" s="15" t="s">
        <v>4648</v>
      </c>
      <c r="C2382" s="20" t="s">
        <v>33</v>
      </c>
      <c r="D2382" s="45">
        <v>11.881719589233398</v>
      </c>
      <c r="E2382" s="56">
        <v>11.881719589233398</v>
      </c>
    </row>
    <row r="2383" spans="1:5" ht="60">
      <c r="A2383" s="5" t="s">
        <v>4649</v>
      </c>
      <c r="B2383" s="15" t="s">
        <v>4650</v>
      </c>
      <c r="C2383" s="20" t="s">
        <v>33</v>
      </c>
      <c r="D2383" s="45">
        <v>12.093205451965332</v>
      </c>
      <c r="E2383" s="56">
        <v>12.093205451965332</v>
      </c>
    </row>
    <row r="2384" spans="1:5" ht="60">
      <c r="A2384" s="5" t="s">
        <v>4651</v>
      </c>
      <c r="B2384" s="15" t="s">
        <v>4652</v>
      </c>
      <c r="C2384" s="20" t="s">
        <v>33</v>
      </c>
      <c r="D2384" s="48">
        <v>0</v>
      </c>
      <c r="E2384" s="59">
        <v>0</v>
      </c>
    </row>
    <row r="2385" spans="1:5" ht="60">
      <c r="A2385" s="5" t="s">
        <v>4653</v>
      </c>
      <c r="B2385" s="15" t="s">
        <v>4654</v>
      </c>
      <c r="C2385" s="20" t="s">
        <v>33</v>
      </c>
      <c r="D2385" s="51">
        <v>0.84191989898681641</v>
      </c>
      <c r="E2385" s="62">
        <v>0.84191989898681641</v>
      </c>
    </row>
    <row r="2386" spans="1:5" ht="60">
      <c r="A2386" s="5" t="s">
        <v>4655</v>
      </c>
      <c r="B2386" s="15" t="s">
        <v>4656</v>
      </c>
      <c r="C2386" s="20" t="s">
        <v>33</v>
      </c>
      <c r="D2386" s="51">
        <v>1.7411563545465469E-2</v>
      </c>
      <c r="E2386" s="62">
        <v>1.7411563545465469E-2</v>
      </c>
    </row>
    <row r="2387" spans="1:5" ht="60">
      <c r="A2387" s="5" t="s">
        <v>4657</v>
      </c>
      <c r="B2387" s="15" t="s">
        <v>4658</v>
      </c>
      <c r="C2387" s="20" t="s">
        <v>2126</v>
      </c>
      <c r="D2387" s="45">
        <v>15</v>
      </c>
      <c r="E2387" s="56">
        <v>15</v>
      </c>
    </row>
    <row r="2388" spans="1:5" ht="45">
      <c r="A2388" s="5" t="s">
        <v>4659</v>
      </c>
      <c r="B2388" s="15" t="s">
        <v>4660</v>
      </c>
      <c r="C2388" s="20" t="s">
        <v>2117</v>
      </c>
      <c r="D2388" s="48">
        <v>0</v>
      </c>
      <c r="E2388" s="59">
        <v>0</v>
      </c>
    </row>
    <row r="2389" spans="1:5" ht="60">
      <c r="A2389" s="5" t="s">
        <v>4661</v>
      </c>
      <c r="B2389" s="15" t="s">
        <v>4662</v>
      </c>
      <c r="C2389" s="20" t="s">
        <v>2117</v>
      </c>
      <c r="D2389" s="48">
        <v>0</v>
      </c>
      <c r="E2389" s="59">
        <v>0</v>
      </c>
    </row>
    <row r="2390" spans="1:5" ht="45">
      <c r="A2390" s="5" t="s">
        <v>4663</v>
      </c>
      <c r="B2390" s="15" t="s">
        <v>4664</v>
      </c>
      <c r="C2390" s="20" t="s">
        <v>2117</v>
      </c>
      <c r="D2390" s="48">
        <v>0</v>
      </c>
      <c r="E2390" s="59">
        <v>0</v>
      </c>
    </row>
    <row r="2391" spans="1:5" ht="60">
      <c r="A2391" s="5" t="s">
        <v>4665</v>
      </c>
      <c r="B2391" s="15" t="s">
        <v>4666</v>
      </c>
      <c r="C2391" s="20" t="s">
        <v>2117</v>
      </c>
      <c r="D2391" s="48">
        <v>0</v>
      </c>
      <c r="E2391" s="59">
        <v>0</v>
      </c>
    </row>
    <row r="2392" spans="1:5" ht="45">
      <c r="A2392" s="5" t="s">
        <v>4667</v>
      </c>
      <c r="B2392" s="15" t="s">
        <v>4668</v>
      </c>
      <c r="C2392" s="20" t="s">
        <v>2117</v>
      </c>
      <c r="D2392" s="48">
        <v>0</v>
      </c>
      <c r="E2392" s="59">
        <v>0</v>
      </c>
    </row>
    <row r="2393" spans="1:5" ht="45">
      <c r="A2393" s="5" t="s">
        <v>4669</v>
      </c>
      <c r="B2393" s="15" t="s">
        <v>4670</v>
      </c>
      <c r="C2393" s="20" t="s">
        <v>33</v>
      </c>
      <c r="D2393" s="44">
        <v>5.8865342140197754</v>
      </c>
      <c r="E2393" s="55">
        <v>5.8865342140197754</v>
      </c>
    </row>
    <row r="2394" spans="1:5" ht="60">
      <c r="A2394" s="5" t="s">
        <v>4671</v>
      </c>
      <c r="B2394" s="15" t="s">
        <v>4672</v>
      </c>
      <c r="C2394" s="20" t="s">
        <v>3970</v>
      </c>
      <c r="D2394" s="46">
        <v>707597.0625</v>
      </c>
      <c r="E2394" s="57">
        <v>707597.0625</v>
      </c>
    </row>
    <row r="2395" spans="1:5" ht="45">
      <c r="A2395" s="5" t="s">
        <v>4673</v>
      </c>
      <c r="B2395" s="15" t="s">
        <v>4674</v>
      </c>
      <c r="C2395" s="20" t="s">
        <v>38</v>
      </c>
      <c r="D2395" s="44">
        <v>1.0124129056930542</v>
      </c>
      <c r="E2395" s="55">
        <v>1.0124129056930542</v>
      </c>
    </row>
    <row r="2396" spans="1:5" ht="45">
      <c r="A2396" s="5" t="s">
        <v>4675</v>
      </c>
      <c r="B2396" s="15" t="s">
        <v>4676</v>
      </c>
      <c r="C2396" s="20" t="s">
        <v>30</v>
      </c>
      <c r="D2396" s="50">
        <v>145.05387878417969</v>
      </c>
      <c r="E2396" s="61">
        <v>145.05387878417969</v>
      </c>
    </row>
    <row r="2397" spans="1:5" ht="45">
      <c r="A2397" s="5" t="s">
        <v>4677</v>
      </c>
      <c r="B2397" s="15" t="s">
        <v>4678</v>
      </c>
      <c r="C2397" s="20" t="s">
        <v>212</v>
      </c>
      <c r="D2397" s="50">
        <v>916.0821533203125</v>
      </c>
      <c r="E2397" s="61">
        <v>916.0821533203125</v>
      </c>
    </row>
    <row r="2398" spans="1:5" ht="45">
      <c r="A2398" s="5" t="s">
        <v>4679</v>
      </c>
      <c r="B2398" s="15" t="s">
        <v>4680</v>
      </c>
      <c r="C2398" s="20" t="s">
        <v>212</v>
      </c>
      <c r="D2398" s="51">
        <v>1.5669051557779312E-2</v>
      </c>
      <c r="E2398" s="62">
        <v>1.5669051557779312E-2</v>
      </c>
    </row>
    <row r="2399" spans="1:5" ht="45">
      <c r="A2399" s="5" t="s">
        <v>4681</v>
      </c>
      <c r="B2399" s="15" t="s">
        <v>4682</v>
      </c>
      <c r="C2399" s="20" t="s">
        <v>500</v>
      </c>
      <c r="D2399" s="45">
        <v>99.065971374511719</v>
      </c>
      <c r="E2399" s="56">
        <v>99.065971374511719</v>
      </c>
    </row>
    <row r="2400" spans="1:5" ht="60">
      <c r="A2400" s="5" t="s">
        <v>4683</v>
      </c>
      <c r="B2400" s="15" t="s">
        <v>4684</v>
      </c>
      <c r="C2400" s="20" t="s">
        <v>33</v>
      </c>
      <c r="D2400" s="44">
        <v>2.9421815872192383</v>
      </c>
      <c r="E2400" s="55">
        <v>2.9421815872192383</v>
      </c>
    </row>
    <row r="2401" spans="1:5" ht="45">
      <c r="A2401" s="5" t="s">
        <v>4685</v>
      </c>
      <c r="B2401" s="15" t="s">
        <v>4686</v>
      </c>
      <c r="C2401" s="20" t="s">
        <v>505</v>
      </c>
      <c r="D2401" s="51">
        <v>0.6350829005241394</v>
      </c>
      <c r="E2401" s="62">
        <v>0.6350829005241394</v>
      </c>
    </row>
    <row r="2402" spans="1:5" ht="45">
      <c r="A2402" s="5" t="s">
        <v>4687</v>
      </c>
      <c r="B2402" s="15" t="s">
        <v>4688</v>
      </c>
      <c r="C2402" s="20" t="s">
        <v>500</v>
      </c>
      <c r="D2402" s="50">
        <v>128.39630126953125</v>
      </c>
      <c r="E2402" s="61">
        <v>128.39630126953125</v>
      </c>
    </row>
    <row r="2403" spans="1:5" ht="60">
      <c r="A2403" s="5" t="s">
        <v>4689</v>
      </c>
      <c r="B2403" s="15" t="s">
        <v>4690</v>
      </c>
      <c r="C2403" s="20" t="s">
        <v>3932</v>
      </c>
      <c r="D2403" s="45">
        <v>29.019233703613281</v>
      </c>
      <c r="E2403" s="56">
        <v>29.019233703613281</v>
      </c>
    </row>
    <row r="2404" spans="1:5" ht="45">
      <c r="A2404" s="5" t="s">
        <v>4691</v>
      </c>
      <c r="B2404" s="15" t="s">
        <v>4692</v>
      </c>
      <c r="C2404" s="20" t="s">
        <v>212</v>
      </c>
      <c r="D2404" s="50">
        <v>165.07415771484375</v>
      </c>
      <c r="E2404" s="61">
        <v>165.07415771484375</v>
      </c>
    </row>
    <row r="2405" spans="1:5" ht="45">
      <c r="A2405" s="5" t="s">
        <v>4693</v>
      </c>
      <c r="B2405" s="15" t="s">
        <v>4694</v>
      </c>
      <c r="C2405" s="20" t="s">
        <v>127</v>
      </c>
      <c r="D2405" s="50">
        <v>301.17855834960937</v>
      </c>
      <c r="E2405" s="61">
        <v>301.17855834960937</v>
      </c>
    </row>
    <row r="2406" spans="1:5" ht="45">
      <c r="A2406" s="5" t="s">
        <v>4695</v>
      </c>
      <c r="B2406" s="15" t="s">
        <v>4696</v>
      </c>
      <c r="C2406" s="20" t="s">
        <v>3939</v>
      </c>
      <c r="D2406" s="51">
        <v>0.84490549564361572</v>
      </c>
      <c r="E2406" s="62">
        <v>0.84490549564361572</v>
      </c>
    </row>
    <row r="2407" spans="1:5" ht="60">
      <c r="A2407" s="5" t="s">
        <v>4697</v>
      </c>
      <c r="B2407" s="15" t="s">
        <v>4698</v>
      </c>
      <c r="C2407" s="20" t="s">
        <v>33</v>
      </c>
      <c r="D2407" s="45">
        <v>69.991081237792969</v>
      </c>
      <c r="E2407" s="56">
        <v>69.991081237792969</v>
      </c>
    </row>
    <row r="2408" spans="1:5" ht="60">
      <c r="A2408" s="5" t="s">
        <v>4699</v>
      </c>
      <c r="B2408" s="15" t="s">
        <v>4700</v>
      </c>
      <c r="C2408" s="20" t="s">
        <v>33</v>
      </c>
      <c r="D2408" s="44">
        <v>5.1746640205383301</v>
      </c>
      <c r="E2408" s="55">
        <v>5.1746640205383301</v>
      </c>
    </row>
    <row r="2409" spans="1:5" ht="60">
      <c r="A2409" s="5" t="s">
        <v>4701</v>
      </c>
      <c r="B2409" s="15" t="s">
        <v>4702</v>
      </c>
      <c r="C2409" s="20" t="s">
        <v>33</v>
      </c>
      <c r="D2409" s="45">
        <v>11.881719589233398</v>
      </c>
      <c r="E2409" s="56">
        <v>11.881719589233398</v>
      </c>
    </row>
    <row r="2410" spans="1:5" ht="60">
      <c r="A2410" s="5" t="s">
        <v>4703</v>
      </c>
      <c r="B2410" s="15" t="s">
        <v>4704</v>
      </c>
      <c r="C2410" s="20" t="s">
        <v>33</v>
      </c>
      <c r="D2410" s="45">
        <v>12.093205451965332</v>
      </c>
      <c r="E2410" s="56">
        <v>12.093205451965332</v>
      </c>
    </row>
    <row r="2411" spans="1:5" ht="60">
      <c r="A2411" s="5" t="s">
        <v>4705</v>
      </c>
      <c r="B2411" s="15" t="s">
        <v>4706</v>
      </c>
      <c r="C2411" s="20" t="s">
        <v>33</v>
      </c>
      <c r="D2411" s="48">
        <v>0</v>
      </c>
      <c r="E2411" s="59">
        <v>0</v>
      </c>
    </row>
    <row r="2412" spans="1:5" ht="60">
      <c r="A2412" s="5" t="s">
        <v>4707</v>
      </c>
      <c r="B2412" s="15" t="s">
        <v>4708</v>
      </c>
      <c r="C2412" s="20" t="s">
        <v>33</v>
      </c>
      <c r="D2412" s="51">
        <v>0.84191989898681641</v>
      </c>
      <c r="E2412" s="62">
        <v>0.84191989898681641</v>
      </c>
    </row>
    <row r="2413" spans="1:5" ht="60">
      <c r="A2413" s="5" t="s">
        <v>4709</v>
      </c>
      <c r="B2413" s="15" t="s">
        <v>4710</v>
      </c>
      <c r="C2413" s="20" t="s">
        <v>33</v>
      </c>
      <c r="D2413" s="51">
        <v>1.7411563545465469E-2</v>
      </c>
      <c r="E2413" s="62">
        <v>1.7411563545465469E-2</v>
      </c>
    </row>
    <row r="2414" spans="1:5" ht="60">
      <c r="A2414" s="5" t="s">
        <v>4711</v>
      </c>
      <c r="B2414" s="15" t="s">
        <v>4712</v>
      </c>
      <c r="C2414" s="20" t="s">
        <v>2126</v>
      </c>
      <c r="D2414" s="45">
        <v>15</v>
      </c>
      <c r="E2414" s="56">
        <v>15</v>
      </c>
    </row>
    <row r="2415" spans="1:5" ht="45">
      <c r="A2415" s="5" t="s">
        <v>4713</v>
      </c>
      <c r="B2415" s="15" t="s">
        <v>4714</v>
      </c>
      <c r="C2415" s="20" t="s">
        <v>2117</v>
      </c>
      <c r="D2415" s="48">
        <v>0</v>
      </c>
      <c r="E2415" s="59">
        <v>0</v>
      </c>
    </row>
    <row r="2416" spans="1:5" ht="45">
      <c r="A2416" s="5" t="s">
        <v>4715</v>
      </c>
      <c r="B2416" s="15" t="s">
        <v>4716</v>
      </c>
      <c r="C2416" s="20" t="s">
        <v>2117</v>
      </c>
      <c r="D2416" s="48">
        <v>0</v>
      </c>
      <c r="E2416" s="59">
        <v>0</v>
      </c>
    </row>
    <row r="2417" spans="1:5" ht="45">
      <c r="A2417" s="5" t="s">
        <v>4717</v>
      </c>
      <c r="B2417" s="15" t="s">
        <v>4718</v>
      </c>
      <c r="C2417" s="20" t="s">
        <v>2117</v>
      </c>
      <c r="D2417" s="48">
        <v>0</v>
      </c>
      <c r="E2417" s="59">
        <v>0</v>
      </c>
    </row>
    <row r="2418" spans="1:5" ht="45">
      <c r="A2418" s="5" t="s">
        <v>4719</v>
      </c>
      <c r="B2418" s="15" t="s">
        <v>4720</v>
      </c>
      <c r="C2418" s="20" t="s">
        <v>2117</v>
      </c>
      <c r="D2418" s="48">
        <v>0</v>
      </c>
      <c r="E2418" s="59">
        <v>0</v>
      </c>
    </row>
    <row r="2419" spans="1:5" ht="45">
      <c r="A2419" s="5" t="s">
        <v>4721</v>
      </c>
      <c r="B2419" s="15" t="s">
        <v>4722</v>
      </c>
      <c r="C2419" s="20" t="s">
        <v>2117</v>
      </c>
      <c r="D2419" s="48">
        <v>0</v>
      </c>
      <c r="E2419" s="59">
        <v>0</v>
      </c>
    </row>
    <row r="2420" spans="1:5" ht="45">
      <c r="A2420" s="5" t="s">
        <v>4723</v>
      </c>
      <c r="B2420" s="15" t="s">
        <v>4724</v>
      </c>
      <c r="C2420" s="20" t="s">
        <v>33</v>
      </c>
      <c r="D2420" s="44">
        <v>5.8865342140197754</v>
      </c>
      <c r="E2420" s="55">
        <v>5.8865342140197754</v>
      </c>
    </row>
    <row r="2421" spans="1:5" ht="60">
      <c r="A2421" s="5" t="s">
        <v>4725</v>
      </c>
      <c r="B2421" s="15" t="s">
        <v>4726</v>
      </c>
      <c r="C2421" s="20" t="s">
        <v>3970</v>
      </c>
      <c r="D2421" s="46">
        <v>707597.0625</v>
      </c>
      <c r="E2421" s="57">
        <v>707597.0625</v>
      </c>
    </row>
    <row r="2422" spans="1:5" ht="60">
      <c r="A2422" s="5" t="s">
        <v>4727</v>
      </c>
      <c r="B2422" s="15" t="s">
        <v>4728</v>
      </c>
      <c r="C2422" s="20" t="s">
        <v>38</v>
      </c>
      <c r="D2422" s="44">
        <v>1.0317308902740479</v>
      </c>
      <c r="E2422" s="55">
        <v>1.0317308902740479</v>
      </c>
    </row>
    <row r="2423" spans="1:5" ht="60">
      <c r="A2423" s="5" t="s">
        <v>4729</v>
      </c>
      <c r="B2423" s="15" t="s">
        <v>4730</v>
      </c>
      <c r="C2423" s="20" t="s">
        <v>30</v>
      </c>
      <c r="D2423" s="45">
        <v>26.212692260742188</v>
      </c>
      <c r="E2423" s="56">
        <v>26.212692260742188</v>
      </c>
    </row>
    <row r="2424" spans="1:5" ht="60">
      <c r="A2424" s="5" t="s">
        <v>4731</v>
      </c>
      <c r="B2424" s="15" t="s">
        <v>4732</v>
      </c>
      <c r="C2424" s="20" t="s">
        <v>212</v>
      </c>
      <c r="D2424" s="50">
        <v>641.2470703125</v>
      </c>
      <c r="E2424" s="61">
        <v>641.2470703125</v>
      </c>
    </row>
    <row r="2425" spans="1:5" ht="60">
      <c r="A2425" s="5" t="s">
        <v>4733</v>
      </c>
      <c r="B2425" s="15" t="s">
        <v>4734</v>
      </c>
      <c r="C2425" s="20" t="s">
        <v>212</v>
      </c>
      <c r="D2425" s="48">
        <v>0</v>
      </c>
      <c r="E2425" s="59">
        <v>0</v>
      </c>
    </row>
    <row r="2426" spans="1:5" ht="60">
      <c r="A2426" s="5" t="s">
        <v>4735</v>
      </c>
      <c r="B2426" s="15" t="s">
        <v>4736</v>
      </c>
      <c r="C2426" s="20" t="s">
        <v>500</v>
      </c>
      <c r="D2426" s="48">
        <v>0</v>
      </c>
      <c r="E2426" s="59">
        <v>0</v>
      </c>
    </row>
    <row r="2427" spans="1:5" ht="60">
      <c r="A2427" s="5" t="s">
        <v>4737</v>
      </c>
      <c r="B2427" s="15" t="s">
        <v>4738</v>
      </c>
      <c r="C2427" s="20" t="s">
        <v>33</v>
      </c>
      <c r="D2427" s="45">
        <v>57.901576995849609</v>
      </c>
      <c r="E2427" s="56">
        <v>57.901576995849609</v>
      </c>
    </row>
    <row r="2428" spans="1:5" ht="60">
      <c r="A2428" s="5" t="s">
        <v>4739</v>
      </c>
      <c r="B2428" s="15" t="s">
        <v>4740</v>
      </c>
      <c r="C2428" s="20" t="s">
        <v>505</v>
      </c>
      <c r="D2428" s="51">
        <v>0.18710009753704071</v>
      </c>
      <c r="E2428" s="62">
        <v>0.18710009753704071</v>
      </c>
    </row>
    <row r="2429" spans="1:5" ht="60">
      <c r="A2429" s="5" t="s">
        <v>4741</v>
      </c>
      <c r="B2429" s="15" t="s">
        <v>4742</v>
      </c>
      <c r="C2429" s="20" t="s">
        <v>500</v>
      </c>
      <c r="D2429" s="44">
        <v>1.2349107265472412</v>
      </c>
      <c r="E2429" s="55">
        <v>1.2349107265472412</v>
      </c>
    </row>
    <row r="2430" spans="1:5" ht="60">
      <c r="A2430" s="5" t="s">
        <v>4743</v>
      </c>
      <c r="B2430" s="15" t="s">
        <v>4744</v>
      </c>
      <c r="C2430" s="20" t="s">
        <v>3932</v>
      </c>
      <c r="D2430" s="45">
        <v>28.757808685302734</v>
      </c>
      <c r="E2430" s="56">
        <v>28.757808685302734</v>
      </c>
    </row>
    <row r="2431" spans="1:5" ht="60">
      <c r="A2431" s="5" t="s">
        <v>4745</v>
      </c>
      <c r="B2431" s="15" t="s">
        <v>4746</v>
      </c>
      <c r="C2431" s="20" t="s">
        <v>212</v>
      </c>
      <c r="D2431" s="51">
        <v>0.29169893264770508</v>
      </c>
      <c r="E2431" s="62">
        <v>0.29169893264770508</v>
      </c>
    </row>
    <row r="2432" spans="1:5" ht="60">
      <c r="A2432" s="5" t="s">
        <v>4747</v>
      </c>
      <c r="B2432" s="15" t="s">
        <v>4748</v>
      </c>
      <c r="C2432" s="20" t="s">
        <v>127</v>
      </c>
      <c r="D2432" s="50">
        <v>149.43283081054687</v>
      </c>
      <c r="E2432" s="61">
        <v>149.43283081054687</v>
      </c>
    </row>
    <row r="2433" spans="1:5" ht="60">
      <c r="A2433" s="5" t="s">
        <v>4749</v>
      </c>
      <c r="B2433" s="15" t="s">
        <v>4750</v>
      </c>
      <c r="C2433" s="20" t="s">
        <v>3939</v>
      </c>
      <c r="D2433" s="44">
        <v>1.1920024156570435</v>
      </c>
      <c r="E2433" s="55">
        <v>1.1920024156570435</v>
      </c>
    </row>
    <row r="2434" spans="1:5" ht="60">
      <c r="A2434" s="5" t="s">
        <v>4751</v>
      </c>
      <c r="B2434" s="15" t="s">
        <v>4752</v>
      </c>
      <c r="C2434" s="20" t="s">
        <v>33</v>
      </c>
      <c r="D2434" s="45">
        <v>76.589080810546875</v>
      </c>
      <c r="E2434" s="56">
        <v>76.589080810546875</v>
      </c>
    </row>
    <row r="2435" spans="1:5" ht="60">
      <c r="A2435" s="5" t="s">
        <v>4753</v>
      </c>
      <c r="B2435" s="15" t="s">
        <v>4754</v>
      </c>
      <c r="C2435" s="20" t="s">
        <v>33</v>
      </c>
      <c r="D2435" s="45">
        <v>20.549505233764648</v>
      </c>
      <c r="E2435" s="56">
        <v>20.549505233764648</v>
      </c>
    </row>
    <row r="2436" spans="1:5" ht="60">
      <c r="A2436" s="5" t="s">
        <v>4755</v>
      </c>
      <c r="B2436" s="15" t="s">
        <v>4756</v>
      </c>
      <c r="C2436" s="20" t="s">
        <v>33</v>
      </c>
      <c r="D2436" s="51">
        <v>2.9724454507231712E-2</v>
      </c>
      <c r="E2436" s="62">
        <v>2.9724454507231712E-2</v>
      </c>
    </row>
    <row r="2437" spans="1:5" ht="60">
      <c r="A2437" s="5" t="s">
        <v>4757</v>
      </c>
      <c r="B2437" s="15" t="s">
        <v>4758</v>
      </c>
      <c r="C2437" s="20" t="s">
        <v>33</v>
      </c>
      <c r="D2437" s="44">
        <v>1.9092977046966553</v>
      </c>
      <c r="E2437" s="55">
        <v>1.9092977046966553</v>
      </c>
    </row>
    <row r="2438" spans="1:5" ht="75">
      <c r="A2438" s="5" t="s">
        <v>4759</v>
      </c>
      <c r="B2438" s="15" t="s">
        <v>4760</v>
      </c>
      <c r="C2438" s="20" t="s">
        <v>33</v>
      </c>
      <c r="D2438" s="48">
        <v>0</v>
      </c>
      <c r="E2438" s="59">
        <v>0</v>
      </c>
    </row>
    <row r="2439" spans="1:5" ht="60">
      <c r="A2439" s="5" t="s">
        <v>4761</v>
      </c>
      <c r="B2439" s="15" t="s">
        <v>4762</v>
      </c>
      <c r="C2439" s="20" t="s">
        <v>33</v>
      </c>
      <c r="D2439" s="51">
        <v>0.92238712310791016</v>
      </c>
      <c r="E2439" s="62">
        <v>0.92238712310791016</v>
      </c>
    </row>
    <row r="2440" spans="1:5" ht="60">
      <c r="A2440" s="5" t="s">
        <v>4763</v>
      </c>
      <c r="B2440" s="15" t="s">
        <v>4764</v>
      </c>
      <c r="C2440" s="20" t="s">
        <v>33</v>
      </c>
      <c r="D2440" s="48">
        <v>0</v>
      </c>
      <c r="E2440" s="59">
        <v>0</v>
      </c>
    </row>
    <row r="2441" spans="1:5" ht="60">
      <c r="A2441" s="5" t="s">
        <v>4765</v>
      </c>
      <c r="B2441" s="15" t="s">
        <v>4766</v>
      </c>
      <c r="C2441" s="20" t="s">
        <v>2126</v>
      </c>
      <c r="D2441" s="48">
        <v>0</v>
      </c>
      <c r="E2441" s="59">
        <v>0</v>
      </c>
    </row>
    <row r="2442" spans="1:5" ht="60">
      <c r="A2442" s="5" t="s">
        <v>4767</v>
      </c>
      <c r="B2442" s="15" t="s">
        <v>4768</v>
      </c>
      <c r="C2442" s="20" t="s">
        <v>2117</v>
      </c>
      <c r="D2442" s="48">
        <v>0</v>
      </c>
      <c r="E2442" s="59">
        <v>0</v>
      </c>
    </row>
    <row r="2443" spans="1:5" ht="60">
      <c r="A2443" s="5" t="s">
        <v>4769</v>
      </c>
      <c r="B2443" s="15" t="s">
        <v>4770</v>
      </c>
      <c r="C2443" s="20" t="s">
        <v>2117</v>
      </c>
      <c r="D2443" s="48">
        <v>0</v>
      </c>
      <c r="E2443" s="59">
        <v>0</v>
      </c>
    </row>
    <row r="2444" spans="1:5" ht="60">
      <c r="A2444" s="5" t="s">
        <v>4771</v>
      </c>
      <c r="B2444" s="15" t="s">
        <v>4772</v>
      </c>
      <c r="C2444" s="20" t="s">
        <v>2117</v>
      </c>
      <c r="D2444" s="48">
        <v>0</v>
      </c>
      <c r="E2444" s="59">
        <v>0</v>
      </c>
    </row>
    <row r="2445" spans="1:5" ht="60">
      <c r="A2445" s="5" t="s">
        <v>4773</v>
      </c>
      <c r="B2445" s="15" t="s">
        <v>4774</v>
      </c>
      <c r="C2445" s="20" t="s">
        <v>2117</v>
      </c>
      <c r="D2445" s="48">
        <v>0</v>
      </c>
      <c r="E2445" s="59">
        <v>0</v>
      </c>
    </row>
    <row r="2446" spans="1:5" ht="60">
      <c r="A2446" s="5" t="s">
        <v>4775</v>
      </c>
      <c r="B2446" s="15" t="s">
        <v>4776</v>
      </c>
      <c r="C2446" s="20" t="s">
        <v>2117</v>
      </c>
      <c r="D2446" s="48">
        <v>0</v>
      </c>
      <c r="E2446" s="59">
        <v>0</v>
      </c>
    </row>
    <row r="2447" spans="1:5" ht="60">
      <c r="A2447" s="5" t="s">
        <v>4777</v>
      </c>
      <c r="B2447" s="15" t="s">
        <v>4778</v>
      </c>
      <c r="C2447" s="20" t="s">
        <v>33</v>
      </c>
      <c r="D2447" s="45">
        <v>20.949495315551758</v>
      </c>
      <c r="E2447" s="56">
        <v>20.949495315551758</v>
      </c>
    </row>
    <row r="2448" spans="1:5" ht="60">
      <c r="A2448" s="5" t="s">
        <v>4779</v>
      </c>
      <c r="B2448" s="15" t="s">
        <v>4780</v>
      </c>
      <c r="C2448" s="20" t="s">
        <v>3970</v>
      </c>
      <c r="D2448" s="46">
        <v>499812.53125</v>
      </c>
      <c r="E2448" s="57">
        <v>499812.53125</v>
      </c>
    </row>
    <row r="2449" spans="1:5" ht="45">
      <c r="A2449" s="5" t="s">
        <v>4781</v>
      </c>
      <c r="B2449" s="15" t="s">
        <v>4782</v>
      </c>
      <c r="C2449" s="20" t="s">
        <v>38</v>
      </c>
      <c r="D2449" s="44">
        <v>1.0367162227630615</v>
      </c>
      <c r="E2449" s="55">
        <v>1.0367162227630615</v>
      </c>
    </row>
    <row r="2450" spans="1:5" ht="45">
      <c r="A2450" s="5" t="s">
        <v>4783</v>
      </c>
      <c r="B2450" s="15" t="s">
        <v>4784</v>
      </c>
      <c r="C2450" s="20" t="s">
        <v>30</v>
      </c>
      <c r="D2450" s="45">
        <v>26.212692260742188</v>
      </c>
      <c r="E2450" s="56">
        <v>26.212692260742188</v>
      </c>
    </row>
    <row r="2451" spans="1:5" ht="45">
      <c r="A2451" s="5" t="s">
        <v>4785</v>
      </c>
      <c r="B2451" s="15" t="s">
        <v>4786</v>
      </c>
      <c r="C2451" s="20" t="s">
        <v>212</v>
      </c>
      <c r="D2451" s="50">
        <v>641.2470703125</v>
      </c>
      <c r="E2451" s="61">
        <v>641.2470703125</v>
      </c>
    </row>
    <row r="2452" spans="1:5" ht="45">
      <c r="A2452" s="5" t="s">
        <v>4787</v>
      </c>
      <c r="B2452" s="15" t="s">
        <v>4788</v>
      </c>
      <c r="C2452" s="20" t="s">
        <v>212</v>
      </c>
      <c r="D2452" s="48">
        <v>0</v>
      </c>
      <c r="E2452" s="59">
        <v>0</v>
      </c>
    </row>
    <row r="2453" spans="1:5" ht="45">
      <c r="A2453" s="5" t="s">
        <v>4789</v>
      </c>
      <c r="B2453" s="15" t="s">
        <v>4790</v>
      </c>
      <c r="C2453" s="20" t="s">
        <v>500</v>
      </c>
      <c r="D2453" s="48">
        <v>0</v>
      </c>
      <c r="E2453" s="59">
        <v>0</v>
      </c>
    </row>
    <row r="2454" spans="1:5" ht="60">
      <c r="A2454" s="5" t="s">
        <v>4791</v>
      </c>
      <c r="B2454" s="15" t="s">
        <v>4792</v>
      </c>
      <c r="C2454" s="20" t="s">
        <v>33</v>
      </c>
      <c r="D2454" s="45">
        <v>58.181358337402344</v>
      </c>
      <c r="E2454" s="56">
        <v>58.181358337402344</v>
      </c>
    </row>
    <row r="2455" spans="1:5" ht="45">
      <c r="A2455" s="5" t="s">
        <v>4793</v>
      </c>
      <c r="B2455" s="15" t="s">
        <v>4794</v>
      </c>
      <c r="C2455" s="20" t="s">
        <v>505</v>
      </c>
      <c r="D2455" s="51">
        <v>0.18570642173290253</v>
      </c>
      <c r="E2455" s="62">
        <v>0.18570642173290253</v>
      </c>
    </row>
    <row r="2456" spans="1:5" ht="45">
      <c r="A2456" s="5" t="s">
        <v>4795</v>
      </c>
      <c r="B2456" s="15" t="s">
        <v>4796</v>
      </c>
      <c r="C2456" s="20" t="s">
        <v>500</v>
      </c>
      <c r="D2456" s="44">
        <v>1.2349107265472412</v>
      </c>
      <c r="E2456" s="55">
        <v>1.2349107265472412</v>
      </c>
    </row>
    <row r="2457" spans="1:5" ht="60">
      <c r="A2457" s="5" t="s">
        <v>4797</v>
      </c>
      <c r="B2457" s="15" t="s">
        <v>4798</v>
      </c>
      <c r="C2457" s="20" t="s">
        <v>3932</v>
      </c>
      <c r="D2457" s="45">
        <v>28.757808685302734</v>
      </c>
      <c r="E2457" s="56">
        <v>28.757808685302734</v>
      </c>
    </row>
    <row r="2458" spans="1:5" ht="45">
      <c r="A2458" s="5" t="s">
        <v>4799</v>
      </c>
      <c r="B2458" s="15" t="s">
        <v>4800</v>
      </c>
      <c r="C2458" s="20" t="s">
        <v>212</v>
      </c>
      <c r="D2458" s="51">
        <v>0.29169893264770508</v>
      </c>
      <c r="E2458" s="62">
        <v>0.29169893264770508</v>
      </c>
    </row>
    <row r="2459" spans="1:5" ht="45">
      <c r="A2459" s="5" t="s">
        <v>4801</v>
      </c>
      <c r="B2459" s="15" t="s">
        <v>4802</v>
      </c>
      <c r="C2459" s="20" t="s">
        <v>127</v>
      </c>
      <c r="D2459" s="50">
        <v>148.71426391601562</v>
      </c>
      <c r="E2459" s="61">
        <v>148.71426391601562</v>
      </c>
    </row>
    <row r="2460" spans="1:5" ht="45">
      <c r="A2460" s="5" t="s">
        <v>4803</v>
      </c>
      <c r="B2460" s="15" t="s">
        <v>4804</v>
      </c>
      <c r="C2460" s="20" t="s">
        <v>3939</v>
      </c>
      <c r="D2460" s="44">
        <v>1.1977620124816895</v>
      </c>
      <c r="E2460" s="55">
        <v>1.1977620124816895</v>
      </c>
    </row>
    <row r="2461" spans="1:5" ht="60">
      <c r="A2461" s="5" t="s">
        <v>4805</v>
      </c>
      <c r="B2461" s="15" t="s">
        <v>4806</v>
      </c>
      <c r="C2461" s="20" t="s">
        <v>33</v>
      </c>
      <c r="D2461" s="45">
        <v>76.589080810546875</v>
      </c>
      <c r="E2461" s="56">
        <v>76.589080810546875</v>
      </c>
    </row>
    <row r="2462" spans="1:5" ht="60">
      <c r="A2462" s="5" t="s">
        <v>4807</v>
      </c>
      <c r="B2462" s="15" t="s">
        <v>4808</v>
      </c>
      <c r="C2462" s="20" t="s">
        <v>33</v>
      </c>
      <c r="D2462" s="45">
        <v>20.549505233764648</v>
      </c>
      <c r="E2462" s="56">
        <v>20.549505233764648</v>
      </c>
    </row>
    <row r="2463" spans="1:5" ht="60">
      <c r="A2463" s="5" t="s">
        <v>4809</v>
      </c>
      <c r="B2463" s="15" t="s">
        <v>4810</v>
      </c>
      <c r="C2463" s="20" t="s">
        <v>33</v>
      </c>
      <c r="D2463" s="51">
        <v>2.9724454507231712E-2</v>
      </c>
      <c r="E2463" s="62">
        <v>2.9724454507231712E-2</v>
      </c>
    </row>
    <row r="2464" spans="1:5" ht="60">
      <c r="A2464" s="5" t="s">
        <v>4811</v>
      </c>
      <c r="B2464" s="15" t="s">
        <v>4812</v>
      </c>
      <c r="C2464" s="20" t="s">
        <v>33</v>
      </c>
      <c r="D2464" s="44">
        <v>1.9092977046966553</v>
      </c>
      <c r="E2464" s="55">
        <v>1.9092977046966553</v>
      </c>
    </row>
    <row r="2465" spans="1:5" ht="60">
      <c r="A2465" s="5" t="s">
        <v>4813</v>
      </c>
      <c r="B2465" s="15" t="s">
        <v>4814</v>
      </c>
      <c r="C2465" s="20" t="s">
        <v>33</v>
      </c>
      <c r="D2465" s="48">
        <v>0</v>
      </c>
      <c r="E2465" s="59">
        <v>0</v>
      </c>
    </row>
    <row r="2466" spans="1:5" ht="60">
      <c r="A2466" s="5" t="s">
        <v>4815</v>
      </c>
      <c r="B2466" s="15" t="s">
        <v>4816</v>
      </c>
      <c r="C2466" s="20" t="s">
        <v>33</v>
      </c>
      <c r="D2466" s="51">
        <v>0.92238712310791016</v>
      </c>
      <c r="E2466" s="62">
        <v>0.92238712310791016</v>
      </c>
    </row>
    <row r="2467" spans="1:5" ht="60">
      <c r="A2467" s="5" t="s">
        <v>4817</v>
      </c>
      <c r="B2467" s="15" t="s">
        <v>4818</v>
      </c>
      <c r="C2467" s="20" t="s">
        <v>33</v>
      </c>
      <c r="D2467" s="48">
        <v>0</v>
      </c>
      <c r="E2467" s="59">
        <v>0</v>
      </c>
    </row>
    <row r="2468" spans="1:5" ht="60">
      <c r="A2468" s="5" t="s">
        <v>4819</v>
      </c>
      <c r="B2468" s="15" t="s">
        <v>4820</v>
      </c>
      <c r="C2468" s="20" t="s">
        <v>2126</v>
      </c>
      <c r="D2468" s="48">
        <v>0</v>
      </c>
      <c r="E2468" s="59">
        <v>0</v>
      </c>
    </row>
    <row r="2469" spans="1:5" ht="45">
      <c r="A2469" s="5" t="s">
        <v>4821</v>
      </c>
      <c r="B2469" s="15" t="s">
        <v>4822</v>
      </c>
      <c r="C2469" s="20" t="s">
        <v>2117</v>
      </c>
      <c r="D2469" s="48">
        <v>0</v>
      </c>
      <c r="E2469" s="59">
        <v>0</v>
      </c>
    </row>
    <row r="2470" spans="1:5" ht="45">
      <c r="A2470" s="5" t="s">
        <v>4823</v>
      </c>
      <c r="B2470" s="15" t="s">
        <v>4824</v>
      </c>
      <c r="C2470" s="20" t="s">
        <v>2117</v>
      </c>
      <c r="D2470" s="48">
        <v>0</v>
      </c>
      <c r="E2470" s="59">
        <v>0</v>
      </c>
    </row>
    <row r="2471" spans="1:5" ht="45">
      <c r="A2471" s="5" t="s">
        <v>4825</v>
      </c>
      <c r="B2471" s="15" t="s">
        <v>4826</v>
      </c>
      <c r="C2471" s="20" t="s">
        <v>2117</v>
      </c>
      <c r="D2471" s="48">
        <v>0</v>
      </c>
      <c r="E2471" s="59">
        <v>0</v>
      </c>
    </row>
    <row r="2472" spans="1:5" ht="45">
      <c r="A2472" s="5" t="s">
        <v>4827</v>
      </c>
      <c r="B2472" s="15" t="s">
        <v>4828</v>
      </c>
      <c r="C2472" s="20" t="s">
        <v>2117</v>
      </c>
      <c r="D2472" s="48">
        <v>0</v>
      </c>
      <c r="E2472" s="59">
        <v>0</v>
      </c>
    </row>
    <row r="2473" spans="1:5" ht="45">
      <c r="A2473" s="5" t="s">
        <v>4829</v>
      </c>
      <c r="B2473" s="15" t="s">
        <v>4830</v>
      </c>
      <c r="C2473" s="20" t="s">
        <v>2117</v>
      </c>
      <c r="D2473" s="48">
        <v>0</v>
      </c>
      <c r="E2473" s="59">
        <v>0</v>
      </c>
    </row>
    <row r="2474" spans="1:5" ht="45">
      <c r="A2474" s="5" t="s">
        <v>4831</v>
      </c>
      <c r="B2474" s="15" t="s">
        <v>4832</v>
      </c>
      <c r="C2474" s="20" t="s">
        <v>33</v>
      </c>
      <c r="D2474" s="45">
        <v>20.949495315551758</v>
      </c>
      <c r="E2474" s="56">
        <v>20.949495315551758</v>
      </c>
    </row>
    <row r="2475" spans="1:5" ht="60">
      <c r="A2475" s="5" t="s">
        <v>4833</v>
      </c>
      <c r="B2475" s="15" t="s">
        <v>4834</v>
      </c>
      <c r="C2475" s="20" t="s">
        <v>3970</v>
      </c>
      <c r="D2475" s="46">
        <v>499812.53125</v>
      </c>
      <c r="E2475" s="57">
        <v>499812.53125</v>
      </c>
    </row>
    <row r="2476" spans="1:5" ht="45">
      <c r="A2476" s="5" t="s">
        <v>4835</v>
      </c>
      <c r="B2476" s="15" t="s">
        <v>4836</v>
      </c>
      <c r="C2476" s="20" t="s">
        <v>38</v>
      </c>
      <c r="D2476" s="44">
        <v>1.1328846216201782</v>
      </c>
      <c r="E2476" s="55">
        <v>1.1328846216201782</v>
      </c>
    </row>
    <row r="2477" spans="1:5" ht="45">
      <c r="A2477" s="5" t="s">
        <v>4837</v>
      </c>
      <c r="B2477" s="15" t="s">
        <v>4838</v>
      </c>
      <c r="C2477" s="20" t="s">
        <v>30</v>
      </c>
      <c r="D2477" s="45">
        <v>27.208242416381836</v>
      </c>
      <c r="E2477" s="56">
        <v>27.208242416381836</v>
      </c>
    </row>
    <row r="2478" spans="1:5" ht="45">
      <c r="A2478" s="5" t="s">
        <v>4839</v>
      </c>
      <c r="B2478" s="15" t="s">
        <v>4840</v>
      </c>
      <c r="C2478" s="20" t="s">
        <v>212</v>
      </c>
      <c r="D2478" s="50">
        <v>187.40260314941406</v>
      </c>
      <c r="E2478" s="61">
        <v>187.40260314941406</v>
      </c>
    </row>
    <row r="2479" spans="1:5" ht="45">
      <c r="A2479" s="5" t="s">
        <v>4841</v>
      </c>
      <c r="B2479" s="15" t="s">
        <v>4842</v>
      </c>
      <c r="C2479" s="20" t="s">
        <v>212</v>
      </c>
      <c r="D2479" s="48">
        <v>0</v>
      </c>
      <c r="E2479" s="59">
        <v>0</v>
      </c>
    </row>
    <row r="2480" spans="1:5" ht="45">
      <c r="A2480" s="5" t="s">
        <v>4843</v>
      </c>
      <c r="B2480" s="15" t="s">
        <v>4844</v>
      </c>
      <c r="C2480" s="20" t="s">
        <v>500</v>
      </c>
      <c r="D2480" s="48">
        <v>0</v>
      </c>
      <c r="E2480" s="59">
        <v>0</v>
      </c>
    </row>
    <row r="2481" spans="1:5" ht="45">
      <c r="A2481" s="5" t="s">
        <v>4845</v>
      </c>
      <c r="B2481" s="15" t="s">
        <v>4846</v>
      </c>
      <c r="C2481" s="20" t="s">
        <v>33</v>
      </c>
      <c r="D2481" s="45">
        <v>55.664028167724609</v>
      </c>
      <c r="E2481" s="56">
        <v>55.664028167724609</v>
      </c>
    </row>
    <row r="2482" spans="1:5" ht="45">
      <c r="A2482" s="5" t="s">
        <v>4847</v>
      </c>
      <c r="B2482" s="15" t="s">
        <v>4848</v>
      </c>
      <c r="C2482" s="20" t="s">
        <v>505</v>
      </c>
      <c r="D2482" s="51">
        <v>0.16200484335422516</v>
      </c>
      <c r="E2482" s="62">
        <v>0.16200484335422516</v>
      </c>
    </row>
    <row r="2483" spans="1:5" ht="45">
      <c r="A2483" s="5" t="s">
        <v>4849</v>
      </c>
      <c r="B2483" s="15" t="s">
        <v>4850</v>
      </c>
      <c r="C2483" s="20" t="s">
        <v>500</v>
      </c>
      <c r="D2483" s="44">
        <v>2.2470376491546631</v>
      </c>
      <c r="E2483" s="55">
        <v>2.2470376491546631</v>
      </c>
    </row>
    <row r="2484" spans="1:5" ht="45">
      <c r="A2484" s="5" t="s">
        <v>4851</v>
      </c>
      <c r="B2484" s="15" t="s">
        <v>4852</v>
      </c>
      <c r="C2484" s="20" t="s">
        <v>3932</v>
      </c>
      <c r="D2484" s="45">
        <v>28.772794723510742</v>
      </c>
      <c r="E2484" s="56">
        <v>28.772794723510742</v>
      </c>
    </row>
    <row r="2485" spans="1:5" ht="45">
      <c r="A2485" s="5" t="s">
        <v>4853</v>
      </c>
      <c r="B2485" s="15" t="s">
        <v>4854</v>
      </c>
      <c r="C2485" s="20" t="s">
        <v>212</v>
      </c>
      <c r="D2485" s="51">
        <v>8.5322633385658264E-2</v>
      </c>
      <c r="E2485" s="62">
        <v>8.5322633385658264E-2</v>
      </c>
    </row>
    <row r="2486" spans="1:5" ht="45">
      <c r="A2486" s="5" t="s">
        <v>4855</v>
      </c>
      <c r="B2486" s="15" t="s">
        <v>4856</v>
      </c>
      <c r="C2486" s="20" t="s">
        <v>127</v>
      </c>
      <c r="D2486" s="45">
        <v>39.883441925048828</v>
      </c>
      <c r="E2486" s="56">
        <v>39.883441925048828</v>
      </c>
    </row>
    <row r="2487" spans="1:5" ht="45">
      <c r="A2487" s="5" t="s">
        <v>4857</v>
      </c>
      <c r="B2487" s="15" t="s">
        <v>4858</v>
      </c>
      <c r="C2487" s="20" t="s">
        <v>3939</v>
      </c>
      <c r="D2487" s="44">
        <v>1.3052109479904175</v>
      </c>
      <c r="E2487" s="55">
        <v>1.3052109479904175</v>
      </c>
    </row>
    <row r="2488" spans="1:5" ht="45">
      <c r="A2488" s="5" t="s">
        <v>4859</v>
      </c>
      <c r="B2488" s="15" t="s">
        <v>4860</v>
      </c>
      <c r="C2488" s="20" t="s">
        <v>33</v>
      </c>
      <c r="D2488" s="45">
        <v>76.6959228515625</v>
      </c>
      <c r="E2488" s="56">
        <v>76.6959228515625</v>
      </c>
    </row>
    <row r="2489" spans="1:5" ht="45">
      <c r="A2489" s="5" t="s">
        <v>4861</v>
      </c>
      <c r="B2489" s="15" t="s">
        <v>4862</v>
      </c>
      <c r="C2489" s="20" t="s">
        <v>33</v>
      </c>
      <c r="D2489" s="45">
        <v>20.57817268371582</v>
      </c>
      <c r="E2489" s="56">
        <v>20.57817268371582</v>
      </c>
    </row>
    <row r="2490" spans="1:5" ht="45">
      <c r="A2490" s="5" t="s">
        <v>4863</v>
      </c>
      <c r="B2490" s="15" t="s">
        <v>4864</v>
      </c>
      <c r="C2490" s="20" t="s">
        <v>33</v>
      </c>
      <c r="D2490" s="51">
        <v>2.9765922576189041E-2</v>
      </c>
      <c r="E2490" s="62">
        <v>2.9765922576189041E-2</v>
      </c>
    </row>
    <row r="2491" spans="1:5" ht="45">
      <c r="A2491" s="5" t="s">
        <v>4865</v>
      </c>
      <c r="B2491" s="15" t="s">
        <v>4866</v>
      </c>
      <c r="C2491" s="20" t="s">
        <v>33</v>
      </c>
      <c r="D2491" s="44">
        <v>1.7724605798721313</v>
      </c>
      <c r="E2491" s="55">
        <v>1.7724605798721313</v>
      </c>
    </row>
    <row r="2492" spans="1:5" ht="45">
      <c r="A2492" s="5" t="s">
        <v>4867</v>
      </c>
      <c r="B2492" s="15" t="s">
        <v>4868</v>
      </c>
      <c r="C2492" s="20" t="s">
        <v>33</v>
      </c>
      <c r="D2492" s="48">
        <v>0</v>
      </c>
      <c r="E2492" s="59">
        <v>0</v>
      </c>
    </row>
    <row r="2493" spans="1:5" ht="45">
      <c r="A2493" s="5" t="s">
        <v>4869</v>
      </c>
      <c r="B2493" s="15" t="s">
        <v>4870</v>
      </c>
      <c r="C2493" s="20" t="s">
        <v>33</v>
      </c>
      <c r="D2493" s="51">
        <v>0.92367380857467651</v>
      </c>
      <c r="E2493" s="62">
        <v>0.92367380857467651</v>
      </c>
    </row>
    <row r="2494" spans="1:5" ht="45">
      <c r="A2494" s="5" t="s">
        <v>4871</v>
      </c>
      <c r="B2494" s="15" t="s">
        <v>4872</v>
      </c>
      <c r="C2494" s="20" t="s">
        <v>33</v>
      </c>
      <c r="D2494" s="48">
        <v>0</v>
      </c>
      <c r="E2494" s="59">
        <v>0</v>
      </c>
    </row>
    <row r="2495" spans="1:5" ht="45">
      <c r="A2495" s="5" t="s">
        <v>4873</v>
      </c>
      <c r="B2495" s="15" t="s">
        <v>4874</v>
      </c>
      <c r="C2495" s="20" t="s">
        <v>2126</v>
      </c>
      <c r="D2495" s="48">
        <v>0</v>
      </c>
      <c r="E2495" s="59">
        <v>0</v>
      </c>
    </row>
    <row r="2496" spans="1:5" ht="45">
      <c r="A2496" s="5" t="s">
        <v>4875</v>
      </c>
      <c r="B2496" s="15" t="s">
        <v>4876</v>
      </c>
      <c r="C2496" s="20" t="s">
        <v>2117</v>
      </c>
      <c r="D2496" s="48">
        <v>0</v>
      </c>
      <c r="E2496" s="59">
        <v>0</v>
      </c>
    </row>
    <row r="2497" spans="1:5" ht="45">
      <c r="A2497" s="5" t="s">
        <v>4877</v>
      </c>
      <c r="B2497" s="15" t="s">
        <v>4878</v>
      </c>
      <c r="C2497" s="20" t="s">
        <v>2117</v>
      </c>
      <c r="D2497" s="48">
        <v>0</v>
      </c>
      <c r="E2497" s="59">
        <v>0</v>
      </c>
    </row>
    <row r="2498" spans="1:5" ht="45">
      <c r="A2498" s="5" t="s">
        <v>4879</v>
      </c>
      <c r="B2498" s="15" t="s">
        <v>4880</v>
      </c>
      <c r="C2498" s="20" t="s">
        <v>2117</v>
      </c>
      <c r="D2498" s="48">
        <v>0</v>
      </c>
      <c r="E2498" s="59">
        <v>0</v>
      </c>
    </row>
    <row r="2499" spans="1:5" ht="45">
      <c r="A2499" s="5" t="s">
        <v>4881</v>
      </c>
      <c r="B2499" s="15" t="s">
        <v>4882</v>
      </c>
      <c r="C2499" s="20" t="s">
        <v>2117</v>
      </c>
      <c r="D2499" s="48">
        <v>0</v>
      </c>
      <c r="E2499" s="59">
        <v>0</v>
      </c>
    </row>
    <row r="2500" spans="1:5" ht="45">
      <c r="A2500" s="5" t="s">
        <v>4883</v>
      </c>
      <c r="B2500" s="15" t="s">
        <v>4884</v>
      </c>
      <c r="C2500" s="20" t="s">
        <v>2117</v>
      </c>
      <c r="D2500" s="48">
        <v>0</v>
      </c>
      <c r="E2500" s="59">
        <v>0</v>
      </c>
    </row>
    <row r="2501" spans="1:5" ht="45">
      <c r="A2501" s="5" t="s">
        <v>4885</v>
      </c>
      <c r="B2501" s="15" t="s">
        <v>4886</v>
      </c>
      <c r="C2501" s="20" t="s">
        <v>33</v>
      </c>
      <c r="D2501" s="45">
        <v>20.949493408203125</v>
      </c>
      <c r="E2501" s="56">
        <v>20.949493408203125</v>
      </c>
    </row>
    <row r="2502" spans="1:5" ht="45">
      <c r="A2502" s="5" t="s">
        <v>4887</v>
      </c>
      <c r="B2502" s="15" t="s">
        <v>4888</v>
      </c>
      <c r="C2502" s="20" t="s">
        <v>3970</v>
      </c>
      <c r="D2502" s="46">
        <v>145992.6875</v>
      </c>
      <c r="E2502" s="57">
        <v>145992.6875</v>
      </c>
    </row>
    <row r="2503" spans="1:5" ht="45">
      <c r="A2503" s="5" t="s">
        <v>4889</v>
      </c>
      <c r="B2503" s="15" t="s">
        <v>4890</v>
      </c>
      <c r="C2503" s="20" t="s">
        <v>38</v>
      </c>
      <c r="D2503" s="44">
        <v>1.1129435300827026</v>
      </c>
      <c r="E2503" s="55">
        <v>1.1129435300827026</v>
      </c>
    </row>
    <row r="2504" spans="1:5" ht="45">
      <c r="A2504" s="5" t="s">
        <v>4891</v>
      </c>
      <c r="B2504" s="15" t="s">
        <v>4892</v>
      </c>
      <c r="C2504" s="20" t="s">
        <v>30</v>
      </c>
      <c r="D2504" s="45">
        <v>25.850008010864258</v>
      </c>
      <c r="E2504" s="56">
        <v>25.850008010864258</v>
      </c>
    </row>
    <row r="2505" spans="1:5" ht="45">
      <c r="A2505" s="5" t="s">
        <v>4893</v>
      </c>
      <c r="B2505" s="15" t="s">
        <v>4894</v>
      </c>
      <c r="C2505" s="20" t="s">
        <v>212</v>
      </c>
      <c r="D2505" s="50">
        <v>187.40260314941406</v>
      </c>
      <c r="E2505" s="61">
        <v>187.40260314941406</v>
      </c>
    </row>
    <row r="2506" spans="1:5" ht="45">
      <c r="A2506" s="5" t="s">
        <v>4895</v>
      </c>
      <c r="B2506" s="15" t="s">
        <v>4896</v>
      </c>
      <c r="C2506" s="20" t="s">
        <v>212</v>
      </c>
      <c r="D2506" s="48">
        <v>0</v>
      </c>
      <c r="E2506" s="59">
        <v>0</v>
      </c>
    </row>
    <row r="2507" spans="1:5" ht="45">
      <c r="A2507" s="5" t="s">
        <v>4897</v>
      </c>
      <c r="B2507" s="15" t="s">
        <v>4898</v>
      </c>
      <c r="C2507" s="20" t="s">
        <v>500</v>
      </c>
      <c r="D2507" s="48">
        <v>0</v>
      </c>
      <c r="E2507" s="59">
        <v>0</v>
      </c>
    </row>
    <row r="2508" spans="1:5" ht="45">
      <c r="A2508" s="5" t="s">
        <v>4899</v>
      </c>
      <c r="B2508" s="15" t="s">
        <v>4900</v>
      </c>
      <c r="C2508" s="20" t="s">
        <v>33</v>
      </c>
      <c r="D2508" s="45">
        <v>59.240001678466797</v>
      </c>
      <c r="E2508" s="56">
        <v>59.240001678466797</v>
      </c>
    </row>
    <row r="2509" spans="1:5" ht="45">
      <c r="A2509" s="5" t="s">
        <v>4901</v>
      </c>
      <c r="B2509" s="15" t="s">
        <v>4902</v>
      </c>
      <c r="C2509" s="20" t="s">
        <v>505</v>
      </c>
      <c r="D2509" s="51">
        <v>0.16252459585666656</v>
      </c>
      <c r="E2509" s="62">
        <v>0.16252459585666656</v>
      </c>
    </row>
    <row r="2510" spans="1:5" ht="45">
      <c r="A2510" s="5" t="s">
        <v>4903</v>
      </c>
      <c r="B2510" s="15" t="s">
        <v>4904</v>
      </c>
      <c r="C2510" s="20" t="s">
        <v>500</v>
      </c>
      <c r="D2510" s="51">
        <v>0.86494863033294678</v>
      </c>
      <c r="E2510" s="62">
        <v>0.86494863033294678</v>
      </c>
    </row>
    <row r="2511" spans="1:5" ht="45">
      <c r="A2511" s="5" t="s">
        <v>4905</v>
      </c>
      <c r="B2511" s="15" t="s">
        <v>4906</v>
      </c>
      <c r="C2511" s="20" t="s">
        <v>3932</v>
      </c>
      <c r="D2511" s="45">
        <v>28.772794723510742</v>
      </c>
      <c r="E2511" s="56">
        <v>28.772794723510742</v>
      </c>
    </row>
    <row r="2512" spans="1:5" ht="45">
      <c r="A2512" s="5" t="s">
        <v>4907</v>
      </c>
      <c r="B2512" s="15" t="s">
        <v>4908</v>
      </c>
      <c r="C2512" s="20" t="s">
        <v>212</v>
      </c>
      <c r="D2512" s="51">
        <v>8.5322633385658264E-2</v>
      </c>
      <c r="E2512" s="62">
        <v>8.5322633385658264E-2</v>
      </c>
    </row>
    <row r="2513" spans="1:5" ht="45">
      <c r="A2513" s="5" t="s">
        <v>4909</v>
      </c>
      <c r="B2513" s="15" t="s">
        <v>4910</v>
      </c>
      <c r="C2513" s="20" t="s">
        <v>127</v>
      </c>
      <c r="D2513" s="45">
        <v>40.414466857910156</v>
      </c>
      <c r="E2513" s="56">
        <v>40.414466857910156</v>
      </c>
    </row>
    <row r="2514" spans="1:5" ht="45">
      <c r="A2514" s="5" t="s">
        <v>4911</v>
      </c>
      <c r="B2514" s="15" t="s">
        <v>4912</v>
      </c>
      <c r="C2514" s="20" t="s">
        <v>3939</v>
      </c>
      <c r="D2514" s="44">
        <v>1.288061261177063</v>
      </c>
      <c r="E2514" s="55">
        <v>1.288061261177063</v>
      </c>
    </row>
    <row r="2515" spans="1:5" ht="45">
      <c r="A2515" s="5" t="s">
        <v>4913</v>
      </c>
      <c r="B2515" s="15" t="s">
        <v>4914</v>
      </c>
      <c r="C2515" s="20" t="s">
        <v>33</v>
      </c>
      <c r="D2515" s="45">
        <v>76.6959228515625</v>
      </c>
      <c r="E2515" s="56">
        <v>76.6959228515625</v>
      </c>
    </row>
    <row r="2516" spans="1:5" ht="45">
      <c r="A2516" s="5" t="s">
        <v>4915</v>
      </c>
      <c r="B2516" s="15" t="s">
        <v>4916</v>
      </c>
      <c r="C2516" s="20" t="s">
        <v>33</v>
      </c>
      <c r="D2516" s="45">
        <v>20.57817268371582</v>
      </c>
      <c r="E2516" s="56">
        <v>20.57817268371582</v>
      </c>
    </row>
    <row r="2517" spans="1:5" ht="45">
      <c r="A2517" s="5" t="s">
        <v>4917</v>
      </c>
      <c r="B2517" s="15" t="s">
        <v>4918</v>
      </c>
      <c r="C2517" s="20" t="s">
        <v>33</v>
      </c>
      <c r="D2517" s="51">
        <v>2.9765922576189041E-2</v>
      </c>
      <c r="E2517" s="62">
        <v>2.9765922576189041E-2</v>
      </c>
    </row>
    <row r="2518" spans="1:5" ht="45">
      <c r="A2518" s="5" t="s">
        <v>4919</v>
      </c>
      <c r="B2518" s="15" t="s">
        <v>4920</v>
      </c>
      <c r="C2518" s="20" t="s">
        <v>33</v>
      </c>
      <c r="D2518" s="44">
        <v>1.7724605798721313</v>
      </c>
      <c r="E2518" s="55">
        <v>1.7724605798721313</v>
      </c>
    </row>
    <row r="2519" spans="1:5" ht="45">
      <c r="A2519" s="5" t="s">
        <v>4921</v>
      </c>
      <c r="B2519" s="15" t="s">
        <v>4922</v>
      </c>
      <c r="C2519" s="20" t="s">
        <v>33</v>
      </c>
      <c r="D2519" s="48">
        <v>0</v>
      </c>
      <c r="E2519" s="59">
        <v>0</v>
      </c>
    </row>
    <row r="2520" spans="1:5" ht="45">
      <c r="A2520" s="5" t="s">
        <v>4923</v>
      </c>
      <c r="B2520" s="15" t="s">
        <v>4924</v>
      </c>
      <c r="C2520" s="20" t="s">
        <v>33</v>
      </c>
      <c r="D2520" s="51">
        <v>0.92367380857467651</v>
      </c>
      <c r="E2520" s="62">
        <v>0.92367380857467651</v>
      </c>
    </row>
    <row r="2521" spans="1:5" ht="45">
      <c r="A2521" s="5" t="s">
        <v>4925</v>
      </c>
      <c r="B2521" s="15" t="s">
        <v>4926</v>
      </c>
      <c r="C2521" s="20" t="s">
        <v>33</v>
      </c>
      <c r="D2521" s="48">
        <v>0</v>
      </c>
      <c r="E2521" s="59">
        <v>0</v>
      </c>
    </row>
    <row r="2522" spans="1:5" ht="45">
      <c r="A2522" s="5" t="s">
        <v>4927</v>
      </c>
      <c r="B2522" s="15" t="s">
        <v>4928</v>
      </c>
      <c r="C2522" s="20" t="s">
        <v>2126</v>
      </c>
      <c r="D2522" s="48">
        <v>0</v>
      </c>
      <c r="E2522" s="59">
        <v>0</v>
      </c>
    </row>
    <row r="2523" spans="1:5" ht="45">
      <c r="A2523" s="5" t="s">
        <v>4929</v>
      </c>
      <c r="B2523" s="15" t="s">
        <v>4930</v>
      </c>
      <c r="C2523" s="20" t="s">
        <v>2117</v>
      </c>
      <c r="D2523" s="48">
        <v>0</v>
      </c>
      <c r="E2523" s="59">
        <v>0</v>
      </c>
    </row>
    <row r="2524" spans="1:5" ht="45">
      <c r="A2524" s="5" t="s">
        <v>4931</v>
      </c>
      <c r="B2524" s="15" t="s">
        <v>4932</v>
      </c>
      <c r="C2524" s="20" t="s">
        <v>2117</v>
      </c>
      <c r="D2524" s="48">
        <v>0</v>
      </c>
      <c r="E2524" s="59">
        <v>0</v>
      </c>
    </row>
    <row r="2525" spans="1:5" ht="45">
      <c r="A2525" s="5" t="s">
        <v>4933</v>
      </c>
      <c r="B2525" s="15" t="s">
        <v>4934</v>
      </c>
      <c r="C2525" s="20" t="s">
        <v>2117</v>
      </c>
      <c r="D2525" s="48">
        <v>0</v>
      </c>
      <c r="E2525" s="59">
        <v>0</v>
      </c>
    </row>
    <row r="2526" spans="1:5" ht="45">
      <c r="A2526" s="5" t="s">
        <v>4935</v>
      </c>
      <c r="B2526" s="15" t="s">
        <v>4936</v>
      </c>
      <c r="C2526" s="20" t="s">
        <v>2117</v>
      </c>
      <c r="D2526" s="48">
        <v>0</v>
      </c>
      <c r="E2526" s="59">
        <v>0</v>
      </c>
    </row>
    <row r="2527" spans="1:5" ht="45">
      <c r="A2527" s="5" t="s">
        <v>4937</v>
      </c>
      <c r="B2527" s="15" t="s">
        <v>4938</v>
      </c>
      <c r="C2527" s="20" t="s">
        <v>2117</v>
      </c>
      <c r="D2527" s="48">
        <v>0</v>
      </c>
      <c r="E2527" s="59">
        <v>0</v>
      </c>
    </row>
    <row r="2528" spans="1:5" ht="45">
      <c r="A2528" s="5" t="s">
        <v>4939</v>
      </c>
      <c r="B2528" s="15" t="s">
        <v>4940</v>
      </c>
      <c r="C2528" s="20" t="s">
        <v>33</v>
      </c>
      <c r="D2528" s="45">
        <v>20.949493408203125</v>
      </c>
      <c r="E2528" s="56">
        <v>20.949493408203125</v>
      </c>
    </row>
    <row r="2529" spans="1:5" ht="45">
      <c r="A2529" s="5" t="s">
        <v>4941</v>
      </c>
      <c r="B2529" s="15" t="s">
        <v>4942</v>
      </c>
      <c r="C2529" s="20" t="s">
        <v>3970</v>
      </c>
      <c r="D2529" s="46">
        <v>145992.6875</v>
      </c>
      <c r="E2529" s="57">
        <v>145992.6875</v>
      </c>
    </row>
    <row r="2530" spans="1:5" ht="75">
      <c r="A2530" s="5" t="s">
        <v>4943</v>
      </c>
      <c r="B2530" s="15" t="s">
        <v>4944</v>
      </c>
      <c r="C2530" s="20" t="s">
        <v>38</v>
      </c>
      <c r="D2530" s="44">
        <v>1.0043119192123413</v>
      </c>
      <c r="E2530" s="55">
        <v>1.0043119192123413</v>
      </c>
    </row>
    <row r="2531" spans="1:5" ht="75">
      <c r="A2531" s="5" t="s">
        <v>4945</v>
      </c>
      <c r="B2531" s="15" t="s">
        <v>4946</v>
      </c>
      <c r="C2531" s="20" t="s">
        <v>30</v>
      </c>
      <c r="D2531" s="50">
        <v>794.42388916015625</v>
      </c>
      <c r="E2531" s="61">
        <v>794.42388916015625</v>
      </c>
    </row>
    <row r="2532" spans="1:5" ht="75">
      <c r="A2532" s="5" t="s">
        <v>4947</v>
      </c>
      <c r="B2532" s="15" t="s">
        <v>4948</v>
      </c>
      <c r="C2532" s="20" t="s">
        <v>212</v>
      </c>
      <c r="D2532" s="50">
        <v>837.5010986328125</v>
      </c>
      <c r="E2532" s="61">
        <v>837.5010986328125</v>
      </c>
    </row>
    <row r="2533" spans="1:5" ht="75">
      <c r="A2533" s="5" t="s">
        <v>4949</v>
      </c>
      <c r="B2533" s="15" t="s">
        <v>4950</v>
      </c>
      <c r="C2533" s="20" t="s">
        <v>212</v>
      </c>
      <c r="D2533" s="44">
        <v>4.1030640602111816</v>
      </c>
      <c r="E2533" s="55">
        <v>4.1030640602111816</v>
      </c>
    </row>
    <row r="2534" spans="1:5" ht="75">
      <c r="A2534" s="5" t="s">
        <v>4951</v>
      </c>
      <c r="B2534" s="15" t="s">
        <v>4952</v>
      </c>
      <c r="C2534" s="20" t="s">
        <v>500</v>
      </c>
      <c r="D2534" s="50">
        <v>849.16448974609375</v>
      </c>
      <c r="E2534" s="61">
        <v>849.16448974609375</v>
      </c>
    </row>
    <row r="2535" spans="1:5" ht="75">
      <c r="A2535" s="5" t="s">
        <v>4953</v>
      </c>
      <c r="B2535" s="15" t="s">
        <v>4954</v>
      </c>
      <c r="C2535" s="20" t="s">
        <v>33</v>
      </c>
      <c r="D2535" s="48">
        <v>0</v>
      </c>
      <c r="E2535" s="59">
        <v>0</v>
      </c>
    </row>
    <row r="2536" spans="1:5" ht="75">
      <c r="A2536" s="5" t="s">
        <v>4955</v>
      </c>
      <c r="B2536" s="15" t="s">
        <v>4956</v>
      </c>
      <c r="C2536" s="20" t="s">
        <v>505</v>
      </c>
      <c r="D2536" s="44">
        <v>1.7345894575119019</v>
      </c>
      <c r="E2536" s="55">
        <v>1.7345894575119019</v>
      </c>
    </row>
    <row r="2537" spans="1:5" ht="75">
      <c r="A2537" s="5" t="s">
        <v>4957</v>
      </c>
      <c r="B2537" s="15" t="s">
        <v>4958</v>
      </c>
      <c r="C2537" s="20" t="s">
        <v>500</v>
      </c>
      <c r="D2537" s="50">
        <v>898.9742431640625</v>
      </c>
      <c r="E2537" s="61">
        <v>898.9742431640625</v>
      </c>
    </row>
    <row r="2538" spans="1:5" ht="75">
      <c r="A2538" s="5" t="s">
        <v>4959</v>
      </c>
      <c r="B2538" s="15" t="s">
        <v>4960</v>
      </c>
      <c r="C2538" s="20" t="s">
        <v>3932</v>
      </c>
      <c r="D2538" s="45">
        <v>29.043636322021484</v>
      </c>
      <c r="E2538" s="56">
        <v>29.043636322021484</v>
      </c>
    </row>
    <row r="2539" spans="1:5" ht="75">
      <c r="A2539" s="5" t="s">
        <v>4961</v>
      </c>
      <c r="B2539" s="15" t="s">
        <v>4962</v>
      </c>
      <c r="C2539" s="20" t="s">
        <v>212</v>
      </c>
      <c r="D2539" s="50">
        <v>165.03817749023437</v>
      </c>
      <c r="E2539" s="61">
        <v>165.03817749023437</v>
      </c>
    </row>
    <row r="2540" spans="1:5" ht="75">
      <c r="A2540" s="5" t="s">
        <v>4963</v>
      </c>
      <c r="B2540" s="15" t="s">
        <v>4964</v>
      </c>
      <c r="C2540" s="20" t="s">
        <v>127</v>
      </c>
      <c r="D2540" s="50">
        <v>707.96026611328125</v>
      </c>
      <c r="E2540" s="61">
        <v>707.96026611328125</v>
      </c>
    </row>
    <row r="2541" spans="1:5" ht="75">
      <c r="A2541" s="5" t="s">
        <v>4965</v>
      </c>
      <c r="B2541" s="15" t="s">
        <v>4966</v>
      </c>
      <c r="C2541" s="20" t="s">
        <v>3939</v>
      </c>
      <c r="D2541" s="51">
        <v>0.32860502600669861</v>
      </c>
      <c r="E2541" s="62">
        <v>0.32860502600669861</v>
      </c>
    </row>
    <row r="2542" spans="1:5" ht="75">
      <c r="A2542" s="5" t="s">
        <v>4967</v>
      </c>
      <c r="B2542" s="15" t="s">
        <v>4968</v>
      </c>
      <c r="C2542" s="20" t="s">
        <v>33</v>
      </c>
      <c r="D2542" s="45">
        <v>69.363334655761719</v>
      </c>
      <c r="E2542" s="56">
        <v>69.363334655761719</v>
      </c>
    </row>
    <row r="2543" spans="1:5" ht="75">
      <c r="A2543" s="5" t="s">
        <v>4969</v>
      </c>
      <c r="B2543" s="15" t="s">
        <v>4970</v>
      </c>
      <c r="C2543" s="20" t="s">
        <v>33</v>
      </c>
      <c r="D2543" s="44">
        <v>3.7172515392303467</v>
      </c>
      <c r="E2543" s="55">
        <v>3.7172515392303467</v>
      </c>
    </row>
    <row r="2544" spans="1:5" ht="75">
      <c r="A2544" s="5" t="s">
        <v>4971</v>
      </c>
      <c r="B2544" s="15" t="s">
        <v>4972</v>
      </c>
      <c r="C2544" s="20" t="s">
        <v>33</v>
      </c>
      <c r="D2544" s="45">
        <v>13.00465202331543</v>
      </c>
      <c r="E2544" s="56">
        <v>13.00465202331543</v>
      </c>
    </row>
    <row r="2545" spans="1:5" ht="75">
      <c r="A2545" s="5" t="s">
        <v>4973</v>
      </c>
      <c r="B2545" s="15" t="s">
        <v>4974</v>
      </c>
      <c r="C2545" s="20" t="s">
        <v>33</v>
      </c>
      <c r="D2545" s="45">
        <v>13.061439514160156</v>
      </c>
      <c r="E2545" s="56">
        <v>13.061439514160156</v>
      </c>
    </row>
    <row r="2546" spans="1:5" ht="75">
      <c r="A2546" s="5" t="s">
        <v>4975</v>
      </c>
      <c r="B2546" s="15" t="s">
        <v>4976</v>
      </c>
      <c r="C2546" s="20" t="s">
        <v>33</v>
      </c>
      <c r="D2546" s="48">
        <v>0</v>
      </c>
      <c r="E2546" s="59">
        <v>0</v>
      </c>
    </row>
    <row r="2547" spans="1:5" ht="75">
      <c r="A2547" s="5" t="s">
        <v>4977</v>
      </c>
      <c r="B2547" s="15" t="s">
        <v>4978</v>
      </c>
      <c r="C2547" s="20" t="s">
        <v>33</v>
      </c>
      <c r="D2547" s="51">
        <v>0.83426439762115479</v>
      </c>
      <c r="E2547" s="62">
        <v>0.83426439762115479</v>
      </c>
    </row>
    <row r="2548" spans="1:5" ht="75">
      <c r="A2548" s="5" t="s">
        <v>4979</v>
      </c>
      <c r="B2548" s="15" t="s">
        <v>4980</v>
      </c>
      <c r="C2548" s="20" t="s">
        <v>33</v>
      </c>
      <c r="D2548" s="51">
        <v>1.9061246886849403E-2</v>
      </c>
      <c r="E2548" s="62">
        <v>1.9061246886849403E-2</v>
      </c>
    </row>
    <row r="2549" spans="1:5" ht="75">
      <c r="A2549" s="5" t="s">
        <v>4981</v>
      </c>
      <c r="B2549" s="15" t="s">
        <v>4982</v>
      </c>
      <c r="C2549" s="20" t="s">
        <v>2126</v>
      </c>
      <c r="D2549" s="51">
        <v>0.95306235551834106</v>
      </c>
      <c r="E2549" s="62">
        <v>0.95306235551834106</v>
      </c>
    </row>
    <row r="2550" spans="1:5" ht="75">
      <c r="A2550" s="5" t="s">
        <v>4983</v>
      </c>
      <c r="B2550" s="15" t="s">
        <v>4984</v>
      </c>
      <c r="C2550" s="20" t="s">
        <v>2117</v>
      </c>
      <c r="D2550" s="48">
        <v>0</v>
      </c>
      <c r="E2550" s="59">
        <v>0</v>
      </c>
    </row>
    <row r="2551" spans="1:5" ht="75">
      <c r="A2551" s="5" t="s">
        <v>4985</v>
      </c>
      <c r="B2551" s="15" t="s">
        <v>4986</v>
      </c>
      <c r="C2551" s="20" t="s">
        <v>2117</v>
      </c>
      <c r="D2551" s="48">
        <v>0</v>
      </c>
      <c r="E2551" s="59">
        <v>0</v>
      </c>
    </row>
    <row r="2552" spans="1:5" ht="75">
      <c r="A2552" s="5" t="s">
        <v>4987</v>
      </c>
      <c r="B2552" s="15" t="s">
        <v>4988</v>
      </c>
      <c r="C2552" s="20" t="s">
        <v>2117</v>
      </c>
      <c r="D2552" s="48">
        <v>0</v>
      </c>
      <c r="E2552" s="59">
        <v>0</v>
      </c>
    </row>
    <row r="2553" spans="1:5" ht="75">
      <c r="A2553" s="5" t="s">
        <v>4989</v>
      </c>
      <c r="B2553" s="15" t="s">
        <v>4990</v>
      </c>
      <c r="C2553" s="20" t="s">
        <v>2117</v>
      </c>
      <c r="D2553" s="48">
        <v>0</v>
      </c>
      <c r="E2553" s="59">
        <v>0</v>
      </c>
    </row>
    <row r="2554" spans="1:5" ht="75">
      <c r="A2554" s="5" t="s">
        <v>4991</v>
      </c>
      <c r="B2554" s="15" t="s">
        <v>4992</v>
      </c>
      <c r="C2554" s="20" t="s">
        <v>2117</v>
      </c>
      <c r="D2554" s="48">
        <v>0</v>
      </c>
      <c r="E2554" s="59">
        <v>0</v>
      </c>
    </row>
    <row r="2555" spans="1:5" ht="75">
      <c r="A2555" s="5" t="s">
        <v>4993</v>
      </c>
      <c r="B2555" s="15" t="s">
        <v>4994</v>
      </c>
      <c r="C2555" s="20" t="s">
        <v>33</v>
      </c>
      <c r="D2555" s="44">
        <v>4.2757225036621094</v>
      </c>
      <c r="E2555" s="55">
        <v>4.2757225036621094</v>
      </c>
    </row>
    <row r="2556" spans="1:5" ht="75">
      <c r="A2556" s="5" t="s">
        <v>4995</v>
      </c>
      <c r="B2556" s="15" t="s">
        <v>4996</v>
      </c>
      <c r="C2556" s="20" t="s">
        <v>3970</v>
      </c>
      <c r="D2556" s="46">
        <v>646356.1875</v>
      </c>
      <c r="E2556" s="57">
        <v>646356.1875</v>
      </c>
    </row>
    <row r="2557" spans="1:5" ht="60">
      <c r="A2557" s="5" t="s">
        <v>4997</v>
      </c>
      <c r="B2557" s="15" t="s">
        <v>4998</v>
      </c>
      <c r="C2557" s="20" t="s">
        <v>38</v>
      </c>
      <c r="D2557" s="44">
        <v>1.0018192529678345</v>
      </c>
      <c r="E2557" s="55">
        <v>1.0018192529678345</v>
      </c>
    </row>
    <row r="2558" spans="1:5" ht="60">
      <c r="A2558" s="5" t="s">
        <v>4999</v>
      </c>
      <c r="B2558" s="15" t="s">
        <v>5000</v>
      </c>
      <c r="C2558" s="20" t="s">
        <v>30</v>
      </c>
      <c r="D2558" s="50">
        <v>771.38653564453125</v>
      </c>
      <c r="E2558" s="61">
        <v>771.38653564453125</v>
      </c>
    </row>
    <row r="2559" spans="1:5" ht="60">
      <c r="A2559" s="5" t="s">
        <v>5001</v>
      </c>
      <c r="B2559" s="15" t="s">
        <v>5002</v>
      </c>
      <c r="C2559" s="20" t="s">
        <v>212</v>
      </c>
      <c r="D2559" s="50">
        <v>837.5010986328125</v>
      </c>
      <c r="E2559" s="61">
        <v>837.5010986328125</v>
      </c>
    </row>
    <row r="2560" spans="1:5" ht="60">
      <c r="A2560" s="5" t="s">
        <v>5003</v>
      </c>
      <c r="B2560" s="15" t="s">
        <v>5004</v>
      </c>
      <c r="C2560" s="20" t="s">
        <v>212</v>
      </c>
      <c r="D2560" s="44">
        <v>4.1030640602111816</v>
      </c>
      <c r="E2560" s="55">
        <v>4.1030640602111816</v>
      </c>
    </row>
    <row r="2561" spans="1:5" ht="75">
      <c r="A2561" s="5" t="s">
        <v>5005</v>
      </c>
      <c r="B2561" s="15" t="s">
        <v>5006</v>
      </c>
      <c r="C2561" s="20" t="s">
        <v>500</v>
      </c>
      <c r="D2561" s="50">
        <v>820.51824951171875</v>
      </c>
      <c r="E2561" s="61">
        <v>820.51824951171875</v>
      </c>
    </row>
    <row r="2562" spans="1:5" ht="75">
      <c r="A2562" s="5" t="s">
        <v>5007</v>
      </c>
      <c r="B2562" s="15" t="s">
        <v>5008</v>
      </c>
      <c r="C2562" s="20" t="s">
        <v>33</v>
      </c>
      <c r="D2562" s="48">
        <v>0</v>
      </c>
      <c r="E2562" s="59">
        <v>0</v>
      </c>
    </row>
    <row r="2563" spans="1:5" ht="60">
      <c r="A2563" s="5" t="s">
        <v>5009</v>
      </c>
      <c r="B2563" s="15" t="s">
        <v>5010</v>
      </c>
      <c r="C2563" s="20" t="s">
        <v>505</v>
      </c>
      <c r="D2563" s="44">
        <v>1.7074871063232422</v>
      </c>
      <c r="E2563" s="55">
        <v>1.7074871063232422</v>
      </c>
    </row>
    <row r="2564" spans="1:5" ht="60">
      <c r="A2564" s="5" t="s">
        <v>5011</v>
      </c>
      <c r="B2564" s="15" t="s">
        <v>5012</v>
      </c>
      <c r="C2564" s="20" t="s">
        <v>500</v>
      </c>
      <c r="D2564" s="50">
        <v>869.60235595703125</v>
      </c>
      <c r="E2564" s="61">
        <v>869.60235595703125</v>
      </c>
    </row>
    <row r="2565" spans="1:5" ht="75">
      <c r="A2565" s="5" t="s">
        <v>5013</v>
      </c>
      <c r="B2565" s="15" t="s">
        <v>5014</v>
      </c>
      <c r="C2565" s="20" t="s">
        <v>3932</v>
      </c>
      <c r="D2565" s="45">
        <v>29.043636322021484</v>
      </c>
      <c r="E2565" s="56">
        <v>29.043636322021484</v>
      </c>
    </row>
    <row r="2566" spans="1:5" ht="60">
      <c r="A2566" s="5" t="s">
        <v>5015</v>
      </c>
      <c r="B2566" s="15" t="s">
        <v>5016</v>
      </c>
      <c r="C2566" s="20" t="s">
        <v>212</v>
      </c>
      <c r="D2566" s="50">
        <v>165.03817749023437</v>
      </c>
      <c r="E2566" s="61">
        <v>165.03817749023437</v>
      </c>
    </row>
    <row r="2567" spans="1:5" ht="60">
      <c r="A2567" s="5" t="s">
        <v>5017</v>
      </c>
      <c r="B2567" s="15" t="s">
        <v>5018</v>
      </c>
      <c r="C2567" s="20" t="s">
        <v>127</v>
      </c>
      <c r="D2567" s="50">
        <v>694.40655517578125</v>
      </c>
      <c r="E2567" s="61">
        <v>694.40655517578125</v>
      </c>
    </row>
    <row r="2568" spans="1:5" ht="60">
      <c r="A2568" s="5" t="s">
        <v>5019</v>
      </c>
      <c r="B2568" s="15" t="s">
        <v>5020</v>
      </c>
      <c r="C2568" s="20" t="s">
        <v>3939</v>
      </c>
      <c r="D2568" s="51">
        <v>0.33501890301704407</v>
      </c>
      <c r="E2568" s="62">
        <v>0.33501890301704407</v>
      </c>
    </row>
    <row r="2569" spans="1:5" ht="75">
      <c r="A2569" s="5" t="s">
        <v>5021</v>
      </c>
      <c r="B2569" s="15" t="s">
        <v>5022</v>
      </c>
      <c r="C2569" s="20" t="s">
        <v>33</v>
      </c>
      <c r="D2569" s="45">
        <v>69.363334655761719</v>
      </c>
      <c r="E2569" s="56">
        <v>69.363334655761719</v>
      </c>
    </row>
    <row r="2570" spans="1:5" ht="75">
      <c r="A2570" s="5" t="s">
        <v>5023</v>
      </c>
      <c r="B2570" s="15" t="s">
        <v>5024</v>
      </c>
      <c r="C2570" s="20" t="s">
        <v>33</v>
      </c>
      <c r="D2570" s="44">
        <v>3.7172515392303467</v>
      </c>
      <c r="E2570" s="55">
        <v>3.7172515392303467</v>
      </c>
    </row>
    <row r="2571" spans="1:5" ht="75">
      <c r="A2571" s="5" t="s">
        <v>5025</v>
      </c>
      <c r="B2571" s="15" t="s">
        <v>5026</v>
      </c>
      <c r="C2571" s="20" t="s">
        <v>33</v>
      </c>
      <c r="D2571" s="45">
        <v>13.00465202331543</v>
      </c>
      <c r="E2571" s="56">
        <v>13.00465202331543</v>
      </c>
    </row>
    <row r="2572" spans="1:5" ht="75">
      <c r="A2572" s="5" t="s">
        <v>5027</v>
      </c>
      <c r="B2572" s="15" t="s">
        <v>5028</v>
      </c>
      <c r="C2572" s="20" t="s">
        <v>33</v>
      </c>
      <c r="D2572" s="45">
        <v>13.061439514160156</v>
      </c>
      <c r="E2572" s="56">
        <v>13.061439514160156</v>
      </c>
    </row>
    <row r="2573" spans="1:5" ht="75">
      <c r="A2573" s="5" t="s">
        <v>5029</v>
      </c>
      <c r="B2573" s="15" t="s">
        <v>5030</v>
      </c>
      <c r="C2573" s="20" t="s">
        <v>33</v>
      </c>
      <c r="D2573" s="48">
        <v>0</v>
      </c>
      <c r="E2573" s="59">
        <v>0</v>
      </c>
    </row>
    <row r="2574" spans="1:5" ht="75">
      <c r="A2574" s="5" t="s">
        <v>5031</v>
      </c>
      <c r="B2574" s="15" t="s">
        <v>5032</v>
      </c>
      <c r="C2574" s="20" t="s">
        <v>33</v>
      </c>
      <c r="D2574" s="51">
        <v>0.83426439762115479</v>
      </c>
      <c r="E2574" s="62">
        <v>0.83426439762115479</v>
      </c>
    </row>
    <row r="2575" spans="1:5" ht="75">
      <c r="A2575" s="5" t="s">
        <v>5033</v>
      </c>
      <c r="B2575" s="15" t="s">
        <v>5034</v>
      </c>
      <c r="C2575" s="20" t="s">
        <v>33</v>
      </c>
      <c r="D2575" s="51">
        <v>1.9061246886849403E-2</v>
      </c>
      <c r="E2575" s="62">
        <v>1.9061246886849403E-2</v>
      </c>
    </row>
    <row r="2576" spans="1:5" ht="75">
      <c r="A2576" s="5" t="s">
        <v>5035</v>
      </c>
      <c r="B2576" s="15" t="s">
        <v>5036</v>
      </c>
      <c r="C2576" s="20" t="s">
        <v>2126</v>
      </c>
      <c r="D2576" s="51">
        <v>0.95306235551834106</v>
      </c>
      <c r="E2576" s="62">
        <v>0.95306235551834106</v>
      </c>
    </row>
    <row r="2577" spans="1:5" ht="60">
      <c r="A2577" s="5" t="s">
        <v>5037</v>
      </c>
      <c r="B2577" s="15" t="s">
        <v>5038</v>
      </c>
      <c r="C2577" s="20" t="s">
        <v>2117</v>
      </c>
      <c r="D2577" s="48">
        <v>0</v>
      </c>
      <c r="E2577" s="59">
        <v>0</v>
      </c>
    </row>
    <row r="2578" spans="1:5" ht="75">
      <c r="A2578" s="5" t="s">
        <v>5039</v>
      </c>
      <c r="B2578" s="15" t="s">
        <v>5040</v>
      </c>
      <c r="C2578" s="20" t="s">
        <v>2117</v>
      </c>
      <c r="D2578" s="48">
        <v>0</v>
      </c>
      <c r="E2578" s="59">
        <v>0</v>
      </c>
    </row>
    <row r="2579" spans="1:5" ht="60">
      <c r="A2579" s="5" t="s">
        <v>5041</v>
      </c>
      <c r="B2579" s="15" t="s">
        <v>5042</v>
      </c>
      <c r="C2579" s="20" t="s">
        <v>2117</v>
      </c>
      <c r="D2579" s="48">
        <v>0</v>
      </c>
      <c r="E2579" s="59">
        <v>0</v>
      </c>
    </row>
    <row r="2580" spans="1:5" ht="75">
      <c r="A2580" s="5" t="s">
        <v>5043</v>
      </c>
      <c r="B2580" s="15" t="s">
        <v>5044</v>
      </c>
      <c r="C2580" s="20" t="s">
        <v>2117</v>
      </c>
      <c r="D2580" s="48">
        <v>0</v>
      </c>
      <c r="E2580" s="59">
        <v>0</v>
      </c>
    </row>
    <row r="2581" spans="1:5" ht="60">
      <c r="A2581" s="5" t="s">
        <v>5045</v>
      </c>
      <c r="B2581" s="15" t="s">
        <v>5046</v>
      </c>
      <c r="C2581" s="20" t="s">
        <v>2117</v>
      </c>
      <c r="D2581" s="48">
        <v>0</v>
      </c>
      <c r="E2581" s="59">
        <v>0</v>
      </c>
    </row>
    <row r="2582" spans="1:5" ht="60">
      <c r="A2582" s="5" t="s">
        <v>5047</v>
      </c>
      <c r="B2582" s="15" t="s">
        <v>5048</v>
      </c>
      <c r="C2582" s="20" t="s">
        <v>33</v>
      </c>
      <c r="D2582" s="44">
        <v>4.2757225036621094</v>
      </c>
      <c r="E2582" s="55">
        <v>4.2757225036621094</v>
      </c>
    </row>
    <row r="2583" spans="1:5" ht="75">
      <c r="A2583" s="5" t="s">
        <v>5049</v>
      </c>
      <c r="B2583" s="15" t="s">
        <v>5050</v>
      </c>
      <c r="C2583" s="20" t="s">
        <v>3970</v>
      </c>
      <c r="D2583" s="46">
        <v>646356.1875</v>
      </c>
      <c r="E2583" s="57">
        <v>646356.1875</v>
      </c>
    </row>
    <row r="2584" spans="1:5" ht="75">
      <c r="A2584" s="5" t="s">
        <v>5051</v>
      </c>
      <c r="B2584" s="15" t="s">
        <v>5052</v>
      </c>
      <c r="C2584" s="20" t="s">
        <v>38</v>
      </c>
      <c r="D2584" s="44">
        <v>1.0068045854568481</v>
      </c>
      <c r="E2584" s="55">
        <v>1.0068045854568481</v>
      </c>
    </row>
    <row r="2585" spans="1:5" ht="75">
      <c r="A2585" s="5" t="s">
        <v>5053</v>
      </c>
      <c r="B2585" s="15" t="s">
        <v>5054</v>
      </c>
      <c r="C2585" s="20" t="s">
        <v>30</v>
      </c>
      <c r="D2585" s="50">
        <v>981.8359375</v>
      </c>
      <c r="E2585" s="61">
        <v>981.8359375</v>
      </c>
    </row>
    <row r="2586" spans="1:5" ht="75">
      <c r="A2586" s="5" t="s">
        <v>5055</v>
      </c>
      <c r="B2586" s="15" t="s">
        <v>5056</v>
      </c>
      <c r="C2586" s="20" t="s">
        <v>212</v>
      </c>
      <c r="D2586" s="50">
        <v>837.5010986328125</v>
      </c>
      <c r="E2586" s="61">
        <v>837.5010986328125</v>
      </c>
    </row>
    <row r="2587" spans="1:5" ht="75">
      <c r="A2587" s="5" t="s">
        <v>5057</v>
      </c>
      <c r="B2587" s="15" t="s">
        <v>5058</v>
      </c>
      <c r="C2587" s="20" t="s">
        <v>212</v>
      </c>
      <c r="D2587" s="44">
        <v>4.1030640602111816</v>
      </c>
      <c r="E2587" s="55">
        <v>4.1030640602111816</v>
      </c>
    </row>
    <row r="2588" spans="1:5" ht="75">
      <c r="A2588" s="5" t="s">
        <v>5059</v>
      </c>
      <c r="B2588" s="15" t="s">
        <v>5060</v>
      </c>
      <c r="C2588" s="20" t="s">
        <v>500</v>
      </c>
      <c r="D2588" s="47">
        <v>1075.0418701171875</v>
      </c>
      <c r="E2588" s="58">
        <v>1075.0418701171875</v>
      </c>
    </row>
    <row r="2589" spans="1:5" ht="75">
      <c r="A2589" s="5" t="s">
        <v>5061</v>
      </c>
      <c r="B2589" s="15" t="s">
        <v>5062</v>
      </c>
      <c r="C2589" s="20" t="s">
        <v>33</v>
      </c>
      <c r="D2589" s="48">
        <v>0</v>
      </c>
      <c r="E2589" s="59">
        <v>0</v>
      </c>
    </row>
    <row r="2590" spans="1:5" ht="75">
      <c r="A2590" s="5" t="s">
        <v>5063</v>
      </c>
      <c r="B2590" s="15" t="s">
        <v>5064</v>
      </c>
      <c r="C2590" s="20" t="s">
        <v>505</v>
      </c>
      <c r="D2590" s="44">
        <v>1.9437367916107178</v>
      </c>
      <c r="E2590" s="55">
        <v>1.9437367916107178</v>
      </c>
    </row>
    <row r="2591" spans="1:5" ht="75">
      <c r="A2591" s="5" t="s">
        <v>5065</v>
      </c>
      <c r="B2591" s="15" t="s">
        <v>5066</v>
      </c>
      <c r="C2591" s="20" t="s">
        <v>500</v>
      </c>
      <c r="D2591" s="47">
        <v>1142.2451171875</v>
      </c>
      <c r="E2591" s="58">
        <v>1142.2451171875</v>
      </c>
    </row>
    <row r="2592" spans="1:5" ht="75">
      <c r="A2592" s="5" t="s">
        <v>5067</v>
      </c>
      <c r="B2592" s="15" t="s">
        <v>5068</v>
      </c>
      <c r="C2592" s="20" t="s">
        <v>3932</v>
      </c>
      <c r="D2592" s="45">
        <v>29.043636322021484</v>
      </c>
      <c r="E2592" s="56">
        <v>29.043636322021484</v>
      </c>
    </row>
    <row r="2593" spans="1:5" ht="75">
      <c r="A2593" s="5" t="s">
        <v>5069</v>
      </c>
      <c r="B2593" s="15" t="s">
        <v>5070</v>
      </c>
      <c r="C2593" s="20" t="s">
        <v>212</v>
      </c>
      <c r="D2593" s="50">
        <v>165.03817749023437</v>
      </c>
      <c r="E2593" s="61">
        <v>165.03817749023437</v>
      </c>
    </row>
    <row r="2594" spans="1:5" ht="75">
      <c r="A2594" s="5" t="s">
        <v>5071</v>
      </c>
      <c r="B2594" s="15" t="s">
        <v>5072</v>
      </c>
      <c r="C2594" s="20" t="s">
        <v>127</v>
      </c>
      <c r="D2594" s="50">
        <v>830.181884765625</v>
      </c>
      <c r="E2594" s="61">
        <v>830.181884765625</v>
      </c>
    </row>
    <row r="2595" spans="1:5" ht="75">
      <c r="A2595" s="5" t="s">
        <v>5073</v>
      </c>
      <c r="B2595" s="15" t="s">
        <v>5074</v>
      </c>
      <c r="C2595" s="20" t="s">
        <v>3939</v>
      </c>
      <c r="D2595" s="51">
        <v>0.2802269458770752</v>
      </c>
      <c r="E2595" s="62">
        <v>0.2802269458770752</v>
      </c>
    </row>
    <row r="2596" spans="1:5" ht="75">
      <c r="A2596" s="5" t="s">
        <v>5075</v>
      </c>
      <c r="B2596" s="15" t="s">
        <v>5076</v>
      </c>
      <c r="C2596" s="20" t="s">
        <v>33</v>
      </c>
      <c r="D2596" s="45">
        <v>69.363334655761719</v>
      </c>
      <c r="E2596" s="56">
        <v>69.363334655761719</v>
      </c>
    </row>
    <row r="2597" spans="1:5" ht="75">
      <c r="A2597" s="5" t="s">
        <v>5077</v>
      </c>
      <c r="B2597" s="15" t="s">
        <v>5078</v>
      </c>
      <c r="C2597" s="20" t="s">
        <v>33</v>
      </c>
      <c r="D2597" s="44">
        <v>3.7172515392303467</v>
      </c>
      <c r="E2597" s="55">
        <v>3.7172515392303467</v>
      </c>
    </row>
    <row r="2598" spans="1:5" ht="75">
      <c r="A2598" s="5" t="s">
        <v>5079</v>
      </c>
      <c r="B2598" s="15" t="s">
        <v>5080</v>
      </c>
      <c r="C2598" s="20" t="s">
        <v>33</v>
      </c>
      <c r="D2598" s="45">
        <v>13.00465202331543</v>
      </c>
      <c r="E2598" s="56">
        <v>13.00465202331543</v>
      </c>
    </row>
    <row r="2599" spans="1:5" ht="75">
      <c r="A2599" s="5" t="s">
        <v>5081</v>
      </c>
      <c r="B2599" s="15" t="s">
        <v>5082</v>
      </c>
      <c r="C2599" s="20" t="s">
        <v>33</v>
      </c>
      <c r="D2599" s="45">
        <v>13.061439514160156</v>
      </c>
      <c r="E2599" s="56">
        <v>13.061439514160156</v>
      </c>
    </row>
    <row r="2600" spans="1:5" ht="75">
      <c r="A2600" s="5" t="s">
        <v>5083</v>
      </c>
      <c r="B2600" s="15" t="s">
        <v>5084</v>
      </c>
      <c r="C2600" s="20" t="s">
        <v>33</v>
      </c>
      <c r="D2600" s="48">
        <v>0</v>
      </c>
      <c r="E2600" s="59">
        <v>0</v>
      </c>
    </row>
    <row r="2601" spans="1:5" ht="75">
      <c r="A2601" s="5" t="s">
        <v>5085</v>
      </c>
      <c r="B2601" s="15" t="s">
        <v>5086</v>
      </c>
      <c r="C2601" s="20" t="s">
        <v>33</v>
      </c>
      <c r="D2601" s="51">
        <v>0.83426439762115479</v>
      </c>
      <c r="E2601" s="62">
        <v>0.83426439762115479</v>
      </c>
    </row>
    <row r="2602" spans="1:5" ht="75">
      <c r="A2602" s="5" t="s">
        <v>5087</v>
      </c>
      <c r="B2602" s="15" t="s">
        <v>5088</v>
      </c>
      <c r="C2602" s="20" t="s">
        <v>33</v>
      </c>
      <c r="D2602" s="51">
        <v>1.9061246886849403E-2</v>
      </c>
      <c r="E2602" s="62">
        <v>1.9061246886849403E-2</v>
      </c>
    </row>
    <row r="2603" spans="1:5" ht="75">
      <c r="A2603" s="5" t="s">
        <v>5089</v>
      </c>
      <c r="B2603" s="15" t="s">
        <v>5090</v>
      </c>
      <c r="C2603" s="20" t="s">
        <v>2126</v>
      </c>
      <c r="D2603" s="51">
        <v>0.95306235551834106</v>
      </c>
      <c r="E2603" s="62">
        <v>0.95306235551834106</v>
      </c>
    </row>
    <row r="2604" spans="1:5" ht="75">
      <c r="A2604" s="5" t="s">
        <v>5091</v>
      </c>
      <c r="B2604" s="15" t="s">
        <v>5092</v>
      </c>
      <c r="C2604" s="20" t="s">
        <v>2117</v>
      </c>
      <c r="D2604" s="48">
        <v>0</v>
      </c>
      <c r="E2604" s="59">
        <v>0</v>
      </c>
    </row>
    <row r="2605" spans="1:5" ht="75">
      <c r="A2605" s="5" t="s">
        <v>5093</v>
      </c>
      <c r="B2605" s="15" t="s">
        <v>5094</v>
      </c>
      <c r="C2605" s="20" t="s">
        <v>2117</v>
      </c>
      <c r="D2605" s="48">
        <v>0</v>
      </c>
      <c r="E2605" s="59">
        <v>0</v>
      </c>
    </row>
    <row r="2606" spans="1:5" ht="75">
      <c r="A2606" s="5" t="s">
        <v>5095</v>
      </c>
      <c r="B2606" s="15" t="s">
        <v>5096</v>
      </c>
      <c r="C2606" s="20" t="s">
        <v>2117</v>
      </c>
      <c r="D2606" s="48">
        <v>0</v>
      </c>
      <c r="E2606" s="59">
        <v>0</v>
      </c>
    </row>
    <row r="2607" spans="1:5" ht="75">
      <c r="A2607" s="5" t="s">
        <v>5097</v>
      </c>
      <c r="B2607" s="15" t="s">
        <v>5098</v>
      </c>
      <c r="C2607" s="20" t="s">
        <v>2117</v>
      </c>
      <c r="D2607" s="48">
        <v>0</v>
      </c>
      <c r="E2607" s="59">
        <v>0</v>
      </c>
    </row>
    <row r="2608" spans="1:5" ht="75">
      <c r="A2608" s="5" t="s">
        <v>5099</v>
      </c>
      <c r="B2608" s="15" t="s">
        <v>5100</v>
      </c>
      <c r="C2608" s="20" t="s">
        <v>2117</v>
      </c>
      <c r="D2608" s="48">
        <v>0</v>
      </c>
      <c r="E2608" s="59">
        <v>0</v>
      </c>
    </row>
    <row r="2609" spans="1:5" ht="75">
      <c r="A2609" s="5" t="s">
        <v>5101</v>
      </c>
      <c r="B2609" s="15" t="s">
        <v>5102</v>
      </c>
      <c r="C2609" s="20" t="s">
        <v>33</v>
      </c>
      <c r="D2609" s="44">
        <v>4.2757225036621094</v>
      </c>
      <c r="E2609" s="55">
        <v>4.2757225036621094</v>
      </c>
    </row>
    <row r="2610" spans="1:5" ht="75">
      <c r="A2610" s="5" t="s">
        <v>5103</v>
      </c>
      <c r="B2610" s="15" t="s">
        <v>5104</v>
      </c>
      <c r="C2610" s="20" t="s">
        <v>3970</v>
      </c>
      <c r="D2610" s="46">
        <v>646356.1875</v>
      </c>
      <c r="E2610" s="57">
        <v>646356.1875</v>
      </c>
    </row>
    <row r="2611" spans="1:5" ht="45">
      <c r="A2611" s="5" t="s">
        <v>5105</v>
      </c>
      <c r="B2611" s="15" t="s">
        <v>5106</v>
      </c>
      <c r="C2611" s="20" t="s">
        <v>38</v>
      </c>
      <c r="D2611" s="51">
        <v>0.17499999701976776</v>
      </c>
      <c r="E2611" s="62">
        <v>0.17499999701976776</v>
      </c>
    </row>
    <row r="2612" spans="1:5" ht="45">
      <c r="A2612" s="5" t="s">
        <v>5107</v>
      </c>
      <c r="B2612" s="15" t="s">
        <v>5108</v>
      </c>
      <c r="C2612" s="20" t="s">
        <v>30</v>
      </c>
      <c r="D2612" s="50">
        <v>285.2767333984375</v>
      </c>
      <c r="E2612" s="61">
        <v>285.2767333984375</v>
      </c>
    </row>
    <row r="2613" spans="1:5" ht="45">
      <c r="A2613" s="5" t="s">
        <v>5109</v>
      </c>
      <c r="B2613" s="15" t="s">
        <v>5110</v>
      </c>
      <c r="C2613" s="20" t="s">
        <v>212</v>
      </c>
      <c r="D2613" s="51">
        <v>0.26747092604637146</v>
      </c>
      <c r="E2613" s="62">
        <v>0.26747092604637146</v>
      </c>
    </row>
    <row r="2614" spans="1:5" ht="45">
      <c r="A2614" s="5" t="s">
        <v>5111</v>
      </c>
      <c r="B2614" s="15" t="s">
        <v>5112</v>
      </c>
      <c r="C2614" s="20" t="s">
        <v>505</v>
      </c>
      <c r="D2614" s="44">
        <v>8.97216796875</v>
      </c>
      <c r="E2614" s="55">
        <v>8.97216796875</v>
      </c>
    </row>
    <row r="2615" spans="1:5" ht="45">
      <c r="A2615" s="5" t="s">
        <v>5113</v>
      </c>
      <c r="B2615" s="15" t="s">
        <v>5114</v>
      </c>
      <c r="C2615" s="20" t="s">
        <v>500</v>
      </c>
      <c r="D2615" s="46">
        <v>3047.14990234375</v>
      </c>
      <c r="E2615" s="57">
        <v>3047.14990234375</v>
      </c>
    </row>
    <row r="2616" spans="1:5" ht="45">
      <c r="A2616" s="5" t="s">
        <v>5115</v>
      </c>
      <c r="B2616" s="15" t="s">
        <v>5116</v>
      </c>
      <c r="C2616" s="20" t="s">
        <v>500</v>
      </c>
      <c r="D2616" s="50">
        <v>499.6612548828125</v>
      </c>
      <c r="E2616" s="61">
        <v>499.6612548828125</v>
      </c>
    </row>
    <row r="2617" spans="1:5" ht="45">
      <c r="A2617" s="5" t="s">
        <v>5117</v>
      </c>
      <c r="B2617" s="15" t="s">
        <v>5118</v>
      </c>
      <c r="C2617" s="20"/>
      <c r="D2617" s="44">
        <v>1.1874321699142456</v>
      </c>
      <c r="E2617" s="55">
        <v>1.1874321699142456</v>
      </c>
    </row>
    <row r="2618" spans="1:5" ht="45">
      <c r="A2618" s="5" t="s">
        <v>5119</v>
      </c>
      <c r="B2618" s="15" t="s">
        <v>5120</v>
      </c>
      <c r="C2618" s="20" t="s">
        <v>3939</v>
      </c>
      <c r="D2618" s="51">
        <v>6.7935042083263397E-2</v>
      </c>
      <c r="E2618" s="62">
        <v>6.7935042083263397E-2</v>
      </c>
    </row>
    <row r="2619" spans="1:5" ht="45">
      <c r="A2619" s="5" t="s">
        <v>5121</v>
      </c>
      <c r="B2619" s="15" t="s">
        <v>5122</v>
      </c>
      <c r="C2619" s="20" t="s">
        <v>505</v>
      </c>
      <c r="D2619" s="44">
        <v>1.9906297922134399</v>
      </c>
      <c r="E2619" s="55">
        <v>1.9906297922134399</v>
      </c>
    </row>
    <row r="2620" spans="1:5" ht="45">
      <c r="A2620" s="5" t="s">
        <v>5123</v>
      </c>
      <c r="B2620" s="15" t="s">
        <v>5124</v>
      </c>
      <c r="C2620" s="20" t="s">
        <v>5125</v>
      </c>
      <c r="D2620" s="51">
        <v>4.1888132691383362E-2</v>
      </c>
      <c r="E2620" s="62">
        <v>4.1888132691383362E-2</v>
      </c>
    </row>
    <row r="2621" spans="1:5" ht="45">
      <c r="A2621" s="5" t="s">
        <v>5126</v>
      </c>
      <c r="B2621" s="15" t="s">
        <v>5127</v>
      </c>
      <c r="C2621" s="20" t="s">
        <v>5128</v>
      </c>
      <c r="D2621" s="52">
        <v>1.9696281015058048E-5</v>
      </c>
      <c r="E2621" s="63">
        <v>1.9696281015058048E-5</v>
      </c>
    </row>
    <row r="2622" spans="1:5" ht="30">
      <c r="A2622" s="5" t="s">
        <v>5129</v>
      </c>
      <c r="B2622" s="15" t="s">
        <v>5130</v>
      </c>
      <c r="C2622" s="20" t="s">
        <v>38</v>
      </c>
      <c r="D2622" s="51">
        <v>9.7499996423721313E-2</v>
      </c>
      <c r="E2622" s="62">
        <v>9.7499996423721313E-2</v>
      </c>
    </row>
    <row r="2623" spans="1:5" ht="30">
      <c r="A2623" s="5" t="s">
        <v>5131</v>
      </c>
      <c r="B2623" s="15" t="s">
        <v>5132</v>
      </c>
      <c r="C2623" s="20" t="s">
        <v>30</v>
      </c>
      <c r="D2623" s="50">
        <v>285.17453002929688</v>
      </c>
      <c r="E2623" s="61">
        <v>285.17453002929688</v>
      </c>
    </row>
    <row r="2624" spans="1:5" ht="30">
      <c r="A2624" s="5" t="s">
        <v>5133</v>
      </c>
      <c r="B2624" s="15" t="s">
        <v>5134</v>
      </c>
      <c r="C2624" s="20" t="s">
        <v>212</v>
      </c>
      <c r="D2624" s="51">
        <v>0.46924728155136108</v>
      </c>
      <c r="E2624" s="62">
        <v>0.46924728155136108</v>
      </c>
    </row>
    <row r="2625" spans="1:5" ht="30">
      <c r="A2625" s="5" t="s">
        <v>5135</v>
      </c>
      <c r="B2625" s="15" t="s">
        <v>5136</v>
      </c>
      <c r="C2625" s="20" t="s">
        <v>505</v>
      </c>
      <c r="D2625" s="44">
        <v>9.242034912109375</v>
      </c>
      <c r="E2625" s="55">
        <v>9.242034912109375</v>
      </c>
    </row>
    <row r="2626" spans="1:5" ht="30">
      <c r="A2626" s="5" t="s">
        <v>5137</v>
      </c>
      <c r="B2626" s="15" t="s">
        <v>5138</v>
      </c>
      <c r="C2626" s="20" t="s">
        <v>500</v>
      </c>
      <c r="D2626" s="46">
        <v>3047.14990234375</v>
      </c>
      <c r="E2626" s="57">
        <v>3047.14990234375</v>
      </c>
    </row>
    <row r="2627" spans="1:5" ht="30">
      <c r="A2627" s="5" t="s">
        <v>5139</v>
      </c>
      <c r="B2627" s="15" t="s">
        <v>5140</v>
      </c>
      <c r="C2627" s="20" t="s">
        <v>500</v>
      </c>
      <c r="D2627" s="50">
        <v>499.6612548828125</v>
      </c>
      <c r="E2627" s="61">
        <v>499.6612548828125</v>
      </c>
    </row>
    <row r="2628" spans="1:5" ht="30">
      <c r="A2628" s="5" t="s">
        <v>5141</v>
      </c>
      <c r="B2628" s="15" t="s">
        <v>5142</v>
      </c>
      <c r="C2628" s="20"/>
      <c r="D2628" s="44">
        <v>1.1939363479614258</v>
      </c>
      <c r="E2628" s="55">
        <v>1.1939363479614258</v>
      </c>
    </row>
    <row r="2629" spans="1:5" ht="30">
      <c r="A2629" s="5" t="s">
        <v>5143</v>
      </c>
      <c r="B2629" s="15" t="s">
        <v>5144</v>
      </c>
      <c r="C2629" s="20" t="s">
        <v>3939</v>
      </c>
      <c r="D2629" s="51">
        <v>3.7848670035600662E-2</v>
      </c>
      <c r="E2629" s="62">
        <v>3.7848670035600662E-2</v>
      </c>
    </row>
    <row r="2630" spans="1:5" ht="30">
      <c r="A2630" s="5" t="s">
        <v>5145</v>
      </c>
      <c r="B2630" s="15" t="s">
        <v>5146</v>
      </c>
      <c r="C2630" s="20" t="s">
        <v>505</v>
      </c>
      <c r="D2630" s="44">
        <v>1.989398717880249</v>
      </c>
      <c r="E2630" s="55">
        <v>1.989398717880249</v>
      </c>
    </row>
    <row r="2631" spans="1:5" ht="30">
      <c r="A2631" s="5" t="s">
        <v>5147</v>
      </c>
      <c r="B2631" s="15" t="s">
        <v>5148</v>
      </c>
      <c r="C2631" s="20" t="s">
        <v>5125</v>
      </c>
      <c r="D2631" s="51">
        <v>4.1870191693305969E-2</v>
      </c>
      <c r="E2631" s="62">
        <v>4.1870191693305969E-2</v>
      </c>
    </row>
    <row r="2632" spans="1:5" ht="30">
      <c r="A2632" s="5" t="s">
        <v>5149</v>
      </c>
      <c r="B2632" s="15" t="s">
        <v>5150</v>
      </c>
      <c r="C2632" s="20" t="s">
        <v>5128</v>
      </c>
      <c r="D2632" s="52">
        <v>1.9692992282216437E-5</v>
      </c>
      <c r="E2632" s="63">
        <v>1.9692992282216437E-5</v>
      </c>
    </row>
    <row r="2633" spans="1:5" ht="45">
      <c r="A2633" s="5" t="s">
        <v>5151</v>
      </c>
      <c r="B2633" s="15" t="s">
        <v>5152</v>
      </c>
      <c r="C2633" s="20" t="s">
        <v>38</v>
      </c>
      <c r="D2633" s="50">
        <v>155.83485412597656</v>
      </c>
      <c r="E2633" s="61">
        <v>155.83485412597656</v>
      </c>
    </row>
    <row r="2634" spans="1:5" ht="60">
      <c r="A2634" s="5" t="s">
        <v>5153</v>
      </c>
      <c r="B2634" s="15" t="s">
        <v>5154</v>
      </c>
      <c r="C2634" s="20" t="s">
        <v>30</v>
      </c>
      <c r="D2634" s="50">
        <v>234.77220153808594</v>
      </c>
      <c r="E2634" s="61">
        <v>234.77220153808594</v>
      </c>
    </row>
    <row r="2635" spans="1:5" ht="45">
      <c r="A2635" s="5" t="s">
        <v>5155</v>
      </c>
      <c r="B2635" s="15" t="s">
        <v>5156</v>
      </c>
      <c r="C2635" s="20" t="s">
        <v>212</v>
      </c>
      <c r="D2635" s="50">
        <v>546.1619873046875</v>
      </c>
      <c r="E2635" s="61">
        <v>546.1619873046875</v>
      </c>
    </row>
    <row r="2636" spans="1:5" ht="45">
      <c r="A2636" s="5" t="s">
        <v>5157</v>
      </c>
      <c r="B2636" s="15" t="s">
        <v>5158</v>
      </c>
      <c r="C2636" s="20" t="s">
        <v>505</v>
      </c>
      <c r="D2636" s="44">
        <v>2.6288168430328369</v>
      </c>
      <c r="E2636" s="55">
        <v>2.6288168430328369</v>
      </c>
    </row>
    <row r="2637" spans="1:5" ht="45">
      <c r="A2637" s="5" t="s">
        <v>5159</v>
      </c>
      <c r="B2637" s="15" t="s">
        <v>5160</v>
      </c>
      <c r="C2637" s="20" t="s">
        <v>500</v>
      </c>
      <c r="D2637" s="47">
        <v>1015.0785522460937</v>
      </c>
      <c r="E2637" s="58">
        <v>1015.0785522460937</v>
      </c>
    </row>
    <row r="2638" spans="1:5" ht="45">
      <c r="A2638" s="5" t="s">
        <v>5161</v>
      </c>
      <c r="B2638" s="15" t="s">
        <v>5162</v>
      </c>
      <c r="C2638" s="20" t="s">
        <v>500</v>
      </c>
      <c r="D2638" s="47">
        <v>-1532.4100341796875</v>
      </c>
      <c r="E2638" s="58">
        <v>-1532.4100341796875</v>
      </c>
    </row>
    <row r="2639" spans="1:5" ht="60">
      <c r="A2639" s="5" t="s">
        <v>5163</v>
      </c>
      <c r="B2639" s="15" t="s">
        <v>5164</v>
      </c>
      <c r="C2639" s="20"/>
      <c r="D2639" s="51">
        <v>-0.64345633983612061</v>
      </c>
      <c r="E2639" s="62">
        <v>-0.64345633983612061</v>
      </c>
    </row>
    <row r="2640" spans="1:5" ht="45">
      <c r="A2640" s="5" t="s">
        <v>5165</v>
      </c>
      <c r="B2640" s="15" t="s">
        <v>5166</v>
      </c>
      <c r="C2640" s="20" t="s">
        <v>3939</v>
      </c>
      <c r="D2640" s="50">
        <v>832.62384033203125</v>
      </c>
      <c r="E2640" s="61">
        <v>832.62384033203125</v>
      </c>
    </row>
    <row r="2641" spans="1:5" ht="60">
      <c r="A2641" s="5" t="s">
        <v>5167</v>
      </c>
      <c r="B2641" s="15" t="s">
        <v>5168</v>
      </c>
      <c r="C2641" s="20" t="s">
        <v>505</v>
      </c>
      <c r="D2641" s="44">
        <v>4.6091175079345703</v>
      </c>
      <c r="E2641" s="55">
        <v>4.6091175079345703</v>
      </c>
    </row>
    <row r="2642" spans="1:5" ht="60">
      <c r="A2642" s="5" t="s">
        <v>5169</v>
      </c>
      <c r="B2642" s="15" t="s">
        <v>5170</v>
      </c>
      <c r="C2642" s="20" t="s">
        <v>5125</v>
      </c>
      <c r="D2642" s="51">
        <v>0.64850503206253052</v>
      </c>
      <c r="E2642" s="62">
        <v>0.64850503206253052</v>
      </c>
    </row>
    <row r="2643" spans="1:5" ht="60">
      <c r="A2643" s="5" t="s">
        <v>5171</v>
      </c>
      <c r="B2643" s="15" t="s">
        <v>5172</v>
      </c>
      <c r="C2643" s="20" t="s">
        <v>5128</v>
      </c>
      <c r="D2643" s="54">
        <v>1.1627822095761076E-4</v>
      </c>
      <c r="E2643" s="65">
        <v>1.1627822095761076E-4</v>
      </c>
    </row>
    <row r="2644" spans="1:5" ht="45">
      <c r="A2644" s="5" t="s">
        <v>5173</v>
      </c>
      <c r="B2644" s="15" t="s">
        <v>5174</v>
      </c>
      <c r="C2644" s="20" t="s">
        <v>38</v>
      </c>
      <c r="D2644" s="44">
        <v>9.6158609390258789</v>
      </c>
      <c r="E2644" s="55">
        <v>9.6158609390258789</v>
      </c>
    </row>
    <row r="2645" spans="1:5" ht="45">
      <c r="A2645" s="5" t="s">
        <v>5175</v>
      </c>
      <c r="B2645" s="15" t="s">
        <v>5176</v>
      </c>
      <c r="C2645" s="20" t="s">
        <v>30</v>
      </c>
      <c r="D2645" s="50">
        <v>131.47769165039062</v>
      </c>
      <c r="E2645" s="61">
        <v>131.47769165039062</v>
      </c>
    </row>
    <row r="2646" spans="1:5" ht="45">
      <c r="A2646" s="5" t="s">
        <v>5177</v>
      </c>
      <c r="B2646" s="15" t="s">
        <v>5178</v>
      </c>
      <c r="C2646" s="20" t="s">
        <v>212</v>
      </c>
      <c r="D2646" s="50">
        <v>427.73403930664062</v>
      </c>
      <c r="E2646" s="61">
        <v>427.73403930664062</v>
      </c>
    </row>
    <row r="2647" spans="1:5" ht="45">
      <c r="A2647" s="5" t="s">
        <v>5179</v>
      </c>
      <c r="B2647" s="15" t="s">
        <v>5180</v>
      </c>
      <c r="C2647" s="20" t="s">
        <v>505</v>
      </c>
      <c r="D2647" s="44">
        <v>1.6495596170425415</v>
      </c>
      <c r="E2647" s="55">
        <v>1.6495596170425415</v>
      </c>
    </row>
    <row r="2648" spans="1:5" ht="45">
      <c r="A2648" s="5" t="s">
        <v>5181</v>
      </c>
      <c r="B2648" s="15" t="s">
        <v>5182</v>
      </c>
      <c r="C2648" s="20" t="s">
        <v>500</v>
      </c>
      <c r="D2648" s="50">
        <v>553.09326171875</v>
      </c>
      <c r="E2648" s="61">
        <v>553.09326171875</v>
      </c>
    </row>
    <row r="2649" spans="1:5" ht="45">
      <c r="A2649" s="5" t="s">
        <v>5183</v>
      </c>
      <c r="B2649" s="15" t="s">
        <v>5184</v>
      </c>
      <c r="C2649" s="20" t="s">
        <v>500</v>
      </c>
      <c r="D2649" s="47">
        <v>-1994.395263671875</v>
      </c>
      <c r="E2649" s="58">
        <v>-1994.395263671875</v>
      </c>
    </row>
    <row r="2650" spans="1:5" ht="45">
      <c r="A2650" s="5" t="s">
        <v>5185</v>
      </c>
      <c r="B2650" s="15" t="s">
        <v>5186</v>
      </c>
      <c r="C2650" s="20"/>
      <c r="D2650" s="51">
        <v>-0.10003281384706497</v>
      </c>
      <c r="E2650" s="62">
        <v>-0.10003281384706497</v>
      </c>
    </row>
    <row r="2651" spans="1:5" ht="45">
      <c r="A2651" s="5" t="s">
        <v>5187</v>
      </c>
      <c r="B2651" s="15" t="s">
        <v>5188</v>
      </c>
      <c r="C2651" s="20" t="s">
        <v>3939</v>
      </c>
      <c r="D2651" s="50">
        <v>933.9632568359375</v>
      </c>
      <c r="E2651" s="61">
        <v>933.9632568359375</v>
      </c>
    </row>
    <row r="2652" spans="1:5" ht="45">
      <c r="A2652" s="5" t="s">
        <v>5189</v>
      </c>
      <c r="B2652" s="15" t="s">
        <v>5190</v>
      </c>
      <c r="C2652" s="20" t="s">
        <v>505</v>
      </c>
      <c r="D2652" s="44">
        <v>4.2641940116882324</v>
      </c>
      <c r="E2652" s="55">
        <v>4.2641940116882324</v>
      </c>
    </row>
    <row r="2653" spans="1:5" ht="45">
      <c r="A2653" s="5" t="s">
        <v>5191</v>
      </c>
      <c r="B2653" s="15" t="s">
        <v>5192</v>
      </c>
      <c r="C2653" s="20" t="s">
        <v>5125</v>
      </c>
      <c r="D2653" s="51">
        <v>0.68584191799163818</v>
      </c>
      <c r="E2653" s="62">
        <v>0.68584191799163818</v>
      </c>
    </row>
    <row r="2654" spans="1:5" ht="45">
      <c r="A2654" s="5" t="s">
        <v>5193</v>
      </c>
      <c r="B2654" s="15" t="s">
        <v>5194</v>
      </c>
      <c r="C2654" s="20" t="s">
        <v>5128</v>
      </c>
      <c r="D2654" s="54">
        <v>2.1035260579083115E-4</v>
      </c>
      <c r="E2654" s="65">
        <v>2.1035260579083115E-4</v>
      </c>
    </row>
    <row r="2655" spans="1:5" ht="30">
      <c r="A2655" s="5" t="s">
        <v>5195</v>
      </c>
      <c r="B2655" s="15" t="s">
        <v>5196</v>
      </c>
      <c r="C2655" s="20" t="s">
        <v>38</v>
      </c>
      <c r="D2655" s="44">
        <v>8.6070003509521484</v>
      </c>
      <c r="E2655" s="55">
        <v>8.6070003509521484</v>
      </c>
    </row>
    <row r="2656" spans="1:5" ht="30">
      <c r="A2656" s="5" t="s">
        <v>5197</v>
      </c>
      <c r="B2656" s="15" t="s">
        <v>5198</v>
      </c>
      <c r="C2656" s="20" t="s">
        <v>30</v>
      </c>
      <c r="D2656" s="50">
        <v>361.1295166015625</v>
      </c>
      <c r="E2656" s="61">
        <v>361.1295166015625</v>
      </c>
    </row>
    <row r="2657" spans="1:5" ht="30">
      <c r="A2657" s="5" t="s">
        <v>5199</v>
      </c>
      <c r="B2657" s="15" t="s">
        <v>5200</v>
      </c>
      <c r="C2657" s="20" t="s">
        <v>212</v>
      </c>
      <c r="D2657" s="45">
        <v>17.73527717590332</v>
      </c>
      <c r="E2657" s="56">
        <v>17.73527717590332</v>
      </c>
    </row>
    <row r="2658" spans="1:5" ht="30">
      <c r="A2658" s="5" t="s">
        <v>5201</v>
      </c>
      <c r="B2658" s="15" t="s">
        <v>5202</v>
      </c>
      <c r="C2658" s="20" t="s">
        <v>505</v>
      </c>
      <c r="D2658" s="44">
        <v>7.4127120971679687</v>
      </c>
      <c r="E2658" s="55">
        <v>7.4127120971679687</v>
      </c>
    </row>
    <row r="2659" spans="1:5" ht="30">
      <c r="A2659" s="5" t="s">
        <v>5203</v>
      </c>
      <c r="B2659" s="15" t="s">
        <v>5204</v>
      </c>
      <c r="C2659" s="20" t="s">
        <v>500</v>
      </c>
      <c r="D2659" s="46">
        <v>3184.42822265625</v>
      </c>
      <c r="E2659" s="57">
        <v>3184.42822265625</v>
      </c>
    </row>
    <row r="2660" spans="1:5" ht="30">
      <c r="A2660" s="5" t="s">
        <v>5205</v>
      </c>
      <c r="B2660" s="15" t="s">
        <v>5206</v>
      </c>
      <c r="C2660" s="20" t="s">
        <v>500</v>
      </c>
      <c r="D2660" s="50">
        <v>636.9395751953125</v>
      </c>
      <c r="E2660" s="61">
        <v>636.9395751953125</v>
      </c>
    </row>
    <row r="2661" spans="1:5" ht="30">
      <c r="A2661" s="5" t="s">
        <v>5207</v>
      </c>
      <c r="B2661" s="15" t="s">
        <v>5208</v>
      </c>
      <c r="C2661" s="20"/>
      <c r="D2661" s="44">
        <v>1.2028465270996094</v>
      </c>
      <c r="E2661" s="55">
        <v>1.2028465270996094</v>
      </c>
    </row>
    <row r="2662" spans="1:5" ht="30">
      <c r="A2662" s="5" t="s">
        <v>5209</v>
      </c>
      <c r="B2662" s="15" t="s">
        <v>5210</v>
      </c>
      <c r="C2662" s="20" t="s">
        <v>3939</v>
      </c>
      <c r="D2662" s="44">
        <v>2.9827420711517334</v>
      </c>
      <c r="E2662" s="55">
        <v>2.9827420711517334</v>
      </c>
    </row>
    <row r="2663" spans="1:5" ht="30">
      <c r="A2663" s="5" t="s">
        <v>5211</v>
      </c>
      <c r="B2663" s="15" t="s">
        <v>5212</v>
      </c>
      <c r="C2663" s="20" t="s">
        <v>505</v>
      </c>
      <c r="D2663" s="44">
        <v>2.1042745113372803</v>
      </c>
      <c r="E2663" s="55">
        <v>2.1042745113372803</v>
      </c>
    </row>
    <row r="2664" spans="1:5" ht="30">
      <c r="A2664" s="5" t="s">
        <v>5213</v>
      </c>
      <c r="B2664" s="15" t="s">
        <v>5214</v>
      </c>
      <c r="C2664" s="20" t="s">
        <v>5125</v>
      </c>
      <c r="D2664" s="51">
        <v>5.0941616296768188E-2</v>
      </c>
      <c r="E2664" s="62">
        <v>5.0941616296768188E-2</v>
      </c>
    </row>
    <row r="2665" spans="1:5" ht="30">
      <c r="A2665" s="5" t="s">
        <v>5215</v>
      </c>
      <c r="B2665" s="15" t="s">
        <v>5216</v>
      </c>
      <c r="C2665" s="20" t="s">
        <v>5128</v>
      </c>
      <c r="D2665" s="52">
        <v>2.2803240426583216E-5</v>
      </c>
      <c r="E2665" s="63">
        <v>2.2803240426583216E-5</v>
      </c>
    </row>
    <row r="2666" spans="1:5" ht="45">
      <c r="A2666" s="5" t="s">
        <v>5217</v>
      </c>
      <c r="B2666" s="15" t="s">
        <v>5218</v>
      </c>
      <c r="C2666" s="20" t="s">
        <v>38</v>
      </c>
      <c r="D2666" s="45">
        <v>31.266000747680664</v>
      </c>
      <c r="E2666" s="56">
        <v>31.266000747680664</v>
      </c>
    </row>
    <row r="2667" spans="1:5" ht="45">
      <c r="A2667" s="5" t="s">
        <v>5219</v>
      </c>
      <c r="B2667" s="15" t="s">
        <v>5220</v>
      </c>
      <c r="C2667" s="20" t="s">
        <v>30</v>
      </c>
      <c r="D2667" s="50">
        <v>322.58853149414062</v>
      </c>
      <c r="E2667" s="61">
        <v>322.58853149414062</v>
      </c>
    </row>
    <row r="2668" spans="1:5" ht="45">
      <c r="A2668" s="5" t="s">
        <v>5221</v>
      </c>
      <c r="B2668" s="15" t="s">
        <v>5222</v>
      </c>
      <c r="C2668" s="20" t="s">
        <v>212</v>
      </c>
      <c r="D2668" s="50">
        <v>468.51058959960937</v>
      </c>
      <c r="E2668" s="61">
        <v>468.51058959960937</v>
      </c>
    </row>
    <row r="2669" spans="1:5" ht="45">
      <c r="A2669" s="5" t="s">
        <v>5223</v>
      </c>
      <c r="B2669" s="15" t="s">
        <v>5224</v>
      </c>
      <c r="C2669" s="20" t="s">
        <v>505</v>
      </c>
      <c r="D2669" s="44">
        <v>6.6139068603515625</v>
      </c>
      <c r="E2669" s="55">
        <v>6.6139068603515625</v>
      </c>
    </row>
    <row r="2670" spans="1:5" ht="45">
      <c r="A2670" s="5" t="s">
        <v>5225</v>
      </c>
      <c r="B2670" s="15" t="s">
        <v>5226</v>
      </c>
      <c r="C2670" s="20" t="s">
        <v>500</v>
      </c>
      <c r="D2670" s="46">
        <v>3047.14990234375</v>
      </c>
      <c r="E2670" s="57">
        <v>3047.14990234375</v>
      </c>
    </row>
    <row r="2671" spans="1:5" ht="45">
      <c r="A2671" s="5" t="s">
        <v>5227</v>
      </c>
      <c r="B2671" s="15" t="s">
        <v>5228</v>
      </c>
      <c r="C2671" s="20" t="s">
        <v>500</v>
      </c>
      <c r="D2671" s="50">
        <v>499.6612548828125</v>
      </c>
      <c r="E2671" s="61">
        <v>499.6612548828125</v>
      </c>
    </row>
    <row r="2672" spans="1:5" ht="45">
      <c r="A2672" s="5" t="s">
        <v>5229</v>
      </c>
      <c r="B2672" s="15" t="s">
        <v>5230</v>
      </c>
      <c r="C2672" s="20"/>
      <c r="D2672" s="44">
        <v>1.1366987228393555</v>
      </c>
      <c r="E2672" s="55">
        <v>1.1366987228393555</v>
      </c>
    </row>
    <row r="2673" spans="1:5" ht="45">
      <c r="A2673" s="5" t="s">
        <v>5231</v>
      </c>
      <c r="B2673" s="15" t="s">
        <v>5232</v>
      </c>
      <c r="C2673" s="20" t="s">
        <v>3939</v>
      </c>
      <c r="D2673" s="45">
        <v>12.229230880737305</v>
      </c>
      <c r="E2673" s="56">
        <v>12.229230880737305</v>
      </c>
    </row>
    <row r="2674" spans="1:5" ht="45">
      <c r="A2674" s="5" t="s">
        <v>5233</v>
      </c>
      <c r="B2674" s="15" t="s">
        <v>5234</v>
      </c>
      <c r="C2674" s="20" t="s">
        <v>505</v>
      </c>
      <c r="D2674" s="44">
        <v>2.4769377708435059</v>
      </c>
      <c r="E2674" s="55">
        <v>2.4769377708435059</v>
      </c>
    </row>
    <row r="2675" spans="1:5" ht="45">
      <c r="A2675" s="5" t="s">
        <v>5235</v>
      </c>
      <c r="B2675" s="15" t="s">
        <v>5236</v>
      </c>
      <c r="C2675" s="20" t="s">
        <v>5125</v>
      </c>
      <c r="D2675" s="51">
        <v>4.9852635711431503E-2</v>
      </c>
      <c r="E2675" s="62">
        <v>4.9852635711431503E-2</v>
      </c>
    </row>
    <row r="2676" spans="1:5" ht="45">
      <c r="A2676" s="5" t="s">
        <v>5237</v>
      </c>
      <c r="B2676" s="15" t="s">
        <v>5238</v>
      </c>
      <c r="C2676" s="20" t="s">
        <v>5128</v>
      </c>
      <c r="D2676" s="52">
        <v>2.1017687686253339E-5</v>
      </c>
      <c r="E2676" s="63">
        <v>2.1017687686253339E-5</v>
      </c>
    </row>
    <row r="2677" spans="1:5" ht="60">
      <c r="A2677" s="5" t="s">
        <v>5239</v>
      </c>
      <c r="B2677" s="15" t="s">
        <v>5240</v>
      </c>
      <c r="C2677" s="20" t="s">
        <v>38</v>
      </c>
      <c r="D2677" s="45">
        <v>30.649938583374023</v>
      </c>
      <c r="E2677" s="56">
        <v>30.649938583374023</v>
      </c>
    </row>
    <row r="2678" spans="1:5" ht="60">
      <c r="A2678" s="5" t="s">
        <v>5241</v>
      </c>
      <c r="B2678" s="15" t="s">
        <v>5242</v>
      </c>
      <c r="C2678" s="20" t="s">
        <v>30</v>
      </c>
      <c r="D2678" s="50">
        <v>534.102783203125</v>
      </c>
      <c r="E2678" s="61">
        <v>534.102783203125</v>
      </c>
    </row>
    <row r="2679" spans="1:5" ht="60">
      <c r="A2679" s="5" t="s">
        <v>5243</v>
      </c>
      <c r="B2679" s="15" t="s">
        <v>5244</v>
      </c>
      <c r="C2679" s="20" t="s">
        <v>212</v>
      </c>
      <c r="D2679" s="50">
        <v>468.51058959960937</v>
      </c>
      <c r="E2679" s="61">
        <v>468.51058959960937</v>
      </c>
    </row>
    <row r="2680" spans="1:5" ht="60">
      <c r="A2680" s="5" t="s">
        <v>5245</v>
      </c>
      <c r="B2680" s="15" t="s">
        <v>5246</v>
      </c>
      <c r="C2680" s="20" t="s">
        <v>505</v>
      </c>
      <c r="D2680" s="44">
        <v>7.3221950531005859</v>
      </c>
      <c r="E2680" s="55">
        <v>7.3221950531005859</v>
      </c>
    </row>
    <row r="2681" spans="1:5" ht="60">
      <c r="A2681" s="5" t="s">
        <v>5247</v>
      </c>
      <c r="B2681" s="15" t="s">
        <v>5248</v>
      </c>
      <c r="C2681" s="20" t="s">
        <v>500</v>
      </c>
      <c r="D2681" s="46">
        <v>3533.106689453125</v>
      </c>
      <c r="E2681" s="57">
        <v>3533.106689453125</v>
      </c>
    </row>
    <row r="2682" spans="1:5" ht="60">
      <c r="A2682" s="5" t="s">
        <v>5249</v>
      </c>
      <c r="B2682" s="15" t="s">
        <v>5250</v>
      </c>
      <c r="C2682" s="20" t="s">
        <v>500</v>
      </c>
      <c r="D2682" s="50">
        <v>985.6180419921875</v>
      </c>
      <c r="E2682" s="61">
        <v>985.6180419921875</v>
      </c>
    </row>
    <row r="2683" spans="1:5" ht="60">
      <c r="A2683" s="5" t="s">
        <v>5251</v>
      </c>
      <c r="B2683" s="15" t="s">
        <v>5252</v>
      </c>
      <c r="C2683" s="20"/>
      <c r="D2683" s="44">
        <v>1.4078856706619263</v>
      </c>
      <c r="E2683" s="55">
        <v>1.4078856706619263</v>
      </c>
    </row>
    <row r="2684" spans="1:5" ht="60">
      <c r="A2684" s="5" t="s">
        <v>5253</v>
      </c>
      <c r="B2684" s="15" t="s">
        <v>5254</v>
      </c>
      <c r="C2684" s="20" t="s">
        <v>3939</v>
      </c>
      <c r="D2684" s="44">
        <v>8.3933734893798828</v>
      </c>
      <c r="E2684" s="55">
        <v>8.3933734893798828</v>
      </c>
    </row>
    <row r="2685" spans="1:5" ht="60">
      <c r="A2685" s="5" t="s">
        <v>5255</v>
      </c>
      <c r="B2685" s="15" t="s">
        <v>5256</v>
      </c>
      <c r="C2685" s="20" t="s">
        <v>505</v>
      </c>
      <c r="D2685" s="44">
        <v>2.2433013916015625</v>
      </c>
      <c r="E2685" s="55">
        <v>2.2433013916015625</v>
      </c>
    </row>
    <row r="2686" spans="1:5" ht="60">
      <c r="A2686" s="5" t="s">
        <v>5257</v>
      </c>
      <c r="B2686" s="15" t="s">
        <v>5258</v>
      </c>
      <c r="C2686" s="20" t="s">
        <v>5125</v>
      </c>
      <c r="D2686" s="51">
        <v>7.3319457471370697E-2</v>
      </c>
      <c r="E2686" s="62">
        <v>7.3319457471370697E-2</v>
      </c>
    </row>
    <row r="2687" spans="1:5" ht="60">
      <c r="A2687" s="5" t="s">
        <v>5259</v>
      </c>
      <c r="B2687" s="15" t="s">
        <v>5260</v>
      </c>
      <c r="C2687" s="20" t="s">
        <v>5128</v>
      </c>
      <c r="D2687" s="52">
        <v>3.0043851438676938E-5</v>
      </c>
      <c r="E2687" s="63">
        <v>3.0043851438676938E-5</v>
      </c>
    </row>
    <row r="2688" spans="1:5" ht="45">
      <c r="A2688" s="5" t="s">
        <v>5261</v>
      </c>
      <c r="B2688" s="15" t="s">
        <v>5262</v>
      </c>
      <c r="C2688" s="20" t="s">
        <v>38</v>
      </c>
      <c r="D2688" s="51">
        <v>0.45640787482261658</v>
      </c>
      <c r="E2688" s="62">
        <v>0.45640787482261658</v>
      </c>
    </row>
    <row r="2689" spans="1:5" ht="45">
      <c r="A2689" s="5" t="s">
        <v>5263</v>
      </c>
      <c r="B2689" s="15" t="s">
        <v>5264</v>
      </c>
      <c r="C2689" s="20" t="s">
        <v>30</v>
      </c>
      <c r="D2689" s="45">
        <v>45.318424224853516</v>
      </c>
      <c r="E2689" s="56">
        <v>45.318424224853516</v>
      </c>
    </row>
    <row r="2690" spans="1:5" ht="45">
      <c r="A2690" s="5" t="s">
        <v>5265</v>
      </c>
      <c r="B2690" s="15" t="s">
        <v>5266</v>
      </c>
      <c r="C2690" s="20" t="s">
        <v>212</v>
      </c>
      <c r="D2690" s="50">
        <v>426.1663818359375</v>
      </c>
      <c r="E2690" s="61">
        <v>426.1663818359375</v>
      </c>
    </row>
    <row r="2691" spans="1:5" ht="45">
      <c r="A2691" s="5" t="s">
        <v>5267</v>
      </c>
      <c r="B2691" s="15" t="s">
        <v>5268</v>
      </c>
      <c r="C2691" s="20" t="s">
        <v>505</v>
      </c>
      <c r="D2691" s="51">
        <v>0.64278906583786011</v>
      </c>
      <c r="E2691" s="62">
        <v>0.64278906583786011</v>
      </c>
    </row>
    <row r="2692" spans="1:5" ht="45">
      <c r="A2692" s="5" t="s">
        <v>5269</v>
      </c>
      <c r="B2692" s="15" t="s">
        <v>5270</v>
      </c>
      <c r="C2692" s="20" t="s">
        <v>500</v>
      </c>
      <c r="D2692" s="50">
        <v>189.74623107910156</v>
      </c>
      <c r="E2692" s="61">
        <v>189.74623107910156</v>
      </c>
    </row>
    <row r="2693" spans="1:5" ht="45">
      <c r="A2693" s="5" t="s">
        <v>5271</v>
      </c>
      <c r="B2693" s="15" t="s">
        <v>5272</v>
      </c>
      <c r="C2693" s="20" t="s">
        <v>500</v>
      </c>
      <c r="D2693" s="47">
        <v>-2357.742431640625</v>
      </c>
      <c r="E2693" s="58">
        <v>-2357.742431640625</v>
      </c>
    </row>
    <row r="2694" spans="1:5" ht="45">
      <c r="A2694" s="5" t="s">
        <v>5273</v>
      </c>
      <c r="B2694" s="15" t="s">
        <v>5274</v>
      </c>
      <c r="C2694" s="20"/>
      <c r="D2694" s="51">
        <v>-6.1141118407249451E-2</v>
      </c>
      <c r="E2694" s="62">
        <v>-6.1141118407249451E-2</v>
      </c>
    </row>
    <row r="2695" spans="1:5" ht="45">
      <c r="A2695" s="5" t="s">
        <v>5275</v>
      </c>
      <c r="B2695" s="15" t="s">
        <v>5276</v>
      </c>
      <c r="C2695" s="20" t="s">
        <v>3939</v>
      </c>
      <c r="D2695" s="50">
        <v>990.10302734375</v>
      </c>
      <c r="E2695" s="61">
        <v>990.10302734375</v>
      </c>
    </row>
    <row r="2696" spans="1:5" ht="45">
      <c r="A2696" s="5" t="s">
        <v>5277</v>
      </c>
      <c r="B2696" s="15" t="s">
        <v>5278</v>
      </c>
      <c r="C2696" s="20" t="s">
        <v>505</v>
      </c>
      <c r="D2696" s="44">
        <v>4.1795749664306641</v>
      </c>
      <c r="E2696" s="55">
        <v>4.1795749664306641</v>
      </c>
    </row>
    <row r="2697" spans="1:5" ht="45">
      <c r="A2697" s="5" t="s">
        <v>5279</v>
      </c>
      <c r="B2697" s="15" t="s">
        <v>5280</v>
      </c>
      <c r="C2697" s="20" t="s">
        <v>5125</v>
      </c>
      <c r="D2697" s="51">
        <v>0.63565975427627563</v>
      </c>
      <c r="E2697" s="62">
        <v>0.63565975427627563</v>
      </c>
    </row>
    <row r="2698" spans="1:5" ht="45">
      <c r="A2698" s="5" t="s">
        <v>5281</v>
      </c>
      <c r="B2698" s="15" t="s">
        <v>5282</v>
      </c>
      <c r="C2698" s="20" t="s">
        <v>5128</v>
      </c>
      <c r="D2698" s="54">
        <v>5.9209525352343917E-4</v>
      </c>
      <c r="E2698" s="65">
        <v>5.9209525352343917E-4</v>
      </c>
    </row>
    <row r="2699" spans="1:5" ht="45">
      <c r="A2699" s="5" t="s">
        <v>5283</v>
      </c>
      <c r="B2699" s="15" t="s">
        <v>5284</v>
      </c>
      <c r="C2699" s="20" t="s">
        <v>38</v>
      </c>
      <c r="D2699" s="45">
        <v>51.180385589599609</v>
      </c>
      <c r="E2699" s="56">
        <v>51.180385589599609</v>
      </c>
    </row>
    <row r="2700" spans="1:5" ht="60">
      <c r="A2700" s="5" t="s">
        <v>5285</v>
      </c>
      <c r="B2700" s="15" t="s">
        <v>5286</v>
      </c>
      <c r="C2700" s="20" t="s">
        <v>30</v>
      </c>
      <c r="D2700" s="50">
        <v>237.55387878417969</v>
      </c>
      <c r="E2700" s="61">
        <v>237.55387878417969</v>
      </c>
    </row>
    <row r="2701" spans="1:5" ht="45">
      <c r="A2701" s="5" t="s">
        <v>5287</v>
      </c>
      <c r="B2701" s="15" t="s">
        <v>5288</v>
      </c>
      <c r="C2701" s="20" t="s">
        <v>212</v>
      </c>
      <c r="D2701" s="45">
        <v>35.483081817626953</v>
      </c>
      <c r="E2701" s="56">
        <v>35.483081817626953</v>
      </c>
    </row>
    <row r="2702" spans="1:5" ht="45">
      <c r="A2702" s="5" t="s">
        <v>5289</v>
      </c>
      <c r="B2702" s="15" t="s">
        <v>5290</v>
      </c>
      <c r="C2702" s="20" t="s">
        <v>505</v>
      </c>
      <c r="D2702" s="44">
        <v>2.6754004955291748</v>
      </c>
      <c r="E2702" s="55">
        <v>2.6754004955291748</v>
      </c>
    </row>
    <row r="2703" spans="1:5" ht="45">
      <c r="A2703" s="5" t="s">
        <v>5291</v>
      </c>
      <c r="B2703" s="15" t="s">
        <v>5292</v>
      </c>
      <c r="C2703" s="20" t="s">
        <v>500</v>
      </c>
      <c r="D2703" s="47">
        <v>1026.1934814453125</v>
      </c>
      <c r="E2703" s="58">
        <v>1026.1934814453125</v>
      </c>
    </row>
    <row r="2704" spans="1:5" ht="45">
      <c r="A2704" s="5" t="s">
        <v>5293</v>
      </c>
      <c r="B2704" s="15" t="s">
        <v>5294</v>
      </c>
      <c r="C2704" s="20" t="s">
        <v>500</v>
      </c>
      <c r="D2704" s="47">
        <v>-1521.2950439453125</v>
      </c>
      <c r="E2704" s="58">
        <v>-1521.2950439453125</v>
      </c>
    </row>
    <row r="2705" spans="1:5" ht="60">
      <c r="A2705" s="5" t="s">
        <v>5295</v>
      </c>
      <c r="B2705" s="15" t="s">
        <v>5296</v>
      </c>
      <c r="C2705" s="20"/>
      <c r="D2705" s="51">
        <v>-8.3151757717132568E-2</v>
      </c>
      <c r="E2705" s="62">
        <v>-8.3151757717132568E-2</v>
      </c>
    </row>
    <row r="2706" spans="1:5" ht="45">
      <c r="A2706" s="5" t="s">
        <v>5297</v>
      </c>
      <c r="B2706" s="15" t="s">
        <v>5298</v>
      </c>
      <c r="C2706" s="20" t="s">
        <v>3939</v>
      </c>
      <c r="D2706" s="50">
        <v>818.78839111328125</v>
      </c>
      <c r="E2706" s="61">
        <v>818.78839111328125</v>
      </c>
    </row>
    <row r="2707" spans="1:5" ht="60">
      <c r="A2707" s="5" t="s">
        <v>5299</v>
      </c>
      <c r="B2707" s="15" t="s">
        <v>5300</v>
      </c>
      <c r="C2707" s="20" t="s">
        <v>505</v>
      </c>
      <c r="D2707" s="44">
        <v>4.7263822555541992</v>
      </c>
      <c r="E2707" s="55">
        <v>4.7263822555541992</v>
      </c>
    </row>
    <row r="2708" spans="1:5" ht="60">
      <c r="A2708" s="5" t="s">
        <v>5301</v>
      </c>
      <c r="B2708" s="15" t="s">
        <v>5302</v>
      </c>
      <c r="C2708" s="20" t="s">
        <v>5125</v>
      </c>
      <c r="D2708" s="51">
        <v>0.63423115015029907</v>
      </c>
      <c r="E2708" s="62">
        <v>0.63423115015029907</v>
      </c>
    </row>
    <row r="2709" spans="1:5" ht="60">
      <c r="A2709" s="5" t="s">
        <v>5303</v>
      </c>
      <c r="B2709" s="15" t="s">
        <v>5304</v>
      </c>
      <c r="C2709" s="20" t="s">
        <v>5128</v>
      </c>
      <c r="D2709" s="54">
        <v>1.1216572602279484E-4</v>
      </c>
      <c r="E2709" s="65">
        <v>1.1216572602279484E-4</v>
      </c>
    </row>
    <row r="2710" spans="1:5" ht="45">
      <c r="A2710" s="5" t="s">
        <v>5305</v>
      </c>
      <c r="B2710" s="15" t="s">
        <v>5306</v>
      </c>
      <c r="C2710" s="20" t="s">
        <v>38</v>
      </c>
      <c r="D2710" s="50">
        <v>152.77928161621094</v>
      </c>
      <c r="E2710" s="61">
        <v>152.77928161621094</v>
      </c>
    </row>
    <row r="2711" spans="1:5" ht="45">
      <c r="A2711" s="5" t="s">
        <v>5307</v>
      </c>
      <c r="B2711" s="15" t="s">
        <v>5308</v>
      </c>
      <c r="C2711" s="20" t="s">
        <v>30</v>
      </c>
      <c r="D2711" s="50">
        <v>263.89285278320312</v>
      </c>
      <c r="E2711" s="61">
        <v>263.89285278320312</v>
      </c>
    </row>
    <row r="2712" spans="1:5" ht="45">
      <c r="A2712" s="5" t="s">
        <v>5309</v>
      </c>
      <c r="B2712" s="15" t="s">
        <v>5310</v>
      </c>
      <c r="C2712" s="20" t="s">
        <v>212</v>
      </c>
      <c r="D2712" s="50">
        <v>546.1619873046875</v>
      </c>
      <c r="E2712" s="61">
        <v>546.1619873046875</v>
      </c>
    </row>
    <row r="2713" spans="1:5" ht="45">
      <c r="A2713" s="5" t="s">
        <v>5311</v>
      </c>
      <c r="B2713" s="15" t="s">
        <v>5312</v>
      </c>
      <c r="C2713" s="20" t="s">
        <v>505</v>
      </c>
      <c r="D2713" s="44">
        <v>2.8929586410522461</v>
      </c>
      <c r="E2713" s="55">
        <v>2.8929586410522461</v>
      </c>
    </row>
    <row r="2714" spans="1:5" ht="45">
      <c r="A2714" s="5" t="s">
        <v>5313</v>
      </c>
      <c r="B2714" s="15" t="s">
        <v>5314</v>
      </c>
      <c r="C2714" s="20" t="s">
        <v>500</v>
      </c>
      <c r="D2714" s="47">
        <v>1152.7467041015625</v>
      </c>
      <c r="E2714" s="58">
        <v>1152.7467041015625</v>
      </c>
    </row>
    <row r="2715" spans="1:5" ht="45">
      <c r="A2715" s="5" t="s">
        <v>5315</v>
      </c>
      <c r="B2715" s="15" t="s">
        <v>5316</v>
      </c>
      <c r="C2715" s="20" t="s">
        <v>500</v>
      </c>
      <c r="D2715" s="47">
        <v>-1394.7418212890625</v>
      </c>
      <c r="E2715" s="58">
        <v>-1394.7418212890625</v>
      </c>
    </row>
    <row r="2716" spans="1:5" ht="45">
      <c r="A2716" s="5" t="s">
        <v>5317</v>
      </c>
      <c r="B2716" s="15" t="s">
        <v>5318</v>
      </c>
      <c r="C2716" s="20"/>
      <c r="D2716" s="51">
        <v>-0.47706228494644165</v>
      </c>
      <c r="E2716" s="62">
        <v>-0.47706228494644165</v>
      </c>
    </row>
    <row r="2717" spans="1:5" ht="45">
      <c r="A2717" s="5" t="s">
        <v>5319</v>
      </c>
      <c r="B2717" s="15" t="s">
        <v>5320</v>
      </c>
      <c r="C2717" s="20" t="s">
        <v>3939</v>
      </c>
      <c r="D2717" s="50">
        <v>790.540283203125</v>
      </c>
      <c r="E2717" s="61">
        <v>790.540283203125</v>
      </c>
    </row>
    <row r="2718" spans="1:5" ht="45">
      <c r="A2718" s="5" t="s">
        <v>5321</v>
      </c>
      <c r="B2718" s="15" t="s">
        <v>5322</v>
      </c>
      <c r="C2718" s="20" t="s">
        <v>505</v>
      </c>
      <c r="D2718" s="44">
        <v>4.8669157028198242</v>
      </c>
      <c r="E2718" s="55">
        <v>4.8669157028198242</v>
      </c>
    </row>
    <row r="2719" spans="1:5" ht="45">
      <c r="A2719" s="5" t="s">
        <v>5323</v>
      </c>
      <c r="B2719" s="15" t="s">
        <v>5324</v>
      </c>
      <c r="C2719" s="20" t="s">
        <v>5125</v>
      </c>
      <c r="D2719" s="51">
        <v>0.61544656753540039</v>
      </c>
      <c r="E2719" s="62">
        <v>0.61544656753540039</v>
      </c>
    </row>
    <row r="2720" spans="1:5" ht="45">
      <c r="A2720" s="5" t="s">
        <v>5325</v>
      </c>
      <c r="B2720" s="15" t="s">
        <v>5326</v>
      </c>
      <c r="C2720" s="20" t="s">
        <v>5128</v>
      </c>
      <c r="D2720" s="54">
        <v>1.0280575224896893E-4</v>
      </c>
      <c r="E2720" s="65">
        <v>1.0280575224896893E-4</v>
      </c>
    </row>
    <row r="2721" spans="1:5" ht="30">
      <c r="A2721" s="5" t="s">
        <v>5327</v>
      </c>
      <c r="B2721" s="15" t="s">
        <v>5328</v>
      </c>
      <c r="C2721" s="20" t="s">
        <v>38</v>
      </c>
      <c r="D2721" s="50">
        <v>142.5</v>
      </c>
      <c r="E2721" s="61">
        <v>142.5</v>
      </c>
    </row>
    <row r="2722" spans="1:5" ht="30">
      <c r="A2722" s="5" t="s">
        <v>5329</v>
      </c>
      <c r="B2722" s="15" t="s">
        <v>5330</v>
      </c>
      <c r="C2722" s="20" t="s">
        <v>30</v>
      </c>
      <c r="D2722" s="50">
        <v>530.88592529296875</v>
      </c>
      <c r="E2722" s="61">
        <v>530.88592529296875</v>
      </c>
    </row>
    <row r="2723" spans="1:5" ht="30">
      <c r="A2723" s="5" t="s">
        <v>5331</v>
      </c>
      <c r="B2723" s="15" t="s">
        <v>5332</v>
      </c>
      <c r="C2723" s="20" t="s">
        <v>212</v>
      </c>
      <c r="D2723" s="50">
        <v>547.72064208984375</v>
      </c>
      <c r="E2723" s="61">
        <v>547.72064208984375</v>
      </c>
    </row>
    <row r="2724" spans="1:5" ht="30">
      <c r="A2724" s="5" t="s">
        <v>5333</v>
      </c>
      <c r="B2724" s="15" t="s">
        <v>5334</v>
      </c>
      <c r="C2724" s="20" t="s">
        <v>505</v>
      </c>
      <c r="D2724" s="44">
        <v>6.4906477928161621</v>
      </c>
      <c r="E2724" s="55">
        <v>6.4906477928161621</v>
      </c>
    </row>
    <row r="2725" spans="1:5" ht="30">
      <c r="A2725" s="5" t="s">
        <v>5335</v>
      </c>
      <c r="B2725" s="15" t="s">
        <v>5336</v>
      </c>
      <c r="C2725" s="20" t="s">
        <v>500</v>
      </c>
      <c r="D2725" s="46">
        <v>3406.710693359375</v>
      </c>
      <c r="E2725" s="57">
        <v>3406.710693359375</v>
      </c>
    </row>
    <row r="2726" spans="1:5" ht="30">
      <c r="A2726" s="5" t="s">
        <v>5337</v>
      </c>
      <c r="B2726" s="15" t="s">
        <v>5338</v>
      </c>
      <c r="C2726" s="20" t="s">
        <v>500</v>
      </c>
      <c r="D2726" s="50">
        <v>859.2220458984375</v>
      </c>
      <c r="E2726" s="61">
        <v>859.2220458984375</v>
      </c>
    </row>
    <row r="2727" spans="1:5" ht="30">
      <c r="A2727" s="5" t="s">
        <v>5339</v>
      </c>
      <c r="B2727" s="15" t="s">
        <v>5340</v>
      </c>
      <c r="C2727" s="20"/>
      <c r="D2727" s="44">
        <v>1.7376861572265625</v>
      </c>
      <c r="E2727" s="55">
        <v>1.7376861572265625</v>
      </c>
    </row>
    <row r="2728" spans="1:5" ht="30">
      <c r="A2728" s="5" t="s">
        <v>5341</v>
      </c>
      <c r="B2728" s="15" t="s">
        <v>5342</v>
      </c>
      <c r="C2728" s="20" t="s">
        <v>3939</v>
      </c>
      <c r="D2728" s="45">
        <v>42.614528656005859</v>
      </c>
      <c r="E2728" s="56">
        <v>42.614528656005859</v>
      </c>
    </row>
    <row r="2729" spans="1:5" ht="30">
      <c r="A2729" s="5" t="s">
        <v>5343</v>
      </c>
      <c r="B2729" s="15" t="s">
        <v>5344</v>
      </c>
      <c r="C2729" s="20" t="s">
        <v>505</v>
      </c>
      <c r="D2729" s="44">
        <v>2.6911723613739014</v>
      </c>
      <c r="E2729" s="55">
        <v>2.6911723613739014</v>
      </c>
    </row>
    <row r="2730" spans="1:5" ht="30">
      <c r="A2730" s="5" t="s">
        <v>5345</v>
      </c>
      <c r="B2730" s="15" t="s">
        <v>5346</v>
      </c>
      <c r="C2730" s="20" t="s">
        <v>5125</v>
      </c>
      <c r="D2730" s="51">
        <v>8.3218947052955627E-2</v>
      </c>
      <c r="E2730" s="62">
        <v>8.3218947052955627E-2</v>
      </c>
    </row>
    <row r="2731" spans="1:5" ht="30">
      <c r="A2731" s="5" t="s">
        <v>5347</v>
      </c>
      <c r="B2731" s="15" t="s">
        <v>5348</v>
      </c>
      <c r="C2731" s="20" t="s">
        <v>5128</v>
      </c>
      <c r="D2731" s="52">
        <v>3.0526040063705295E-5</v>
      </c>
      <c r="E2731" s="63">
        <v>3.0526040063705295E-5</v>
      </c>
    </row>
    <row r="2732" spans="1:5" ht="45">
      <c r="A2732" s="5" t="s">
        <v>5349</v>
      </c>
      <c r="B2732" s="15" t="s">
        <v>5350</v>
      </c>
      <c r="C2732" s="20" t="s">
        <v>38</v>
      </c>
      <c r="D2732" s="45">
        <v>10.758517265319824</v>
      </c>
      <c r="E2732" s="56">
        <v>10.758517265319824</v>
      </c>
    </row>
    <row r="2733" spans="1:5" ht="45">
      <c r="A2733" s="5" t="s">
        <v>5351</v>
      </c>
      <c r="B2733" s="15" t="s">
        <v>5352</v>
      </c>
      <c r="C2733" s="20" t="s">
        <v>30</v>
      </c>
      <c r="D2733" s="45">
        <v>45.359317779541016</v>
      </c>
      <c r="E2733" s="56">
        <v>45.359317779541016</v>
      </c>
    </row>
    <row r="2734" spans="1:5" ht="45">
      <c r="A2734" s="5" t="s">
        <v>5353</v>
      </c>
      <c r="B2734" s="15" t="s">
        <v>5354</v>
      </c>
      <c r="C2734" s="20" t="s">
        <v>212</v>
      </c>
      <c r="D2734" s="50">
        <v>427.73403930664062</v>
      </c>
      <c r="E2734" s="61">
        <v>427.73403930664062</v>
      </c>
    </row>
    <row r="2735" spans="1:5" ht="45">
      <c r="A2735" s="5" t="s">
        <v>5355</v>
      </c>
      <c r="B2735" s="15" t="s">
        <v>5356</v>
      </c>
      <c r="C2735" s="20" t="s">
        <v>505</v>
      </c>
      <c r="D2735" s="51">
        <v>0.6428837776184082</v>
      </c>
      <c r="E2735" s="62">
        <v>0.6428837776184082</v>
      </c>
    </row>
    <row r="2736" spans="1:5" ht="45">
      <c r="A2736" s="5" t="s">
        <v>5357</v>
      </c>
      <c r="B2736" s="15" t="s">
        <v>5358</v>
      </c>
      <c r="C2736" s="20" t="s">
        <v>500</v>
      </c>
      <c r="D2736" s="50">
        <v>190.82298278808594</v>
      </c>
      <c r="E2736" s="61">
        <v>190.82298278808594</v>
      </c>
    </row>
    <row r="2737" spans="1:5" ht="45">
      <c r="A2737" s="5" t="s">
        <v>5359</v>
      </c>
      <c r="B2737" s="15" t="s">
        <v>5360</v>
      </c>
      <c r="C2737" s="20" t="s">
        <v>500</v>
      </c>
      <c r="D2737" s="47">
        <v>-2356.66552734375</v>
      </c>
      <c r="E2737" s="58">
        <v>-2356.66552734375</v>
      </c>
    </row>
    <row r="2738" spans="1:5" ht="45">
      <c r="A2738" s="5" t="s">
        <v>5361</v>
      </c>
      <c r="B2738" s="15" t="s">
        <v>5362</v>
      </c>
      <c r="C2738" s="20"/>
      <c r="D2738" s="51">
        <v>-0.29257115721702576</v>
      </c>
      <c r="E2738" s="62">
        <v>-0.29257115721702576</v>
      </c>
    </row>
    <row r="2739" spans="1:5" ht="45">
      <c r="A2739" s="5" t="s">
        <v>5363</v>
      </c>
      <c r="B2739" s="15" t="s">
        <v>5364</v>
      </c>
      <c r="C2739" s="20" t="s">
        <v>3939</v>
      </c>
      <c r="D2739" s="50">
        <v>990.5343017578125</v>
      </c>
      <c r="E2739" s="61">
        <v>990.5343017578125</v>
      </c>
    </row>
    <row r="2740" spans="1:5" ht="45">
      <c r="A2740" s="5" t="s">
        <v>5365</v>
      </c>
      <c r="B2740" s="15" t="s">
        <v>5366</v>
      </c>
      <c r="C2740" s="20" t="s">
        <v>505</v>
      </c>
      <c r="D2740" s="44">
        <v>4.1771121025085449</v>
      </c>
      <c r="E2740" s="55">
        <v>4.1771121025085449</v>
      </c>
    </row>
    <row r="2741" spans="1:5" ht="45">
      <c r="A2741" s="5" t="s">
        <v>5367</v>
      </c>
      <c r="B2741" s="15" t="s">
        <v>5368</v>
      </c>
      <c r="C2741" s="20" t="s">
        <v>5125</v>
      </c>
      <c r="D2741" s="51">
        <v>0.63624221086502075</v>
      </c>
      <c r="E2741" s="62">
        <v>0.63624221086502075</v>
      </c>
    </row>
    <row r="2742" spans="1:5" ht="45">
      <c r="A2742" s="5" t="s">
        <v>5369</v>
      </c>
      <c r="B2742" s="15" t="s">
        <v>5370</v>
      </c>
      <c r="C2742" s="20" t="s">
        <v>5128</v>
      </c>
      <c r="D2742" s="54">
        <v>5.9179624076932669E-4</v>
      </c>
      <c r="E2742" s="65">
        <v>5.9179624076932669E-4</v>
      </c>
    </row>
    <row r="2743" spans="1:5" ht="30">
      <c r="A2743" s="5" t="s">
        <v>5371</v>
      </c>
      <c r="B2743" s="15" t="s">
        <v>5372</v>
      </c>
      <c r="C2743" s="20" t="s">
        <v>38</v>
      </c>
      <c r="D2743" s="45">
        <v>52.204002380371094</v>
      </c>
      <c r="E2743" s="56">
        <v>52.204002380371094</v>
      </c>
    </row>
    <row r="2744" spans="1:5" ht="30">
      <c r="A2744" s="5" t="s">
        <v>5373</v>
      </c>
      <c r="B2744" s="15" t="s">
        <v>5374</v>
      </c>
      <c r="C2744" s="20" t="s">
        <v>30</v>
      </c>
      <c r="D2744" s="50">
        <v>381.52474975585937</v>
      </c>
      <c r="E2744" s="61">
        <v>381.52474975585937</v>
      </c>
    </row>
    <row r="2745" spans="1:5" ht="30">
      <c r="A2745" s="5" t="s">
        <v>5375</v>
      </c>
      <c r="B2745" s="15" t="s">
        <v>5376</v>
      </c>
      <c r="C2745" s="20" t="s">
        <v>212</v>
      </c>
      <c r="D2745" s="50">
        <v>547.24285888671875</v>
      </c>
      <c r="E2745" s="61">
        <v>547.24285888671875</v>
      </c>
    </row>
    <row r="2746" spans="1:5" ht="30">
      <c r="A2746" s="5" t="s">
        <v>5377</v>
      </c>
      <c r="B2746" s="15" t="s">
        <v>5378</v>
      </c>
      <c r="C2746" s="20" t="s">
        <v>505</v>
      </c>
      <c r="D2746" s="44">
        <v>6.5538277626037598</v>
      </c>
      <c r="E2746" s="55">
        <v>6.5538277626037598</v>
      </c>
    </row>
    <row r="2747" spans="1:5" ht="30">
      <c r="A2747" s="5" t="s">
        <v>5379</v>
      </c>
      <c r="B2747" s="15" t="s">
        <v>5380</v>
      </c>
      <c r="C2747" s="20" t="s">
        <v>500</v>
      </c>
      <c r="D2747" s="46">
        <v>3146.20703125</v>
      </c>
      <c r="E2747" s="57">
        <v>3146.20703125</v>
      </c>
    </row>
    <row r="2748" spans="1:5" ht="30">
      <c r="A2748" s="5" t="s">
        <v>5381</v>
      </c>
      <c r="B2748" s="15" t="s">
        <v>5382</v>
      </c>
      <c r="C2748" s="20" t="s">
        <v>500</v>
      </c>
      <c r="D2748" s="50">
        <v>598.71832275390625</v>
      </c>
      <c r="E2748" s="61">
        <v>598.71832275390625</v>
      </c>
    </row>
    <row r="2749" spans="1:5" ht="30">
      <c r="A2749" s="5" t="s">
        <v>5383</v>
      </c>
      <c r="B2749" s="15" t="s">
        <v>5384</v>
      </c>
      <c r="C2749" s="20"/>
      <c r="D2749" s="44">
        <v>1.2178819179534912</v>
      </c>
      <c r="E2749" s="55">
        <v>1.2178819179534912</v>
      </c>
    </row>
    <row r="2750" spans="1:5" ht="30">
      <c r="A2750" s="5" t="s">
        <v>5385</v>
      </c>
      <c r="B2750" s="15" t="s">
        <v>5386</v>
      </c>
      <c r="C2750" s="20" t="s">
        <v>3939</v>
      </c>
      <c r="D2750" s="45">
        <v>18.81175422668457</v>
      </c>
      <c r="E2750" s="56">
        <v>18.81175422668457</v>
      </c>
    </row>
    <row r="2751" spans="1:5" ht="30">
      <c r="A2751" s="5" t="s">
        <v>5387</v>
      </c>
      <c r="B2751" s="15" t="s">
        <v>5388</v>
      </c>
      <c r="C2751" s="20" t="s">
        <v>505</v>
      </c>
      <c r="D2751" s="44">
        <v>2.5329341888427734</v>
      </c>
      <c r="E2751" s="55">
        <v>2.5329341888427734</v>
      </c>
    </row>
    <row r="2752" spans="1:5" ht="45">
      <c r="A2752" s="5" t="s">
        <v>5389</v>
      </c>
      <c r="B2752" s="15" t="s">
        <v>5390</v>
      </c>
      <c r="C2752" s="20" t="s">
        <v>5125</v>
      </c>
      <c r="D2752" s="51">
        <v>5.8090731501579285E-2</v>
      </c>
      <c r="E2752" s="62">
        <v>5.8090731501579285E-2</v>
      </c>
    </row>
    <row r="2753" spans="1:5" ht="30">
      <c r="A2753" s="5" t="s">
        <v>5391</v>
      </c>
      <c r="B2753" s="15" t="s">
        <v>5392</v>
      </c>
      <c r="C2753" s="20" t="s">
        <v>5128</v>
      </c>
      <c r="D2753" s="52">
        <v>2.3570031771669164E-5</v>
      </c>
      <c r="E2753" s="63">
        <v>2.3570031771669164E-5</v>
      </c>
    </row>
    <row r="2754" spans="1:5" ht="30">
      <c r="A2754" s="5" t="s">
        <v>5393</v>
      </c>
      <c r="B2754" s="15" t="s">
        <v>5394</v>
      </c>
      <c r="C2754" s="20" t="s">
        <v>38</v>
      </c>
      <c r="D2754" s="45">
        <v>52.204002380371094</v>
      </c>
      <c r="E2754" s="56">
        <v>52.204002380371094</v>
      </c>
    </row>
    <row r="2755" spans="1:5" ht="30">
      <c r="A2755" s="5" t="s">
        <v>5395</v>
      </c>
      <c r="B2755" s="15" t="s">
        <v>5396</v>
      </c>
      <c r="C2755" s="20" t="s">
        <v>30</v>
      </c>
      <c r="D2755" s="50">
        <v>381.52474975585937</v>
      </c>
      <c r="E2755" s="61">
        <v>381.52474975585937</v>
      </c>
    </row>
    <row r="2756" spans="1:5" ht="30">
      <c r="A2756" s="5" t="s">
        <v>5397</v>
      </c>
      <c r="B2756" s="15" t="s">
        <v>5398</v>
      </c>
      <c r="C2756" s="20" t="s">
        <v>212</v>
      </c>
      <c r="D2756" s="50">
        <v>511.75979614257812</v>
      </c>
      <c r="E2756" s="61">
        <v>511.75979614257812</v>
      </c>
    </row>
    <row r="2757" spans="1:5" ht="30">
      <c r="A2757" s="5" t="s">
        <v>5399</v>
      </c>
      <c r="B2757" s="15" t="s">
        <v>5400</v>
      </c>
      <c r="C2757" s="20" t="s">
        <v>505</v>
      </c>
      <c r="D2757" s="44">
        <v>6.5538277626037598</v>
      </c>
      <c r="E2757" s="55">
        <v>6.5538277626037598</v>
      </c>
    </row>
    <row r="2758" spans="1:5" ht="30">
      <c r="A2758" s="5" t="s">
        <v>5401</v>
      </c>
      <c r="B2758" s="15" t="s">
        <v>5402</v>
      </c>
      <c r="C2758" s="20" t="s">
        <v>500</v>
      </c>
      <c r="D2758" s="46">
        <v>3146.20703125</v>
      </c>
      <c r="E2758" s="57">
        <v>3146.20703125</v>
      </c>
    </row>
    <row r="2759" spans="1:5" ht="30">
      <c r="A2759" s="5" t="s">
        <v>5403</v>
      </c>
      <c r="B2759" s="15" t="s">
        <v>5404</v>
      </c>
      <c r="C2759" s="20" t="s">
        <v>500</v>
      </c>
      <c r="D2759" s="50">
        <v>598.71832275390625</v>
      </c>
      <c r="E2759" s="61">
        <v>598.71832275390625</v>
      </c>
    </row>
    <row r="2760" spans="1:5" ht="30">
      <c r="A2760" s="5" t="s">
        <v>5405</v>
      </c>
      <c r="B2760" s="15" t="s">
        <v>5406</v>
      </c>
      <c r="C2760" s="20"/>
      <c r="D2760" s="44">
        <v>1.2178819179534912</v>
      </c>
      <c r="E2760" s="55">
        <v>1.2178819179534912</v>
      </c>
    </row>
    <row r="2761" spans="1:5" ht="30">
      <c r="A2761" s="5" t="s">
        <v>5407</v>
      </c>
      <c r="B2761" s="15" t="s">
        <v>5408</v>
      </c>
      <c r="C2761" s="20" t="s">
        <v>3939</v>
      </c>
      <c r="D2761" s="45">
        <v>18.81175422668457</v>
      </c>
      <c r="E2761" s="56">
        <v>18.81175422668457</v>
      </c>
    </row>
    <row r="2762" spans="1:5" ht="30">
      <c r="A2762" s="5" t="s">
        <v>5409</v>
      </c>
      <c r="B2762" s="15" t="s">
        <v>5410</v>
      </c>
      <c r="C2762" s="20" t="s">
        <v>505</v>
      </c>
      <c r="D2762" s="44">
        <v>2.5329341888427734</v>
      </c>
      <c r="E2762" s="55">
        <v>2.5329341888427734</v>
      </c>
    </row>
    <row r="2763" spans="1:5" ht="45">
      <c r="A2763" s="5" t="s">
        <v>5411</v>
      </c>
      <c r="B2763" s="15" t="s">
        <v>5412</v>
      </c>
      <c r="C2763" s="20" t="s">
        <v>5125</v>
      </c>
      <c r="D2763" s="51">
        <v>5.8090731501579285E-2</v>
      </c>
      <c r="E2763" s="62">
        <v>5.8090731501579285E-2</v>
      </c>
    </row>
    <row r="2764" spans="1:5" ht="45">
      <c r="A2764" s="5" t="s">
        <v>5413</v>
      </c>
      <c r="B2764" s="15" t="s">
        <v>5414</v>
      </c>
      <c r="C2764" s="20" t="s">
        <v>5128</v>
      </c>
      <c r="D2764" s="52">
        <v>2.3570031771669164E-5</v>
      </c>
      <c r="E2764" s="63">
        <v>2.3570031771669164E-5</v>
      </c>
    </row>
    <row r="2765" spans="1:5" ht="30">
      <c r="A2765" s="5" t="s">
        <v>5415</v>
      </c>
      <c r="B2765" s="15" t="s">
        <v>5416</v>
      </c>
      <c r="C2765" s="20" t="s">
        <v>38</v>
      </c>
      <c r="D2765" s="45">
        <v>52.204002380371094</v>
      </c>
      <c r="E2765" s="56">
        <v>52.204002380371094</v>
      </c>
    </row>
    <row r="2766" spans="1:5" ht="30">
      <c r="A2766" s="5" t="s">
        <v>5417</v>
      </c>
      <c r="B2766" s="15" t="s">
        <v>5418</v>
      </c>
      <c r="C2766" s="20" t="s">
        <v>30</v>
      </c>
      <c r="D2766" s="50">
        <v>381.52474975585937</v>
      </c>
      <c r="E2766" s="61">
        <v>381.52474975585937</v>
      </c>
    </row>
    <row r="2767" spans="1:5" ht="30">
      <c r="A2767" s="5" t="s">
        <v>5419</v>
      </c>
      <c r="B2767" s="15" t="s">
        <v>5420</v>
      </c>
      <c r="C2767" s="20" t="s">
        <v>212</v>
      </c>
      <c r="D2767" s="45">
        <v>35.483081817626953</v>
      </c>
      <c r="E2767" s="56">
        <v>35.483081817626953</v>
      </c>
    </row>
    <row r="2768" spans="1:5" ht="30">
      <c r="A2768" s="5" t="s">
        <v>5421</v>
      </c>
      <c r="B2768" s="15" t="s">
        <v>5422</v>
      </c>
      <c r="C2768" s="20" t="s">
        <v>505</v>
      </c>
      <c r="D2768" s="44">
        <v>6.5538277626037598</v>
      </c>
      <c r="E2768" s="55">
        <v>6.5538277626037598</v>
      </c>
    </row>
    <row r="2769" spans="1:5" ht="30">
      <c r="A2769" s="5" t="s">
        <v>5423</v>
      </c>
      <c r="B2769" s="15" t="s">
        <v>5424</v>
      </c>
      <c r="C2769" s="20" t="s">
        <v>500</v>
      </c>
      <c r="D2769" s="46">
        <v>3146.20703125</v>
      </c>
      <c r="E2769" s="57">
        <v>3146.20703125</v>
      </c>
    </row>
    <row r="2770" spans="1:5" ht="30">
      <c r="A2770" s="5" t="s">
        <v>5425</v>
      </c>
      <c r="B2770" s="15" t="s">
        <v>5426</v>
      </c>
      <c r="C2770" s="20" t="s">
        <v>500</v>
      </c>
      <c r="D2770" s="50">
        <v>598.71832275390625</v>
      </c>
      <c r="E2770" s="61">
        <v>598.71832275390625</v>
      </c>
    </row>
    <row r="2771" spans="1:5" ht="30">
      <c r="A2771" s="5" t="s">
        <v>5427</v>
      </c>
      <c r="B2771" s="15" t="s">
        <v>5428</v>
      </c>
      <c r="C2771" s="20"/>
      <c r="D2771" s="44">
        <v>1.2178819179534912</v>
      </c>
      <c r="E2771" s="55">
        <v>1.2178819179534912</v>
      </c>
    </row>
    <row r="2772" spans="1:5" ht="30">
      <c r="A2772" s="5" t="s">
        <v>5429</v>
      </c>
      <c r="B2772" s="15" t="s">
        <v>5430</v>
      </c>
      <c r="C2772" s="20" t="s">
        <v>3939</v>
      </c>
      <c r="D2772" s="45">
        <v>18.81175422668457</v>
      </c>
      <c r="E2772" s="56">
        <v>18.81175422668457</v>
      </c>
    </row>
    <row r="2773" spans="1:5" ht="30">
      <c r="A2773" s="5" t="s">
        <v>5431</v>
      </c>
      <c r="B2773" s="15" t="s">
        <v>5432</v>
      </c>
      <c r="C2773" s="20" t="s">
        <v>505</v>
      </c>
      <c r="D2773" s="44">
        <v>2.5329341888427734</v>
      </c>
      <c r="E2773" s="55">
        <v>2.5329341888427734</v>
      </c>
    </row>
    <row r="2774" spans="1:5" ht="30">
      <c r="A2774" s="5" t="s">
        <v>5433</v>
      </c>
      <c r="B2774" s="15" t="s">
        <v>5434</v>
      </c>
      <c r="C2774" s="20" t="s">
        <v>5125</v>
      </c>
      <c r="D2774" s="51">
        <v>5.8090731501579285E-2</v>
      </c>
      <c r="E2774" s="62">
        <v>5.8090731501579285E-2</v>
      </c>
    </row>
    <row r="2775" spans="1:5" ht="30">
      <c r="A2775" s="5" t="s">
        <v>5435</v>
      </c>
      <c r="B2775" s="15" t="s">
        <v>5436</v>
      </c>
      <c r="C2775" s="20" t="s">
        <v>5128</v>
      </c>
      <c r="D2775" s="52">
        <v>2.3570031771669164E-5</v>
      </c>
      <c r="E2775" s="63">
        <v>2.3570031771669164E-5</v>
      </c>
    </row>
    <row r="2776" spans="1:5" ht="30">
      <c r="A2776" s="5" t="s">
        <v>5437</v>
      </c>
      <c r="B2776" s="15" t="s">
        <v>5438</v>
      </c>
      <c r="C2776" s="20" t="s">
        <v>38</v>
      </c>
      <c r="D2776" s="45">
        <v>31.266000747680664</v>
      </c>
      <c r="E2776" s="56">
        <v>31.266000747680664</v>
      </c>
    </row>
    <row r="2777" spans="1:5" ht="30">
      <c r="A2777" s="5" t="s">
        <v>5439</v>
      </c>
      <c r="B2777" s="15" t="s">
        <v>5440</v>
      </c>
      <c r="C2777" s="20" t="s">
        <v>30</v>
      </c>
      <c r="D2777" s="50">
        <v>322.58853149414062</v>
      </c>
      <c r="E2777" s="61">
        <v>322.58853149414062</v>
      </c>
    </row>
    <row r="2778" spans="1:5" ht="30">
      <c r="A2778" s="5" t="s">
        <v>5441</v>
      </c>
      <c r="B2778" s="15" t="s">
        <v>5442</v>
      </c>
      <c r="C2778" s="20" t="s">
        <v>212</v>
      </c>
      <c r="D2778" s="50">
        <v>511.75979614257812</v>
      </c>
      <c r="E2778" s="61">
        <v>511.75979614257812</v>
      </c>
    </row>
    <row r="2779" spans="1:5" ht="30">
      <c r="A2779" s="5" t="s">
        <v>5443</v>
      </c>
      <c r="B2779" s="15" t="s">
        <v>5444</v>
      </c>
      <c r="C2779" s="20" t="s">
        <v>505</v>
      </c>
      <c r="D2779" s="44">
        <v>6.6139068603515625</v>
      </c>
      <c r="E2779" s="55">
        <v>6.6139068603515625</v>
      </c>
    </row>
    <row r="2780" spans="1:5" ht="30">
      <c r="A2780" s="5" t="s">
        <v>5445</v>
      </c>
      <c r="B2780" s="15" t="s">
        <v>5446</v>
      </c>
      <c r="C2780" s="20" t="s">
        <v>500</v>
      </c>
      <c r="D2780" s="46">
        <v>3047.14990234375</v>
      </c>
      <c r="E2780" s="57">
        <v>3047.14990234375</v>
      </c>
    </row>
    <row r="2781" spans="1:5" ht="30">
      <c r="A2781" s="5" t="s">
        <v>5447</v>
      </c>
      <c r="B2781" s="15" t="s">
        <v>5448</v>
      </c>
      <c r="C2781" s="20" t="s">
        <v>500</v>
      </c>
      <c r="D2781" s="50">
        <v>499.6612548828125</v>
      </c>
      <c r="E2781" s="61">
        <v>499.6612548828125</v>
      </c>
    </row>
    <row r="2782" spans="1:5" ht="30">
      <c r="A2782" s="5" t="s">
        <v>5449</v>
      </c>
      <c r="B2782" s="15" t="s">
        <v>5450</v>
      </c>
      <c r="C2782" s="20"/>
      <c r="D2782" s="44">
        <v>1.1366987228393555</v>
      </c>
      <c r="E2782" s="55">
        <v>1.1366987228393555</v>
      </c>
    </row>
    <row r="2783" spans="1:5" ht="30">
      <c r="A2783" s="5" t="s">
        <v>5451</v>
      </c>
      <c r="B2783" s="15" t="s">
        <v>5452</v>
      </c>
      <c r="C2783" s="20" t="s">
        <v>3939</v>
      </c>
      <c r="D2783" s="45">
        <v>12.229230880737305</v>
      </c>
      <c r="E2783" s="56">
        <v>12.229230880737305</v>
      </c>
    </row>
    <row r="2784" spans="1:5" ht="30">
      <c r="A2784" s="5" t="s">
        <v>5453</v>
      </c>
      <c r="B2784" s="15" t="s">
        <v>5454</v>
      </c>
      <c r="C2784" s="20" t="s">
        <v>505</v>
      </c>
      <c r="D2784" s="44">
        <v>2.4769377708435059</v>
      </c>
      <c r="E2784" s="55">
        <v>2.4769377708435059</v>
      </c>
    </row>
    <row r="2785" spans="1:5" ht="45">
      <c r="A2785" s="5" t="s">
        <v>5455</v>
      </c>
      <c r="B2785" s="15" t="s">
        <v>5456</v>
      </c>
      <c r="C2785" s="20" t="s">
        <v>5125</v>
      </c>
      <c r="D2785" s="51">
        <v>4.9852635711431503E-2</v>
      </c>
      <c r="E2785" s="62">
        <v>4.9852635711431503E-2</v>
      </c>
    </row>
    <row r="2786" spans="1:5" ht="30">
      <c r="A2786" s="5" t="s">
        <v>5457</v>
      </c>
      <c r="B2786" s="15" t="s">
        <v>5458</v>
      </c>
      <c r="C2786" s="20" t="s">
        <v>5128</v>
      </c>
      <c r="D2786" s="52">
        <v>2.1017687686253339E-5</v>
      </c>
      <c r="E2786" s="63">
        <v>2.1017687686253339E-5</v>
      </c>
    </row>
    <row r="2787" spans="1:5" ht="30">
      <c r="A2787" s="5" t="s">
        <v>5459</v>
      </c>
      <c r="B2787" s="15" t="s">
        <v>5460</v>
      </c>
      <c r="C2787" s="20" t="s">
        <v>38</v>
      </c>
      <c r="D2787" s="45">
        <v>31.266000747680664</v>
      </c>
      <c r="E2787" s="56">
        <v>31.266000747680664</v>
      </c>
    </row>
    <row r="2788" spans="1:5" ht="30">
      <c r="A2788" s="5" t="s">
        <v>5461</v>
      </c>
      <c r="B2788" s="15" t="s">
        <v>5462</v>
      </c>
      <c r="C2788" s="20" t="s">
        <v>30</v>
      </c>
      <c r="D2788" s="50">
        <v>322.58853149414062</v>
      </c>
      <c r="E2788" s="61">
        <v>322.58853149414062</v>
      </c>
    </row>
    <row r="2789" spans="1:5" ht="30">
      <c r="A2789" s="5" t="s">
        <v>5463</v>
      </c>
      <c r="B2789" s="15" t="s">
        <v>5464</v>
      </c>
      <c r="C2789" s="20" t="s">
        <v>212</v>
      </c>
      <c r="D2789" s="50">
        <v>469.24725341796875</v>
      </c>
      <c r="E2789" s="61">
        <v>469.24725341796875</v>
      </c>
    </row>
    <row r="2790" spans="1:5" ht="30">
      <c r="A2790" s="5" t="s">
        <v>5465</v>
      </c>
      <c r="B2790" s="15" t="s">
        <v>5466</v>
      </c>
      <c r="C2790" s="20" t="s">
        <v>505</v>
      </c>
      <c r="D2790" s="44">
        <v>6.6139068603515625</v>
      </c>
      <c r="E2790" s="55">
        <v>6.6139068603515625</v>
      </c>
    </row>
    <row r="2791" spans="1:5" ht="30">
      <c r="A2791" s="5" t="s">
        <v>5467</v>
      </c>
      <c r="B2791" s="15" t="s">
        <v>5468</v>
      </c>
      <c r="C2791" s="20" t="s">
        <v>500</v>
      </c>
      <c r="D2791" s="46">
        <v>3047.14990234375</v>
      </c>
      <c r="E2791" s="57">
        <v>3047.14990234375</v>
      </c>
    </row>
    <row r="2792" spans="1:5" ht="30">
      <c r="A2792" s="5" t="s">
        <v>5469</v>
      </c>
      <c r="B2792" s="15" t="s">
        <v>5470</v>
      </c>
      <c r="C2792" s="20" t="s">
        <v>500</v>
      </c>
      <c r="D2792" s="50">
        <v>499.6612548828125</v>
      </c>
      <c r="E2792" s="61">
        <v>499.6612548828125</v>
      </c>
    </row>
    <row r="2793" spans="1:5" ht="30">
      <c r="A2793" s="5" t="s">
        <v>5471</v>
      </c>
      <c r="B2793" s="15" t="s">
        <v>5472</v>
      </c>
      <c r="C2793" s="20"/>
      <c r="D2793" s="44">
        <v>1.1366987228393555</v>
      </c>
      <c r="E2793" s="55">
        <v>1.1366987228393555</v>
      </c>
    </row>
    <row r="2794" spans="1:5" ht="30">
      <c r="A2794" s="5" t="s">
        <v>5473</v>
      </c>
      <c r="B2794" s="15" t="s">
        <v>5474</v>
      </c>
      <c r="C2794" s="20" t="s">
        <v>3939</v>
      </c>
      <c r="D2794" s="45">
        <v>12.229230880737305</v>
      </c>
      <c r="E2794" s="56">
        <v>12.229230880737305</v>
      </c>
    </row>
    <row r="2795" spans="1:5" ht="30">
      <c r="A2795" s="5" t="s">
        <v>5475</v>
      </c>
      <c r="B2795" s="15" t="s">
        <v>5476</v>
      </c>
      <c r="C2795" s="20" t="s">
        <v>505</v>
      </c>
      <c r="D2795" s="44">
        <v>2.4769377708435059</v>
      </c>
      <c r="E2795" s="55">
        <v>2.4769377708435059</v>
      </c>
    </row>
    <row r="2796" spans="1:5" ht="30">
      <c r="A2796" s="5" t="s">
        <v>5477</v>
      </c>
      <c r="B2796" s="15" t="s">
        <v>5478</v>
      </c>
      <c r="C2796" s="20" t="s">
        <v>5125</v>
      </c>
      <c r="D2796" s="51">
        <v>4.9852635711431503E-2</v>
      </c>
      <c r="E2796" s="62">
        <v>4.9852635711431503E-2</v>
      </c>
    </row>
    <row r="2797" spans="1:5" ht="30">
      <c r="A2797" s="5" t="s">
        <v>5479</v>
      </c>
      <c r="B2797" s="15" t="s">
        <v>5480</v>
      </c>
      <c r="C2797" s="20" t="s">
        <v>5128</v>
      </c>
      <c r="D2797" s="52">
        <v>2.1017687686253339E-5</v>
      </c>
      <c r="E2797" s="63">
        <v>2.1017687686253339E-5</v>
      </c>
    </row>
    <row r="2798" spans="1:5" ht="30">
      <c r="A2798" s="5" t="s">
        <v>5481</v>
      </c>
      <c r="B2798" s="15" t="s">
        <v>5482</v>
      </c>
      <c r="C2798" s="20" t="s">
        <v>38</v>
      </c>
      <c r="D2798" s="45">
        <v>31.266000747680664</v>
      </c>
      <c r="E2798" s="56">
        <v>31.266000747680664</v>
      </c>
    </row>
    <row r="2799" spans="1:5" ht="30">
      <c r="A2799" s="5" t="s">
        <v>5483</v>
      </c>
      <c r="B2799" s="15" t="s">
        <v>5484</v>
      </c>
      <c r="C2799" s="20" t="s">
        <v>30</v>
      </c>
      <c r="D2799" s="50">
        <v>322.58853149414062</v>
      </c>
      <c r="E2799" s="61">
        <v>322.58853149414062</v>
      </c>
    </row>
    <row r="2800" spans="1:5" ht="30">
      <c r="A2800" s="5" t="s">
        <v>5485</v>
      </c>
      <c r="B2800" s="15" t="s">
        <v>5486</v>
      </c>
      <c r="C2800" s="20" t="s">
        <v>212</v>
      </c>
      <c r="D2800" s="50">
        <v>468.51058959960937</v>
      </c>
      <c r="E2800" s="61">
        <v>468.51058959960937</v>
      </c>
    </row>
    <row r="2801" spans="1:5" ht="30">
      <c r="A2801" s="5" t="s">
        <v>5487</v>
      </c>
      <c r="B2801" s="15" t="s">
        <v>5488</v>
      </c>
      <c r="C2801" s="20" t="s">
        <v>505</v>
      </c>
      <c r="D2801" s="44">
        <v>6.6139068603515625</v>
      </c>
      <c r="E2801" s="55">
        <v>6.6139068603515625</v>
      </c>
    </row>
    <row r="2802" spans="1:5" ht="30">
      <c r="A2802" s="5" t="s">
        <v>5489</v>
      </c>
      <c r="B2802" s="15" t="s">
        <v>5490</v>
      </c>
      <c r="C2802" s="20" t="s">
        <v>500</v>
      </c>
      <c r="D2802" s="46">
        <v>3047.14990234375</v>
      </c>
      <c r="E2802" s="57">
        <v>3047.14990234375</v>
      </c>
    </row>
    <row r="2803" spans="1:5" ht="30">
      <c r="A2803" s="5" t="s">
        <v>5491</v>
      </c>
      <c r="B2803" s="15" t="s">
        <v>5492</v>
      </c>
      <c r="C2803" s="20" t="s">
        <v>500</v>
      </c>
      <c r="D2803" s="50">
        <v>499.6612548828125</v>
      </c>
      <c r="E2803" s="61">
        <v>499.6612548828125</v>
      </c>
    </row>
    <row r="2804" spans="1:5" ht="30">
      <c r="A2804" s="5" t="s">
        <v>5493</v>
      </c>
      <c r="B2804" s="15" t="s">
        <v>5494</v>
      </c>
      <c r="C2804" s="20"/>
      <c r="D2804" s="44">
        <v>1.1366987228393555</v>
      </c>
      <c r="E2804" s="55">
        <v>1.1366987228393555</v>
      </c>
    </row>
    <row r="2805" spans="1:5" ht="30">
      <c r="A2805" s="5" t="s">
        <v>5495</v>
      </c>
      <c r="B2805" s="15" t="s">
        <v>5496</v>
      </c>
      <c r="C2805" s="20" t="s">
        <v>3939</v>
      </c>
      <c r="D2805" s="45">
        <v>12.229230880737305</v>
      </c>
      <c r="E2805" s="56">
        <v>12.229230880737305</v>
      </c>
    </row>
    <row r="2806" spans="1:5" ht="30">
      <c r="A2806" s="5" t="s">
        <v>5497</v>
      </c>
      <c r="B2806" s="15" t="s">
        <v>5498</v>
      </c>
      <c r="C2806" s="20" t="s">
        <v>505</v>
      </c>
      <c r="D2806" s="44">
        <v>2.4769377708435059</v>
      </c>
      <c r="E2806" s="55">
        <v>2.4769377708435059</v>
      </c>
    </row>
    <row r="2807" spans="1:5" ht="30">
      <c r="A2807" s="5" t="s">
        <v>5499</v>
      </c>
      <c r="B2807" s="15" t="s">
        <v>5500</v>
      </c>
      <c r="C2807" s="20" t="s">
        <v>5125</v>
      </c>
      <c r="D2807" s="51">
        <v>4.9852635711431503E-2</v>
      </c>
      <c r="E2807" s="62">
        <v>4.9852635711431503E-2</v>
      </c>
    </row>
    <row r="2808" spans="1:5" ht="30">
      <c r="A2808" s="5" t="s">
        <v>5501</v>
      </c>
      <c r="B2808" s="15" t="s">
        <v>5502</v>
      </c>
      <c r="C2808" s="20" t="s">
        <v>5128</v>
      </c>
      <c r="D2808" s="52">
        <v>2.1017687686253339E-5</v>
      </c>
      <c r="E2808" s="63">
        <v>2.1017687686253339E-5</v>
      </c>
    </row>
    <row r="2809" spans="1:5" ht="30">
      <c r="A2809" s="5" t="s">
        <v>5503</v>
      </c>
      <c r="B2809" s="15" t="s">
        <v>5504</v>
      </c>
      <c r="C2809" s="20" t="s">
        <v>38</v>
      </c>
      <c r="D2809" s="45">
        <v>31.266000747680664</v>
      </c>
      <c r="E2809" s="56">
        <v>31.266000747680664</v>
      </c>
    </row>
    <row r="2810" spans="1:5" ht="30">
      <c r="A2810" s="5" t="s">
        <v>5505</v>
      </c>
      <c r="B2810" s="15" t="s">
        <v>5506</v>
      </c>
      <c r="C2810" s="20" t="s">
        <v>30</v>
      </c>
      <c r="D2810" s="50">
        <v>322.58853149414062</v>
      </c>
      <c r="E2810" s="61">
        <v>322.58853149414062</v>
      </c>
    </row>
    <row r="2811" spans="1:5" ht="30">
      <c r="A2811" s="5" t="s">
        <v>5507</v>
      </c>
      <c r="B2811" s="15" t="s">
        <v>5508</v>
      </c>
      <c r="C2811" s="20" t="s">
        <v>212</v>
      </c>
      <c r="D2811" s="45">
        <v>39.19342041015625</v>
      </c>
      <c r="E2811" s="56">
        <v>39.19342041015625</v>
      </c>
    </row>
    <row r="2812" spans="1:5" ht="30">
      <c r="A2812" s="5" t="s">
        <v>5509</v>
      </c>
      <c r="B2812" s="15" t="s">
        <v>5510</v>
      </c>
      <c r="C2812" s="20" t="s">
        <v>505</v>
      </c>
      <c r="D2812" s="44">
        <v>6.6139068603515625</v>
      </c>
      <c r="E2812" s="55">
        <v>6.6139068603515625</v>
      </c>
    </row>
    <row r="2813" spans="1:5" ht="30">
      <c r="A2813" s="5" t="s">
        <v>5511</v>
      </c>
      <c r="B2813" s="15" t="s">
        <v>5512</v>
      </c>
      <c r="C2813" s="20" t="s">
        <v>500</v>
      </c>
      <c r="D2813" s="46">
        <v>3047.14990234375</v>
      </c>
      <c r="E2813" s="57">
        <v>3047.14990234375</v>
      </c>
    </row>
    <row r="2814" spans="1:5" ht="30">
      <c r="A2814" s="5" t="s">
        <v>5513</v>
      </c>
      <c r="B2814" s="15" t="s">
        <v>5514</v>
      </c>
      <c r="C2814" s="20" t="s">
        <v>500</v>
      </c>
      <c r="D2814" s="50">
        <v>499.6612548828125</v>
      </c>
      <c r="E2814" s="61">
        <v>499.6612548828125</v>
      </c>
    </row>
    <row r="2815" spans="1:5" ht="30">
      <c r="A2815" s="5" t="s">
        <v>5515</v>
      </c>
      <c r="B2815" s="15" t="s">
        <v>5516</v>
      </c>
      <c r="C2815" s="20"/>
      <c r="D2815" s="44">
        <v>1.1366987228393555</v>
      </c>
      <c r="E2815" s="55">
        <v>1.1366987228393555</v>
      </c>
    </row>
    <row r="2816" spans="1:5" ht="30">
      <c r="A2816" s="5" t="s">
        <v>5517</v>
      </c>
      <c r="B2816" s="15" t="s">
        <v>5518</v>
      </c>
      <c r="C2816" s="20" t="s">
        <v>3939</v>
      </c>
      <c r="D2816" s="45">
        <v>12.229230880737305</v>
      </c>
      <c r="E2816" s="56">
        <v>12.229230880737305</v>
      </c>
    </row>
    <row r="2817" spans="1:5" ht="30">
      <c r="A2817" s="5" t="s">
        <v>5519</v>
      </c>
      <c r="B2817" s="15" t="s">
        <v>5520</v>
      </c>
      <c r="C2817" s="20" t="s">
        <v>505</v>
      </c>
      <c r="D2817" s="44">
        <v>2.4769377708435059</v>
      </c>
      <c r="E2817" s="55">
        <v>2.4769377708435059</v>
      </c>
    </row>
    <row r="2818" spans="1:5" ht="30">
      <c r="A2818" s="5" t="s">
        <v>5521</v>
      </c>
      <c r="B2818" s="15" t="s">
        <v>5522</v>
      </c>
      <c r="C2818" s="20" t="s">
        <v>5125</v>
      </c>
      <c r="D2818" s="51">
        <v>4.9852635711431503E-2</v>
      </c>
      <c r="E2818" s="62">
        <v>4.9852635711431503E-2</v>
      </c>
    </row>
    <row r="2819" spans="1:5" ht="30">
      <c r="A2819" s="5" t="s">
        <v>5523</v>
      </c>
      <c r="B2819" s="15" t="s">
        <v>5524</v>
      </c>
      <c r="C2819" s="20" t="s">
        <v>5128</v>
      </c>
      <c r="D2819" s="52">
        <v>2.1017687686253339E-5</v>
      </c>
      <c r="E2819" s="63">
        <v>2.1017687686253339E-5</v>
      </c>
    </row>
    <row r="2820" spans="1:5" ht="30">
      <c r="A2820" s="5" t="s">
        <v>5525</v>
      </c>
      <c r="B2820" s="15" t="s">
        <v>5526</v>
      </c>
      <c r="C2820" s="20" t="s">
        <v>38</v>
      </c>
      <c r="D2820" s="50">
        <v>142.5</v>
      </c>
      <c r="E2820" s="61">
        <v>142.5</v>
      </c>
    </row>
    <row r="2821" spans="1:5" ht="30">
      <c r="A2821" s="5" t="s">
        <v>5527</v>
      </c>
      <c r="B2821" s="15" t="s">
        <v>5528</v>
      </c>
      <c r="C2821" s="20" t="s">
        <v>30</v>
      </c>
      <c r="D2821" s="50">
        <v>530.88592529296875</v>
      </c>
      <c r="E2821" s="61">
        <v>530.88592529296875</v>
      </c>
    </row>
    <row r="2822" spans="1:5" ht="30">
      <c r="A2822" s="5" t="s">
        <v>5529</v>
      </c>
      <c r="B2822" s="15" t="s">
        <v>5530</v>
      </c>
      <c r="C2822" s="20" t="s">
        <v>212</v>
      </c>
      <c r="D2822" s="50">
        <v>547.72064208984375</v>
      </c>
      <c r="E2822" s="61">
        <v>547.72064208984375</v>
      </c>
    </row>
    <row r="2823" spans="1:5" ht="30">
      <c r="A2823" s="5" t="s">
        <v>5531</v>
      </c>
      <c r="B2823" s="15" t="s">
        <v>5532</v>
      </c>
      <c r="C2823" s="20" t="s">
        <v>505</v>
      </c>
      <c r="D2823" s="44">
        <v>6.4906477928161621</v>
      </c>
      <c r="E2823" s="55">
        <v>6.4906477928161621</v>
      </c>
    </row>
    <row r="2824" spans="1:5" ht="30">
      <c r="A2824" s="5" t="s">
        <v>5533</v>
      </c>
      <c r="B2824" s="15" t="s">
        <v>5534</v>
      </c>
      <c r="C2824" s="20" t="s">
        <v>500</v>
      </c>
      <c r="D2824" s="46">
        <v>3406.710693359375</v>
      </c>
      <c r="E2824" s="57">
        <v>3406.710693359375</v>
      </c>
    </row>
    <row r="2825" spans="1:5" ht="30">
      <c r="A2825" s="5" t="s">
        <v>5535</v>
      </c>
      <c r="B2825" s="15" t="s">
        <v>5536</v>
      </c>
      <c r="C2825" s="20" t="s">
        <v>500</v>
      </c>
      <c r="D2825" s="50">
        <v>859.2220458984375</v>
      </c>
      <c r="E2825" s="61">
        <v>859.2220458984375</v>
      </c>
    </row>
    <row r="2826" spans="1:5" ht="30">
      <c r="A2826" s="5" t="s">
        <v>5537</v>
      </c>
      <c r="B2826" s="15" t="s">
        <v>5538</v>
      </c>
      <c r="C2826" s="20"/>
      <c r="D2826" s="44">
        <v>1.7376861572265625</v>
      </c>
      <c r="E2826" s="55">
        <v>1.7376861572265625</v>
      </c>
    </row>
    <row r="2827" spans="1:5" ht="30">
      <c r="A2827" s="5" t="s">
        <v>5539</v>
      </c>
      <c r="B2827" s="15" t="s">
        <v>5540</v>
      </c>
      <c r="C2827" s="20" t="s">
        <v>3939</v>
      </c>
      <c r="D2827" s="45">
        <v>42.614528656005859</v>
      </c>
      <c r="E2827" s="56">
        <v>42.614528656005859</v>
      </c>
    </row>
    <row r="2828" spans="1:5" ht="30">
      <c r="A2828" s="5" t="s">
        <v>5541</v>
      </c>
      <c r="B2828" s="15" t="s">
        <v>5542</v>
      </c>
      <c r="C2828" s="20" t="s">
        <v>505</v>
      </c>
      <c r="D2828" s="44">
        <v>2.6911723613739014</v>
      </c>
      <c r="E2828" s="55">
        <v>2.6911723613739014</v>
      </c>
    </row>
    <row r="2829" spans="1:5" ht="45">
      <c r="A2829" s="5" t="s">
        <v>5543</v>
      </c>
      <c r="B2829" s="15" t="s">
        <v>5544</v>
      </c>
      <c r="C2829" s="20" t="s">
        <v>5125</v>
      </c>
      <c r="D2829" s="51">
        <v>8.3218947052955627E-2</v>
      </c>
      <c r="E2829" s="62">
        <v>8.3218947052955627E-2</v>
      </c>
    </row>
    <row r="2830" spans="1:5" ht="45">
      <c r="A2830" s="5" t="s">
        <v>5545</v>
      </c>
      <c r="B2830" s="15" t="s">
        <v>5546</v>
      </c>
      <c r="C2830" s="20" t="s">
        <v>5128</v>
      </c>
      <c r="D2830" s="52">
        <v>3.0526040063705295E-5</v>
      </c>
      <c r="E2830" s="63">
        <v>3.0526040063705295E-5</v>
      </c>
    </row>
    <row r="2831" spans="1:5" ht="45">
      <c r="A2831" s="5" t="s">
        <v>5547</v>
      </c>
      <c r="B2831" s="15" t="s">
        <v>5548</v>
      </c>
      <c r="C2831" s="20" t="s">
        <v>38</v>
      </c>
      <c r="D2831" s="45">
        <v>30.65294075012207</v>
      </c>
      <c r="E2831" s="56">
        <v>30.65294075012207</v>
      </c>
    </row>
    <row r="2832" spans="1:5" ht="45">
      <c r="A2832" s="5" t="s">
        <v>5549</v>
      </c>
      <c r="B2832" s="15" t="s">
        <v>5550</v>
      </c>
      <c r="C2832" s="20" t="s">
        <v>30</v>
      </c>
      <c r="D2832" s="50">
        <v>321.51470947265625</v>
      </c>
      <c r="E2832" s="61">
        <v>321.51470947265625</v>
      </c>
    </row>
    <row r="2833" spans="1:5" ht="45">
      <c r="A2833" s="5" t="s">
        <v>5551</v>
      </c>
      <c r="B2833" s="15" t="s">
        <v>5552</v>
      </c>
      <c r="C2833" s="20" t="s">
        <v>212</v>
      </c>
      <c r="D2833" s="45">
        <v>39.19342041015625</v>
      </c>
      <c r="E2833" s="56">
        <v>39.19342041015625</v>
      </c>
    </row>
    <row r="2834" spans="1:5" ht="45">
      <c r="A2834" s="5" t="s">
        <v>5553</v>
      </c>
      <c r="B2834" s="15" t="s">
        <v>5554</v>
      </c>
      <c r="C2834" s="20" t="s">
        <v>505</v>
      </c>
      <c r="D2834" s="44">
        <v>6.6207284927368164</v>
      </c>
      <c r="E2834" s="55">
        <v>6.6207284927368164</v>
      </c>
    </row>
    <row r="2835" spans="1:5" ht="45">
      <c r="A2835" s="5" t="s">
        <v>5555</v>
      </c>
      <c r="B2835" s="15" t="s">
        <v>5556</v>
      </c>
      <c r="C2835" s="20" t="s">
        <v>500</v>
      </c>
      <c r="D2835" s="46">
        <v>3046.14990234375</v>
      </c>
      <c r="E2835" s="57">
        <v>3046.14990234375</v>
      </c>
    </row>
    <row r="2836" spans="1:5" ht="45">
      <c r="A2836" s="5" t="s">
        <v>5557</v>
      </c>
      <c r="B2836" s="15" t="s">
        <v>5558</v>
      </c>
      <c r="C2836" s="20" t="s">
        <v>500</v>
      </c>
      <c r="D2836" s="50">
        <v>498.66131591796875</v>
      </c>
      <c r="E2836" s="61">
        <v>498.66131591796875</v>
      </c>
    </row>
    <row r="2837" spans="1:5" ht="45">
      <c r="A2837" s="5" t="s">
        <v>5559</v>
      </c>
      <c r="B2837" s="15" t="s">
        <v>5560</v>
      </c>
      <c r="C2837" s="20"/>
      <c r="D2837" s="44">
        <v>1.1357353925704956</v>
      </c>
      <c r="E2837" s="55">
        <v>1.1357353925704956</v>
      </c>
    </row>
    <row r="2838" spans="1:5" ht="45">
      <c r="A2838" s="5" t="s">
        <v>5561</v>
      </c>
      <c r="B2838" s="15" t="s">
        <v>5562</v>
      </c>
      <c r="C2838" s="20" t="s">
        <v>3939</v>
      </c>
      <c r="D2838" s="45">
        <v>11.998762130737305</v>
      </c>
      <c r="E2838" s="56">
        <v>11.998762130737305</v>
      </c>
    </row>
    <row r="2839" spans="1:5" ht="45">
      <c r="A2839" s="5" t="s">
        <v>5563</v>
      </c>
      <c r="B2839" s="15" t="s">
        <v>5564</v>
      </c>
      <c r="C2839" s="20" t="s">
        <v>505</v>
      </c>
      <c r="D2839" s="44">
        <v>2.4698362350463867</v>
      </c>
      <c r="E2839" s="55">
        <v>2.4698362350463867</v>
      </c>
    </row>
    <row r="2840" spans="1:5" ht="45">
      <c r="A2840" s="5" t="s">
        <v>5565</v>
      </c>
      <c r="B2840" s="15" t="s">
        <v>5566</v>
      </c>
      <c r="C2840" s="20" t="s">
        <v>5125</v>
      </c>
      <c r="D2840" s="51">
        <v>4.9658246338367462E-2</v>
      </c>
      <c r="E2840" s="62">
        <v>4.9658246338367462E-2</v>
      </c>
    </row>
    <row r="2841" spans="1:5" ht="45">
      <c r="A2841" s="5" t="s">
        <v>5567</v>
      </c>
      <c r="B2841" s="15" t="s">
        <v>5568</v>
      </c>
      <c r="C2841" s="20" t="s">
        <v>5128</v>
      </c>
      <c r="D2841" s="52">
        <v>2.0973953724023886E-5</v>
      </c>
      <c r="E2841" s="63">
        <v>2.0973953724023886E-5</v>
      </c>
    </row>
    <row r="2842" spans="1:5" ht="45">
      <c r="A2842" s="5" t="s">
        <v>5569</v>
      </c>
      <c r="B2842" s="15" t="s">
        <v>5570</v>
      </c>
      <c r="C2842" s="20" t="s">
        <v>38</v>
      </c>
      <c r="D2842" s="50">
        <v>158.95155334472656</v>
      </c>
      <c r="E2842" s="61">
        <v>158.95155334472656</v>
      </c>
    </row>
    <row r="2843" spans="1:5" ht="60">
      <c r="A2843" s="5" t="s">
        <v>5571</v>
      </c>
      <c r="B2843" s="15" t="s">
        <v>5572</v>
      </c>
      <c r="C2843" s="20" t="s">
        <v>30</v>
      </c>
      <c r="D2843" s="50">
        <v>197.74247741699219</v>
      </c>
      <c r="E2843" s="61">
        <v>197.74247741699219</v>
      </c>
    </row>
    <row r="2844" spans="1:5" ht="45">
      <c r="A2844" s="5" t="s">
        <v>5573</v>
      </c>
      <c r="B2844" s="15" t="s">
        <v>5574</v>
      </c>
      <c r="C2844" s="20" t="s">
        <v>212</v>
      </c>
      <c r="D2844" s="50">
        <v>546.1619873046875</v>
      </c>
      <c r="E2844" s="61">
        <v>546.1619873046875</v>
      </c>
    </row>
    <row r="2845" spans="1:5" ht="45">
      <c r="A2845" s="5" t="s">
        <v>5575</v>
      </c>
      <c r="B2845" s="15" t="s">
        <v>5576</v>
      </c>
      <c r="C2845" s="20" t="s">
        <v>505</v>
      </c>
      <c r="D2845" s="44">
        <v>2.2878038883209229</v>
      </c>
      <c r="E2845" s="55">
        <v>2.2878038883209229</v>
      </c>
    </row>
    <row r="2846" spans="1:5" ht="45">
      <c r="A2846" s="5" t="s">
        <v>5577</v>
      </c>
      <c r="B2846" s="15" t="s">
        <v>5578</v>
      </c>
      <c r="C2846" s="20" t="s">
        <v>500</v>
      </c>
      <c r="D2846" s="50">
        <v>848.4971923828125</v>
      </c>
      <c r="E2846" s="61">
        <v>848.4971923828125</v>
      </c>
    </row>
    <row r="2847" spans="1:5" ht="45">
      <c r="A2847" s="5" t="s">
        <v>5579</v>
      </c>
      <c r="B2847" s="15" t="s">
        <v>5580</v>
      </c>
      <c r="C2847" s="20" t="s">
        <v>500</v>
      </c>
      <c r="D2847" s="47">
        <v>-1698.9913330078125</v>
      </c>
      <c r="E2847" s="58">
        <v>-1698.9913330078125</v>
      </c>
    </row>
    <row r="2848" spans="1:5" ht="60">
      <c r="A2848" s="5" t="s">
        <v>5581</v>
      </c>
      <c r="B2848" s="15" t="s">
        <v>5582</v>
      </c>
      <c r="C2848" s="20"/>
      <c r="D2848" s="51">
        <v>-0.84914183616638184</v>
      </c>
      <c r="E2848" s="62">
        <v>-0.84914183616638184</v>
      </c>
    </row>
    <row r="2849" spans="1:5" ht="45">
      <c r="A2849" s="5" t="s">
        <v>5583</v>
      </c>
      <c r="B2849" s="15" t="s">
        <v>5584</v>
      </c>
      <c r="C2849" s="20" t="s">
        <v>3939</v>
      </c>
      <c r="D2849" s="50">
        <v>877.689697265625</v>
      </c>
      <c r="E2849" s="61">
        <v>877.689697265625</v>
      </c>
    </row>
    <row r="2850" spans="1:5" ht="60">
      <c r="A2850" s="5" t="s">
        <v>5585</v>
      </c>
      <c r="B2850" s="15" t="s">
        <v>5586</v>
      </c>
      <c r="C2850" s="20" t="s">
        <v>505</v>
      </c>
      <c r="D2850" s="44">
        <v>4.4109687805175781</v>
      </c>
      <c r="E2850" s="55">
        <v>4.4109687805175781</v>
      </c>
    </row>
    <row r="2851" spans="1:5" ht="60">
      <c r="A2851" s="5" t="s">
        <v>5587</v>
      </c>
      <c r="B2851" s="15" t="s">
        <v>5588</v>
      </c>
      <c r="C2851" s="20" t="s">
        <v>5125</v>
      </c>
      <c r="D2851" s="51">
        <v>0.67745578289031982</v>
      </c>
      <c r="E2851" s="62">
        <v>0.67745578289031982</v>
      </c>
    </row>
    <row r="2852" spans="1:5" ht="60">
      <c r="A2852" s="5" t="s">
        <v>5589</v>
      </c>
      <c r="B2852" s="15" t="s">
        <v>5590</v>
      </c>
      <c r="C2852" s="20" t="s">
        <v>5128</v>
      </c>
      <c r="D2852" s="54">
        <v>1.3876648154109716E-4</v>
      </c>
      <c r="E2852" s="65">
        <v>1.3876648154109716E-4</v>
      </c>
    </row>
    <row r="2853" spans="1:5" ht="45">
      <c r="A2853" s="5" t="s">
        <v>5591</v>
      </c>
      <c r="B2853" s="15" t="s">
        <v>5592</v>
      </c>
      <c r="C2853" s="20" t="s">
        <v>38</v>
      </c>
      <c r="D2853" s="45">
        <v>30.652942657470703</v>
      </c>
      <c r="E2853" s="56">
        <v>30.652942657470703</v>
      </c>
    </row>
    <row r="2854" spans="1:5" ht="60">
      <c r="A2854" s="5" t="s">
        <v>5593</v>
      </c>
      <c r="B2854" s="15" t="s">
        <v>5594</v>
      </c>
      <c r="C2854" s="20" t="s">
        <v>30</v>
      </c>
      <c r="D2854" s="50">
        <v>203.34761047363281</v>
      </c>
      <c r="E2854" s="61">
        <v>203.34761047363281</v>
      </c>
    </row>
    <row r="2855" spans="1:5" ht="45">
      <c r="A2855" s="5" t="s">
        <v>5595</v>
      </c>
      <c r="B2855" s="15" t="s">
        <v>5596</v>
      </c>
      <c r="C2855" s="20" t="s">
        <v>212</v>
      </c>
      <c r="D2855" s="45">
        <v>74.676506042480469</v>
      </c>
      <c r="E2855" s="56">
        <v>74.676506042480469</v>
      </c>
    </row>
    <row r="2856" spans="1:5" ht="45">
      <c r="A2856" s="5" t="s">
        <v>5597</v>
      </c>
      <c r="B2856" s="15" t="s">
        <v>5598</v>
      </c>
      <c r="C2856" s="20" t="s">
        <v>505</v>
      </c>
      <c r="D2856" s="44">
        <v>2.3600866794586182</v>
      </c>
      <c r="E2856" s="55">
        <v>2.3600866794586182</v>
      </c>
    </row>
    <row r="2857" spans="1:5" ht="45">
      <c r="A2857" s="5" t="s">
        <v>5599</v>
      </c>
      <c r="B2857" s="15" t="s">
        <v>5600</v>
      </c>
      <c r="C2857" s="20" t="s">
        <v>500</v>
      </c>
      <c r="D2857" s="50">
        <v>868.025634765625</v>
      </c>
      <c r="E2857" s="61">
        <v>868.025634765625</v>
      </c>
    </row>
    <row r="2858" spans="1:5" ht="45">
      <c r="A2858" s="5" t="s">
        <v>5601</v>
      </c>
      <c r="B2858" s="15" t="s">
        <v>5602</v>
      </c>
      <c r="C2858" s="20" t="s">
        <v>500</v>
      </c>
      <c r="D2858" s="47">
        <v>-1679.462890625</v>
      </c>
      <c r="E2858" s="58">
        <v>-1679.462890625</v>
      </c>
    </row>
    <row r="2859" spans="1:5" ht="60">
      <c r="A2859" s="5" t="s">
        <v>5603</v>
      </c>
      <c r="B2859" s="15" t="s">
        <v>5604</v>
      </c>
      <c r="C2859" s="20"/>
      <c r="D2859" s="51">
        <v>-8.1600263714790344E-2</v>
      </c>
      <c r="E2859" s="62">
        <v>-8.1600263714790344E-2</v>
      </c>
    </row>
    <row r="2860" spans="1:5" ht="45">
      <c r="A2860" s="5" t="s">
        <v>5605</v>
      </c>
      <c r="B2860" s="15" t="s">
        <v>5606</v>
      </c>
      <c r="C2860" s="20" t="s">
        <v>3939</v>
      </c>
      <c r="D2860" s="50">
        <v>861.852294921875</v>
      </c>
      <c r="E2860" s="61">
        <v>861.852294921875</v>
      </c>
    </row>
    <row r="2861" spans="1:5" ht="60">
      <c r="A2861" s="5" t="s">
        <v>5607</v>
      </c>
      <c r="B2861" s="15" t="s">
        <v>5608</v>
      </c>
      <c r="C2861" s="20" t="s">
        <v>505</v>
      </c>
      <c r="D2861" s="44">
        <v>4.5051965713500977</v>
      </c>
      <c r="E2861" s="55">
        <v>4.5051965713500977</v>
      </c>
    </row>
    <row r="2862" spans="1:5" ht="60">
      <c r="A2862" s="5" t="s">
        <v>5609</v>
      </c>
      <c r="B2862" s="15" t="s">
        <v>5610</v>
      </c>
      <c r="C2862" s="20" t="s">
        <v>5125</v>
      </c>
      <c r="D2862" s="51">
        <v>0.66287815570831299</v>
      </c>
      <c r="E2862" s="62">
        <v>0.66287815570831299</v>
      </c>
    </row>
    <row r="2863" spans="1:5" ht="60">
      <c r="A2863" s="5" t="s">
        <v>5611</v>
      </c>
      <c r="B2863" s="15" t="s">
        <v>5612</v>
      </c>
      <c r="C2863" s="20" t="s">
        <v>5128</v>
      </c>
      <c r="D2863" s="54">
        <v>1.3166334247216582E-4</v>
      </c>
      <c r="E2863" s="65">
        <v>1.3166334247216582E-4</v>
      </c>
    </row>
    <row r="2864" spans="1:5" ht="30">
      <c r="A2864" s="5" t="s">
        <v>5613</v>
      </c>
      <c r="B2864" s="15" t="s">
        <v>5614</v>
      </c>
      <c r="C2864" s="20" t="s">
        <v>38</v>
      </c>
      <c r="D2864" s="44">
        <v>8.6070003509521484</v>
      </c>
      <c r="E2864" s="55">
        <v>8.6070003509521484</v>
      </c>
    </row>
    <row r="2865" spans="1:5" ht="30">
      <c r="A2865" s="5" t="s">
        <v>5615</v>
      </c>
      <c r="B2865" s="15" t="s">
        <v>5616</v>
      </c>
      <c r="C2865" s="20" t="s">
        <v>30</v>
      </c>
      <c r="D2865" s="50">
        <v>361.1295166015625</v>
      </c>
      <c r="E2865" s="61">
        <v>361.1295166015625</v>
      </c>
    </row>
    <row r="2866" spans="1:5" ht="30">
      <c r="A2866" s="5" t="s">
        <v>5617</v>
      </c>
      <c r="B2866" s="15" t="s">
        <v>5618</v>
      </c>
      <c r="C2866" s="20" t="s">
        <v>212</v>
      </c>
      <c r="D2866" s="50">
        <v>407.4222412109375</v>
      </c>
      <c r="E2866" s="61">
        <v>407.4222412109375</v>
      </c>
    </row>
    <row r="2867" spans="1:5" ht="30">
      <c r="A2867" s="5" t="s">
        <v>5619</v>
      </c>
      <c r="B2867" s="15" t="s">
        <v>5620</v>
      </c>
      <c r="C2867" s="20" t="s">
        <v>505</v>
      </c>
      <c r="D2867" s="44">
        <v>7.4127120971679687</v>
      </c>
      <c r="E2867" s="55">
        <v>7.4127120971679687</v>
      </c>
    </row>
    <row r="2868" spans="1:5" ht="30">
      <c r="A2868" s="5" t="s">
        <v>5621</v>
      </c>
      <c r="B2868" s="15" t="s">
        <v>5622</v>
      </c>
      <c r="C2868" s="20" t="s">
        <v>500</v>
      </c>
      <c r="D2868" s="46">
        <v>3184.42822265625</v>
      </c>
      <c r="E2868" s="57">
        <v>3184.42822265625</v>
      </c>
    </row>
    <row r="2869" spans="1:5" ht="30">
      <c r="A2869" s="5" t="s">
        <v>5623</v>
      </c>
      <c r="B2869" s="15" t="s">
        <v>5624</v>
      </c>
      <c r="C2869" s="20" t="s">
        <v>500</v>
      </c>
      <c r="D2869" s="50">
        <v>636.9395751953125</v>
      </c>
      <c r="E2869" s="61">
        <v>636.9395751953125</v>
      </c>
    </row>
    <row r="2870" spans="1:5" ht="30">
      <c r="A2870" s="5" t="s">
        <v>5625</v>
      </c>
      <c r="B2870" s="15" t="s">
        <v>5626</v>
      </c>
      <c r="C2870" s="20"/>
      <c r="D2870" s="44">
        <v>1.2028465270996094</v>
      </c>
      <c r="E2870" s="55">
        <v>1.2028465270996094</v>
      </c>
    </row>
    <row r="2871" spans="1:5" ht="30">
      <c r="A2871" s="5" t="s">
        <v>5627</v>
      </c>
      <c r="B2871" s="15" t="s">
        <v>5628</v>
      </c>
      <c r="C2871" s="20" t="s">
        <v>3939</v>
      </c>
      <c r="D2871" s="44">
        <v>2.9827420711517334</v>
      </c>
      <c r="E2871" s="55">
        <v>2.9827420711517334</v>
      </c>
    </row>
    <row r="2872" spans="1:5" ht="30">
      <c r="A2872" s="5" t="s">
        <v>5629</v>
      </c>
      <c r="B2872" s="15" t="s">
        <v>5630</v>
      </c>
      <c r="C2872" s="20" t="s">
        <v>505</v>
      </c>
      <c r="D2872" s="44">
        <v>2.1042745113372803</v>
      </c>
      <c r="E2872" s="55">
        <v>2.1042745113372803</v>
      </c>
    </row>
    <row r="2873" spans="1:5" ht="45">
      <c r="A2873" s="5" t="s">
        <v>5631</v>
      </c>
      <c r="B2873" s="15" t="s">
        <v>5632</v>
      </c>
      <c r="C2873" s="20" t="s">
        <v>5125</v>
      </c>
      <c r="D2873" s="51">
        <v>5.0941616296768188E-2</v>
      </c>
      <c r="E2873" s="62">
        <v>5.0941616296768188E-2</v>
      </c>
    </row>
    <row r="2874" spans="1:5" ht="45">
      <c r="A2874" s="5" t="s">
        <v>5633</v>
      </c>
      <c r="B2874" s="15" t="s">
        <v>5634</v>
      </c>
      <c r="C2874" s="20" t="s">
        <v>5128</v>
      </c>
      <c r="D2874" s="52">
        <v>2.2803240426583216E-5</v>
      </c>
      <c r="E2874" s="63">
        <v>2.2803240426583216E-5</v>
      </c>
    </row>
    <row r="2875" spans="1:5" ht="30">
      <c r="A2875" s="5" t="s">
        <v>5635</v>
      </c>
      <c r="B2875" s="15" t="s">
        <v>5636</v>
      </c>
      <c r="C2875" s="20" t="s">
        <v>38</v>
      </c>
      <c r="D2875" s="45">
        <v>28.48699951171875</v>
      </c>
      <c r="E2875" s="56">
        <v>28.48699951171875</v>
      </c>
    </row>
    <row r="2876" spans="1:5" ht="30">
      <c r="A2876" s="5" t="s">
        <v>5637</v>
      </c>
      <c r="B2876" s="15" t="s">
        <v>5638</v>
      </c>
      <c r="C2876" s="20" t="s">
        <v>30</v>
      </c>
      <c r="D2876" s="50">
        <v>532.3978271484375</v>
      </c>
      <c r="E2876" s="61">
        <v>532.3978271484375</v>
      </c>
    </row>
    <row r="2877" spans="1:5" ht="30">
      <c r="A2877" s="5" t="s">
        <v>5639</v>
      </c>
      <c r="B2877" s="15" t="s">
        <v>5640</v>
      </c>
      <c r="C2877" s="20" t="s">
        <v>212</v>
      </c>
      <c r="D2877" s="50">
        <v>463.57000732421875</v>
      </c>
      <c r="E2877" s="61">
        <v>463.57000732421875</v>
      </c>
    </row>
    <row r="2878" spans="1:5" ht="30">
      <c r="A2878" s="5" t="s">
        <v>5641</v>
      </c>
      <c r="B2878" s="15" t="s">
        <v>5642</v>
      </c>
      <c r="C2878" s="20" t="s">
        <v>505</v>
      </c>
      <c r="D2878" s="44">
        <v>7.3532123565673828</v>
      </c>
      <c r="E2878" s="55">
        <v>7.3532123565673828</v>
      </c>
    </row>
    <row r="2879" spans="1:5" ht="30">
      <c r="A2879" s="5" t="s">
        <v>5643</v>
      </c>
      <c r="B2879" s="15" t="s">
        <v>5644</v>
      </c>
      <c r="C2879" s="20" t="s">
        <v>500</v>
      </c>
      <c r="D2879" s="46">
        <v>3531.40625</v>
      </c>
      <c r="E2879" s="57">
        <v>3531.40625</v>
      </c>
    </row>
    <row r="2880" spans="1:5" ht="30">
      <c r="A2880" s="5" t="s">
        <v>5645</v>
      </c>
      <c r="B2880" s="15" t="s">
        <v>5646</v>
      </c>
      <c r="C2880" s="20" t="s">
        <v>500</v>
      </c>
      <c r="D2880" s="50">
        <v>983.91790771484375</v>
      </c>
      <c r="E2880" s="61">
        <v>983.91790771484375</v>
      </c>
    </row>
    <row r="2881" spans="1:5" ht="30">
      <c r="A2881" s="5" t="s">
        <v>5647</v>
      </c>
      <c r="B2881" s="15" t="s">
        <v>5648</v>
      </c>
      <c r="C2881" s="20"/>
      <c r="D2881" s="44">
        <v>1.4027838706970215</v>
      </c>
      <c r="E2881" s="55">
        <v>1.4027838706970215</v>
      </c>
    </row>
    <row r="2882" spans="1:5" ht="30">
      <c r="A2882" s="5" t="s">
        <v>5649</v>
      </c>
      <c r="B2882" s="15" t="s">
        <v>5650</v>
      </c>
      <c r="C2882" s="20" t="s">
        <v>3939</v>
      </c>
      <c r="D2882" s="44">
        <v>7.807551383972168</v>
      </c>
      <c r="E2882" s="55">
        <v>7.807551383972168</v>
      </c>
    </row>
    <row r="2883" spans="1:5" ht="30">
      <c r="A2883" s="5" t="s">
        <v>5651</v>
      </c>
      <c r="B2883" s="15" t="s">
        <v>5652</v>
      </c>
      <c r="C2883" s="20" t="s">
        <v>505</v>
      </c>
      <c r="D2883" s="44">
        <v>2.2360670566558838</v>
      </c>
      <c r="E2883" s="55">
        <v>2.2360670566558838</v>
      </c>
    </row>
    <row r="2884" spans="1:5" ht="45">
      <c r="A2884" s="5" t="s">
        <v>5653</v>
      </c>
      <c r="B2884" s="15" t="s">
        <v>5654</v>
      </c>
      <c r="C2884" s="20" t="s">
        <v>5125</v>
      </c>
      <c r="D2884" s="51">
        <v>7.2949253022670746E-2</v>
      </c>
      <c r="E2884" s="62">
        <v>7.2949253022670746E-2</v>
      </c>
    </row>
    <row r="2885" spans="1:5" ht="45">
      <c r="A2885" s="5" t="s">
        <v>5655</v>
      </c>
      <c r="B2885" s="15" t="s">
        <v>5656</v>
      </c>
      <c r="C2885" s="20" t="s">
        <v>5128</v>
      </c>
      <c r="D2885" s="52">
        <v>2.9967182854306884E-5</v>
      </c>
      <c r="E2885" s="63">
        <v>2.9967182854306884E-5</v>
      </c>
    </row>
    <row r="2886" spans="1:5" ht="30">
      <c r="A2886" s="5" t="s">
        <v>5657</v>
      </c>
      <c r="B2886" s="15" t="s">
        <v>5658</v>
      </c>
      <c r="C2886" s="20" t="s">
        <v>38</v>
      </c>
      <c r="D2886" s="45">
        <v>28.48699951171875</v>
      </c>
      <c r="E2886" s="56">
        <v>28.48699951171875</v>
      </c>
    </row>
    <row r="2887" spans="1:5" ht="30">
      <c r="A2887" s="5" t="s">
        <v>5659</v>
      </c>
      <c r="B2887" s="15" t="s">
        <v>5660</v>
      </c>
      <c r="C2887" s="20" t="s">
        <v>30</v>
      </c>
      <c r="D2887" s="50">
        <v>532.3978271484375</v>
      </c>
      <c r="E2887" s="61">
        <v>532.3978271484375</v>
      </c>
    </row>
    <row r="2888" spans="1:5" ht="30">
      <c r="A2888" s="5" t="s">
        <v>5661</v>
      </c>
      <c r="B2888" s="15" t="s">
        <v>5662</v>
      </c>
      <c r="C2888" s="20" t="s">
        <v>212</v>
      </c>
      <c r="D2888" s="50">
        <v>463.57000732421875</v>
      </c>
      <c r="E2888" s="61">
        <v>463.57000732421875</v>
      </c>
    </row>
    <row r="2889" spans="1:5" ht="30">
      <c r="A2889" s="5" t="s">
        <v>5663</v>
      </c>
      <c r="B2889" s="15" t="s">
        <v>5664</v>
      </c>
      <c r="C2889" s="20" t="s">
        <v>505</v>
      </c>
      <c r="D2889" s="44">
        <v>7.3532123565673828</v>
      </c>
      <c r="E2889" s="55">
        <v>7.3532123565673828</v>
      </c>
    </row>
    <row r="2890" spans="1:5" ht="30">
      <c r="A2890" s="5" t="s">
        <v>5665</v>
      </c>
      <c r="B2890" s="15" t="s">
        <v>5666</v>
      </c>
      <c r="C2890" s="20" t="s">
        <v>500</v>
      </c>
      <c r="D2890" s="46">
        <v>3531.406494140625</v>
      </c>
      <c r="E2890" s="57">
        <v>3531.406494140625</v>
      </c>
    </row>
    <row r="2891" spans="1:5" ht="30">
      <c r="A2891" s="5" t="s">
        <v>5667</v>
      </c>
      <c r="B2891" s="15" t="s">
        <v>5668</v>
      </c>
      <c r="C2891" s="20" t="s">
        <v>500</v>
      </c>
      <c r="D2891" s="50">
        <v>983.91796875</v>
      </c>
      <c r="E2891" s="61">
        <v>983.91796875</v>
      </c>
    </row>
    <row r="2892" spans="1:5" ht="30">
      <c r="A2892" s="5" t="s">
        <v>5669</v>
      </c>
      <c r="B2892" s="15" t="s">
        <v>5670</v>
      </c>
      <c r="C2892" s="20"/>
      <c r="D2892" s="44">
        <v>1.402783989906311</v>
      </c>
      <c r="E2892" s="55">
        <v>1.402783989906311</v>
      </c>
    </row>
    <row r="2893" spans="1:5" ht="30">
      <c r="A2893" s="5" t="s">
        <v>5671</v>
      </c>
      <c r="B2893" s="15" t="s">
        <v>5672</v>
      </c>
      <c r="C2893" s="20" t="s">
        <v>3939</v>
      </c>
      <c r="D2893" s="44">
        <v>7.807551383972168</v>
      </c>
      <c r="E2893" s="55">
        <v>7.807551383972168</v>
      </c>
    </row>
    <row r="2894" spans="1:5" ht="30">
      <c r="A2894" s="5" t="s">
        <v>5673</v>
      </c>
      <c r="B2894" s="15" t="s">
        <v>5674</v>
      </c>
      <c r="C2894" s="20" t="s">
        <v>505</v>
      </c>
      <c r="D2894" s="44">
        <v>2.2360670566558838</v>
      </c>
      <c r="E2894" s="55">
        <v>2.2360670566558838</v>
      </c>
    </row>
    <row r="2895" spans="1:5" ht="30">
      <c r="A2895" s="5" t="s">
        <v>5675</v>
      </c>
      <c r="B2895" s="15" t="s">
        <v>5676</v>
      </c>
      <c r="C2895" s="20" t="s">
        <v>5125</v>
      </c>
      <c r="D2895" s="51">
        <v>7.2949253022670746E-2</v>
      </c>
      <c r="E2895" s="62">
        <v>7.2949253022670746E-2</v>
      </c>
    </row>
    <row r="2896" spans="1:5" ht="30">
      <c r="A2896" s="5" t="s">
        <v>5677</v>
      </c>
      <c r="B2896" s="15" t="s">
        <v>5678</v>
      </c>
      <c r="C2896" s="20" t="s">
        <v>5128</v>
      </c>
      <c r="D2896" s="52">
        <v>2.9967182854306884E-5</v>
      </c>
      <c r="E2896" s="63">
        <v>2.9967182854306884E-5</v>
      </c>
    </row>
    <row r="2897" spans="1:5" ht="30">
      <c r="A2897" s="5" t="s">
        <v>5679</v>
      </c>
      <c r="B2897" s="15" t="s">
        <v>5680</v>
      </c>
      <c r="C2897" s="20" t="s">
        <v>38</v>
      </c>
      <c r="D2897" s="45">
        <v>15.239999771118164</v>
      </c>
      <c r="E2897" s="56">
        <v>15.239999771118164</v>
      </c>
    </row>
    <row r="2898" spans="1:5" ht="30">
      <c r="A2898" s="5" t="s">
        <v>5681</v>
      </c>
      <c r="B2898" s="15" t="s">
        <v>5682</v>
      </c>
      <c r="C2898" s="20" t="s">
        <v>30</v>
      </c>
      <c r="D2898" s="50">
        <v>439.29873657226562</v>
      </c>
      <c r="E2898" s="61">
        <v>439.29873657226562</v>
      </c>
    </row>
    <row r="2899" spans="1:5" ht="30">
      <c r="A2899" s="5" t="s">
        <v>5683</v>
      </c>
      <c r="B2899" s="15" t="s">
        <v>5684</v>
      </c>
      <c r="C2899" s="20" t="s">
        <v>212</v>
      </c>
      <c r="D2899" s="50">
        <v>463.57000732421875</v>
      </c>
      <c r="E2899" s="61">
        <v>463.57000732421875</v>
      </c>
    </row>
    <row r="2900" spans="1:5" ht="30">
      <c r="A2900" s="5" t="s">
        <v>5685</v>
      </c>
      <c r="B2900" s="15" t="s">
        <v>5686</v>
      </c>
      <c r="C2900" s="20" t="s">
        <v>505</v>
      </c>
      <c r="D2900" s="44">
        <v>7.3859248161315918</v>
      </c>
      <c r="E2900" s="55">
        <v>7.3859248161315918</v>
      </c>
    </row>
    <row r="2901" spans="1:5" ht="30">
      <c r="A2901" s="5" t="s">
        <v>5687</v>
      </c>
      <c r="B2901" s="15" t="s">
        <v>5688</v>
      </c>
      <c r="C2901" s="20" t="s">
        <v>500</v>
      </c>
      <c r="D2901" s="46">
        <v>3341.123046875</v>
      </c>
      <c r="E2901" s="57">
        <v>3341.123046875</v>
      </c>
    </row>
    <row r="2902" spans="1:5" ht="30">
      <c r="A2902" s="5" t="s">
        <v>5689</v>
      </c>
      <c r="B2902" s="15" t="s">
        <v>5690</v>
      </c>
      <c r="C2902" s="20" t="s">
        <v>500</v>
      </c>
      <c r="D2902" s="50">
        <v>793.63446044921875</v>
      </c>
      <c r="E2902" s="61">
        <v>793.63446044921875</v>
      </c>
    </row>
    <row r="2903" spans="1:5" ht="30">
      <c r="A2903" s="5" t="s">
        <v>5691</v>
      </c>
      <c r="B2903" s="15" t="s">
        <v>5692</v>
      </c>
      <c r="C2903" s="20"/>
      <c r="D2903" s="44">
        <v>1.2828295230865479</v>
      </c>
      <c r="E2903" s="55">
        <v>1.2828295230865479</v>
      </c>
    </row>
    <row r="2904" spans="1:5" ht="30">
      <c r="A2904" s="5" t="s">
        <v>5693</v>
      </c>
      <c r="B2904" s="15" t="s">
        <v>5694</v>
      </c>
      <c r="C2904" s="20" t="s">
        <v>3939</v>
      </c>
      <c r="D2904" s="44">
        <v>4.7109127044677734</v>
      </c>
      <c r="E2904" s="55">
        <v>4.7109127044677734</v>
      </c>
    </row>
    <row r="2905" spans="1:5" ht="30">
      <c r="A2905" s="5" t="s">
        <v>5695</v>
      </c>
      <c r="B2905" s="15" t="s">
        <v>5696</v>
      </c>
      <c r="C2905" s="20" t="s">
        <v>505</v>
      </c>
      <c r="D2905" s="44">
        <v>2.1580240726470947</v>
      </c>
      <c r="E2905" s="55">
        <v>2.1580240726470947</v>
      </c>
    </row>
    <row r="2906" spans="1:5" ht="45">
      <c r="A2906" s="5" t="s">
        <v>5697</v>
      </c>
      <c r="B2906" s="15" t="s">
        <v>5698</v>
      </c>
      <c r="C2906" s="20" t="s">
        <v>5125</v>
      </c>
      <c r="D2906" s="51">
        <v>6.0534335672855377E-2</v>
      </c>
      <c r="E2906" s="62">
        <v>6.0534335672855377E-2</v>
      </c>
    </row>
    <row r="2907" spans="1:5" ht="30">
      <c r="A2907" s="5" t="s">
        <v>5699</v>
      </c>
      <c r="B2907" s="15" t="s">
        <v>5700</v>
      </c>
      <c r="C2907" s="20" t="s">
        <v>5128</v>
      </c>
      <c r="D2907" s="52">
        <v>2.6075451387441717E-5</v>
      </c>
      <c r="E2907" s="63">
        <v>2.6075451387441717E-5</v>
      </c>
    </row>
    <row r="2908" spans="1:5" ht="30">
      <c r="A2908" s="5" t="s">
        <v>5701</v>
      </c>
      <c r="B2908" s="15" t="s">
        <v>5702</v>
      </c>
      <c r="C2908" s="20" t="s">
        <v>38</v>
      </c>
      <c r="D2908" s="45">
        <v>15.239999771118164</v>
      </c>
      <c r="E2908" s="56">
        <v>15.239999771118164</v>
      </c>
    </row>
    <row r="2909" spans="1:5" ht="30">
      <c r="A2909" s="5" t="s">
        <v>5703</v>
      </c>
      <c r="B2909" s="15" t="s">
        <v>5704</v>
      </c>
      <c r="C2909" s="20" t="s">
        <v>30</v>
      </c>
      <c r="D2909" s="50">
        <v>439.29873657226562</v>
      </c>
      <c r="E2909" s="61">
        <v>439.29873657226562</v>
      </c>
    </row>
    <row r="2910" spans="1:5" ht="30">
      <c r="A2910" s="5" t="s">
        <v>5705</v>
      </c>
      <c r="B2910" s="15" t="s">
        <v>5706</v>
      </c>
      <c r="C2910" s="20" t="s">
        <v>212</v>
      </c>
      <c r="D2910" s="50">
        <v>452.04208374023437</v>
      </c>
      <c r="E2910" s="61">
        <v>452.04208374023437</v>
      </c>
    </row>
    <row r="2911" spans="1:5" ht="30">
      <c r="A2911" s="5" t="s">
        <v>5707</v>
      </c>
      <c r="B2911" s="15" t="s">
        <v>5708</v>
      </c>
      <c r="C2911" s="20" t="s">
        <v>505</v>
      </c>
      <c r="D2911" s="44">
        <v>7.3859248161315918</v>
      </c>
      <c r="E2911" s="55">
        <v>7.3859248161315918</v>
      </c>
    </row>
    <row r="2912" spans="1:5" ht="30">
      <c r="A2912" s="5" t="s">
        <v>5709</v>
      </c>
      <c r="B2912" s="15" t="s">
        <v>5710</v>
      </c>
      <c r="C2912" s="20" t="s">
        <v>500</v>
      </c>
      <c r="D2912" s="46">
        <v>3341.123046875</v>
      </c>
      <c r="E2912" s="57">
        <v>3341.123046875</v>
      </c>
    </row>
    <row r="2913" spans="1:5" ht="30">
      <c r="A2913" s="5" t="s">
        <v>5711</v>
      </c>
      <c r="B2913" s="15" t="s">
        <v>5712</v>
      </c>
      <c r="C2913" s="20" t="s">
        <v>500</v>
      </c>
      <c r="D2913" s="50">
        <v>793.63446044921875</v>
      </c>
      <c r="E2913" s="61">
        <v>793.63446044921875</v>
      </c>
    </row>
    <row r="2914" spans="1:5" ht="30">
      <c r="A2914" s="5" t="s">
        <v>5713</v>
      </c>
      <c r="B2914" s="15" t="s">
        <v>5714</v>
      </c>
      <c r="C2914" s="20"/>
      <c r="D2914" s="44">
        <v>1.2828295230865479</v>
      </c>
      <c r="E2914" s="55">
        <v>1.2828295230865479</v>
      </c>
    </row>
    <row r="2915" spans="1:5" ht="30">
      <c r="A2915" s="5" t="s">
        <v>5715</v>
      </c>
      <c r="B2915" s="15" t="s">
        <v>5716</v>
      </c>
      <c r="C2915" s="20" t="s">
        <v>3939</v>
      </c>
      <c r="D2915" s="44">
        <v>4.7109127044677734</v>
      </c>
      <c r="E2915" s="55">
        <v>4.7109127044677734</v>
      </c>
    </row>
    <row r="2916" spans="1:5" ht="30">
      <c r="A2916" s="5" t="s">
        <v>5717</v>
      </c>
      <c r="B2916" s="15" t="s">
        <v>5718</v>
      </c>
      <c r="C2916" s="20" t="s">
        <v>505</v>
      </c>
      <c r="D2916" s="44">
        <v>2.1580240726470947</v>
      </c>
      <c r="E2916" s="55">
        <v>2.1580240726470947</v>
      </c>
    </row>
    <row r="2917" spans="1:5" ht="45">
      <c r="A2917" s="5" t="s">
        <v>5719</v>
      </c>
      <c r="B2917" s="15" t="s">
        <v>5720</v>
      </c>
      <c r="C2917" s="20" t="s">
        <v>5125</v>
      </c>
      <c r="D2917" s="51">
        <v>6.0534335672855377E-2</v>
      </c>
      <c r="E2917" s="62">
        <v>6.0534335672855377E-2</v>
      </c>
    </row>
    <row r="2918" spans="1:5" ht="45">
      <c r="A2918" s="5" t="s">
        <v>5721</v>
      </c>
      <c r="B2918" s="15" t="s">
        <v>5722</v>
      </c>
      <c r="C2918" s="20" t="s">
        <v>5128</v>
      </c>
      <c r="D2918" s="52">
        <v>2.6075451387441717E-5</v>
      </c>
      <c r="E2918" s="63">
        <v>2.6075451387441717E-5</v>
      </c>
    </row>
    <row r="2919" spans="1:5" ht="30">
      <c r="A2919" s="5" t="s">
        <v>5723</v>
      </c>
      <c r="B2919" s="15" t="s">
        <v>5724</v>
      </c>
      <c r="C2919" s="20" t="s">
        <v>38</v>
      </c>
      <c r="D2919" s="45">
        <v>15.239999771118164</v>
      </c>
      <c r="E2919" s="56">
        <v>15.239999771118164</v>
      </c>
    </row>
    <row r="2920" spans="1:5" ht="30">
      <c r="A2920" s="5" t="s">
        <v>5725</v>
      </c>
      <c r="B2920" s="15" t="s">
        <v>5726</v>
      </c>
      <c r="C2920" s="20" t="s">
        <v>30</v>
      </c>
      <c r="D2920" s="50">
        <v>439.29873657226562</v>
      </c>
      <c r="E2920" s="61">
        <v>439.29873657226562</v>
      </c>
    </row>
    <row r="2921" spans="1:5" ht="30">
      <c r="A2921" s="5" t="s">
        <v>5727</v>
      </c>
      <c r="B2921" s="15" t="s">
        <v>5728</v>
      </c>
      <c r="C2921" s="20" t="s">
        <v>212</v>
      </c>
      <c r="D2921" s="45">
        <v>11.527942657470703</v>
      </c>
      <c r="E2921" s="56">
        <v>11.527942657470703</v>
      </c>
    </row>
    <row r="2922" spans="1:5" ht="30">
      <c r="A2922" s="5" t="s">
        <v>5729</v>
      </c>
      <c r="B2922" s="15" t="s">
        <v>5730</v>
      </c>
      <c r="C2922" s="20" t="s">
        <v>505</v>
      </c>
      <c r="D2922" s="44">
        <v>7.3859248161315918</v>
      </c>
      <c r="E2922" s="55">
        <v>7.3859248161315918</v>
      </c>
    </row>
    <row r="2923" spans="1:5" ht="30">
      <c r="A2923" s="5" t="s">
        <v>5731</v>
      </c>
      <c r="B2923" s="15" t="s">
        <v>5732</v>
      </c>
      <c r="C2923" s="20" t="s">
        <v>500</v>
      </c>
      <c r="D2923" s="46">
        <v>3341.123046875</v>
      </c>
      <c r="E2923" s="57">
        <v>3341.123046875</v>
      </c>
    </row>
    <row r="2924" spans="1:5" ht="30">
      <c r="A2924" s="5" t="s">
        <v>5733</v>
      </c>
      <c r="B2924" s="15" t="s">
        <v>5734</v>
      </c>
      <c r="C2924" s="20" t="s">
        <v>500</v>
      </c>
      <c r="D2924" s="50">
        <v>793.63446044921875</v>
      </c>
      <c r="E2924" s="61">
        <v>793.63446044921875</v>
      </c>
    </row>
    <row r="2925" spans="1:5" ht="30">
      <c r="A2925" s="5" t="s">
        <v>5735</v>
      </c>
      <c r="B2925" s="15" t="s">
        <v>5736</v>
      </c>
      <c r="C2925" s="20"/>
      <c r="D2925" s="44">
        <v>1.2828295230865479</v>
      </c>
      <c r="E2925" s="55">
        <v>1.2828295230865479</v>
      </c>
    </row>
    <row r="2926" spans="1:5" ht="30">
      <c r="A2926" s="5" t="s">
        <v>5737</v>
      </c>
      <c r="B2926" s="15" t="s">
        <v>5738</v>
      </c>
      <c r="C2926" s="20" t="s">
        <v>3939</v>
      </c>
      <c r="D2926" s="44">
        <v>4.7109127044677734</v>
      </c>
      <c r="E2926" s="55">
        <v>4.7109127044677734</v>
      </c>
    </row>
    <row r="2927" spans="1:5" ht="30">
      <c r="A2927" s="5" t="s">
        <v>5739</v>
      </c>
      <c r="B2927" s="15" t="s">
        <v>5740</v>
      </c>
      <c r="C2927" s="20" t="s">
        <v>505</v>
      </c>
      <c r="D2927" s="44">
        <v>2.1580240726470947</v>
      </c>
      <c r="E2927" s="55">
        <v>2.1580240726470947</v>
      </c>
    </row>
    <row r="2928" spans="1:5" ht="30">
      <c r="A2928" s="5" t="s">
        <v>5741</v>
      </c>
      <c r="B2928" s="15" t="s">
        <v>5742</v>
      </c>
      <c r="C2928" s="20" t="s">
        <v>5125</v>
      </c>
      <c r="D2928" s="51">
        <v>6.0534335672855377E-2</v>
      </c>
      <c r="E2928" s="62">
        <v>6.0534335672855377E-2</v>
      </c>
    </row>
    <row r="2929" spans="1:5" ht="30">
      <c r="A2929" s="5" t="s">
        <v>5743</v>
      </c>
      <c r="B2929" s="15" t="s">
        <v>5744</v>
      </c>
      <c r="C2929" s="20" t="s">
        <v>5128</v>
      </c>
      <c r="D2929" s="52">
        <v>2.6075451387441717E-5</v>
      </c>
      <c r="E2929" s="63">
        <v>2.6075451387441717E-5</v>
      </c>
    </row>
    <row r="2930" spans="1:5" ht="30">
      <c r="A2930" s="5" t="s">
        <v>5745</v>
      </c>
      <c r="B2930" s="15" t="s">
        <v>5746</v>
      </c>
      <c r="C2930" s="20" t="s">
        <v>38</v>
      </c>
      <c r="D2930" s="45">
        <v>15.239999771118164</v>
      </c>
      <c r="E2930" s="56">
        <v>15.239999771118164</v>
      </c>
    </row>
    <row r="2931" spans="1:5" ht="30">
      <c r="A2931" s="5" t="s">
        <v>5747</v>
      </c>
      <c r="B2931" s="15" t="s">
        <v>5748</v>
      </c>
      <c r="C2931" s="20" t="s">
        <v>30</v>
      </c>
      <c r="D2931" s="50">
        <v>526.4798583984375</v>
      </c>
      <c r="E2931" s="61">
        <v>526.4798583984375</v>
      </c>
    </row>
    <row r="2932" spans="1:5" ht="30">
      <c r="A2932" s="5" t="s">
        <v>5749</v>
      </c>
      <c r="B2932" s="15" t="s">
        <v>5750</v>
      </c>
      <c r="C2932" s="20" t="s">
        <v>212</v>
      </c>
      <c r="D2932" s="44">
        <v>4.940546989440918</v>
      </c>
      <c r="E2932" s="55">
        <v>4.940546989440918</v>
      </c>
    </row>
    <row r="2933" spans="1:5" ht="30">
      <c r="A2933" s="5" t="s">
        <v>5751</v>
      </c>
      <c r="B2933" s="15" t="s">
        <v>5752</v>
      </c>
      <c r="C2933" s="20" t="s">
        <v>505</v>
      </c>
      <c r="D2933" s="44">
        <v>7.6378593444824219</v>
      </c>
      <c r="E2933" s="55">
        <v>7.6378593444824219</v>
      </c>
    </row>
    <row r="2934" spans="1:5" ht="30">
      <c r="A2934" s="5" t="s">
        <v>5753</v>
      </c>
      <c r="B2934" s="15" t="s">
        <v>5754</v>
      </c>
      <c r="C2934" s="20" t="s">
        <v>500</v>
      </c>
      <c r="D2934" s="46">
        <v>3531.406494140625</v>
      </c>
      <c r="E2934" s="57">
        <v>3531.406494140625</v>
      </c>
    </row>
    <row r="2935" spans="1:5" ht="30">
      <c r="A2935" s="5" t="s">
        <v>5755</v>
      </c>
      <c r="B2935" s="15" t="s">
        <v>5756</v>
      </c>
      <c r="C2935" s="20" t="s">
        <v>500</v>
      </c>
      <c r="D2935" s="50">
        <v>983.91796875</v>
      </c>
      <c r="E2935" s="61">
        <v>983.91796875</v>
      </c>
    </row>
    <row r="2936" spans="1:5" ht="30">
      <c r="A2936" s="5" t="s">
        <v>5757</v>
      </c>
      <c r="B2936" s="15" t="s">
        <v>5758</v>
      </c>
      <c r="C2936" s="20"/>
      <c r="D2936" s="44">
        <v>1.3807437419891357</v>
      </c>
      <c r="E2936" s="55">
        <v>1.3807437419891357</v>
      </c>
    </row>
    <row r="2937" spans="1:5" ht="30">
      <c r="A2937" s="5" t="s">
        <v>5759</v>
      </c>
      <c r="B2937" s="15" t="s">
        <v>5760</v>
      </c>
      <c r="C2937" s="20" t="s">
        <v>3939</v>
      </c>
      <c r="D2937" s="44">
        <v>4.1721100807189941</v>
      </c>
      <c r="E2937" s="55">
        <v>4.1721100807189941</v>
      </c>
    </row>
    <row r="2938" spans="1:5" ht="30">
      <c r="A2938" s="5" t="s">
        <v>5761</v>
      </c>
      <c r="B2938" s="15" t="s">
        <v>5762</v>
      </c>
      <c r="C2938" s="20" t="s">
        <v>505</v>
      </c>
      <c r="D2938" s="44">
        <v>2.1929562091827393</v>
      </c>
      <c r="E2938" s="55">
        <v>2.1929562091827393</v>
      </c>
    </row>
    <row r="2939" spans="1:5" ht="30">
      <c r="A2939" s="5" t="s">
        <v>5763</v>
      </c>
      <c r="B2939" s="15" t="s">
        <v>5764</v>
      </c>
      <c r="C2939" s="20" t="s">
        <v>5125</v>
      </c>
      <c r="D2939" s="51">
        <v>7.1273013949394226E-2</v>
      </c>
      <c r="E2939" s="62">
        <v>7.1273013949394226E-2</v>
      </c>
    </row>
    <row r="2940" spans="1:5" ht="30">
      <c r="A2940" s="5" t="s">
        <v>5765</v>
      </c>
      <c r="B2940" s="15" t="s">
        <v>5766</v>
      </c>
      <c r="C2940" s="20" t="s">
        <v>5128</v>
      </c>
      <c r="D2940" s="52">
        <v>2.968995067931246E-5</v>
      </c>
      <c r="E2940" s="63">
        <v>2.968995067931246E-5</v>
      </c>
    </row>
    <row r="2941" spans="1:5" ht="30">
      <c r="A2941" s="5" t="s">
        <v>5767</v>
      </c>
      <c r="B2941" s="15" t="s">
        <v>5768</v>
      </c>
      <c r="C2941" s="20" t="s">
        <v>38</v>
      </c>
      <c r="D2941" s="45">
        <v>15.239999771118164</v>
      </c>
      <c r="E2941" s="56">
        <v>15.239999771118164</v>
      </c>
    </row>
    <row r="2942" spans="1:5" ht="30">
      <c r="A2942" s="5" t="s">
        <v>5769</v>
      </c>
      <c r="B2942" s="15" t="s">
        <v>5770</v>
      </c>
      <c r="C2942" s="20" t="s">
        <v>30</v>
      </c>
      <c r="D2942" s="50">
        <v>465.57620239257812</v>
      </c>
      <c r="E2942" s="61">
        <v>465.57620239257812</v>
      </c>
    </row>
    <row r="2943" spans="1:5" ht="30">
      <c r="A2943" s="5" t="s">
        <v>5771</v>
      </c>
      <c r="B2943" s="15" t="s">
        <v>5772</v>
      </c>
      <c r="C2943" s="20" t="s">
        <v>212</v>
      </c>
      <c r="D2943" s="45">
        <v>16.468490600585938</v>
      </c>
      <c r="E2943" s="56">
        <v>16.468490600585938</v>
      </c>
    </row>
    <row r="2944" spans="1:5" ht="30">
      <c r="A2944" s="5" t="s">
        <v>5773</v>
      </c>
      <c r="B2944" s="15" t="s">
        <v>5774</v>
      </c>
      <c r="C2944" s="20" t="s">
        <v>505</v>
      </c>
      <c r="D2944" s="44">
        <v>7.4646058082580566</v>
      </c>
      <c r="E2944" s="55">
        <v>7.4646058082580566</v>
      </c>
    </row>
    <row r="2945" spans="1:5" ht="30">
      <c r="A2945" s="5" t="s">
        <v>5775</v>
      </c>
      <c r="B2945" s="15" t="s">
        <v>5776</v>
      </c>
      <c r="C2945" s="20" t="s">
        <v>500</v>
      </c>
      <c r="D2945" s="46">
        <v>3398.2080078125</v>
      </c>
      <c r="E2945" s="57">
        <v>3398.2080078125</v>
      </c>
    </row>
    <row r="2946" spans="1:5" ht="30">
      <c r="A2946" s="5" t="s">
        <v>5777</v>
      </c>
      <c r="B2946" s="15" t="s">
        <v>5778</v>
      </c>
      <c r="C2946" s="20" t="s">
        <v>500</v>
      </c>
      <c r="D2946" s="50">
        <v>850.71954345703125</v>
      </c>
      <c r="E2946" s="61">
        <v>850.71954345703125</v>
      </c>
    </row>
    <row r="2947" spans="1:5" ht="30">
      <c r="A2947" s="5" t="s">
        <v>5779</v>
      </c>
      <c r="B2947" s="15" t="s">
        <v>5780</v>
      </c>
      <c r="C2947" s="20"/>
      <c r="D2947" s="44">
        <v>1.3122037649154663</v>
      </c>
      <c r="E2947" s="55">
        <v>1.3122037649154663</v>
      </c>
    </row>
    <row r="2948" spans="1:5" ht="30">
      <c r="A2948" s="5" t="s">
        <v>5781</v>
      </c>
      <c r="B2948" s="15" t="s">
        <v>5782</v>
      </c>
      <c r="C2948" s="20" t="s">
        <v>3939</v>
      </c>
      <c r="D2948" s="44">
        <v>4.5334367752075195</v>
      </c>
      <c r="E2948" s="55">
        <v>4.5334367752075195</v>
      </c>
    </row>
    <row r="2949" spans="1:5" ht="30">
      <c r="A2949" s="5" t="s">
        <v>5783</v>
      </c>
      <c r="B2949" s="15" t="s">
        <v>5784</v>
      </c>
      <c r="C2949" s="20" t="s">
        <v>505</v>
      </c>
      <c r="D2949" s="44">
        <v>2.1659486293792725</v>
      </c>
      <c r="E2949" s="55">
        <v>2.1659486293792725</v>
      </c>
    </row>
    <row r="2950" spans="1:5" ht="30">
      <c r="A2950" s="5" t="s">
        <v>5785</v>
      </c>
      <c r="B2950" s="15" t="s">
        <v>5786</v>
      </c>
      <c r="C2950" s="20" t="s">
        <v>5125</v>
      </c>
      <c r="D2950" s="51">
        <v>6.369578093290329E-2</v>
      </c>
      <c r="E2950" s="62">
        <v>6.369578093290329E-2</v>
      </c>
    </row>
    <row r="2951" spans="1:5" ht="30">
      <c r="A2951" s="5" t="s">
        <v>5787</v>
      </c>
      <c r="B2951" s="15" t="s">
        <v>5788</v>
      </c>
      <c r="C2951" s="20" t="s">
        <v>5128</v>
      </c>
      <c r="D2951" s="52">
        <v>2.7173100534128025E-5</v>
      </c>
      <c r="E2951" s="63">
        <v>2.7173100534128025E-5</v>
      </c>
    </row>
    <row r="2952" spans="1:5" ht="45">
      <c r="A2952" s="5" t="s">
        <v>5789</v>
      </c>
      <c r="B2952" s="15" t="s">
        <v>5790</v>
      </c>
      <c r="C2952" s="20" t="s">
        <v>38</v>
      </c>
      <c r="D2952" s="45">
        <v>14.94117546081543</v>
      </c>
      <c r="E2952" s="56">
        <v>14.94117546081543</v>
      </c>
    </row>
    <row r="2953" spans="1:5" ht="45">
      <c r="A2953" s="5" t="s">
        <v>5791</v>
      </c>
      <c r="B2953" s="15" t="s">
        <v>5792</v>
      </c>
      <c r="C2953" s="20" t="s">
        <v>30</v>
      </c>
      <c r="D2953" s="50">
        <v>178.51687622070312</v>
      </c>
      <c r="E2953" s="61">
        <v>178.51687622070312</v>
      </c>
    </row>
    <row r="2954" spans="1:5" ht="45">
      <c r="A2954" s="5" t="s">
        <v>5793</v>
      </c>
      <c r="B2954" s="15" t="s">
        <v>5794</v>
      </c>
      <c r="C2954" s="20" t="s">
        <v>212</v>
      </c>
      <c r="D2954" s="45">
        <v>91.144996643066406</v>
      </c>
      <c r="E2954" s="56">
        <v>91.144996643066406</v>
      </c>
    </row>
    <row r="2955" spans="1:5" ht="45">
      <c r="A2955" s="5" t="s">
        <v>5795</v>
      </c>
      <c r="B2955" s="15" t="s">
        <v>5796</v>
      </c>
      <c r="C2955" s="20" t="s">
        <v>505</v>
      </c>
      <c r="D2955" s="44">
        <v>2.1244378089904785</v>
      </c>
      <c r="E2955" s="55">
        <v>2.1244378089904785</v>
      </c>
    </row>
    <row r="2956" spans="1:5" ht="45">
      <c r="A2956" s="5" t="s">
        <v>5797</v>
      </c>
      <c r="B2956" s="15" t="s">
        <v>5798</v>
      </c>
      <c r="C2956" s="20" t="s">
        <v>500</v>
      </c>
      <c r="D2956" s="50">
        <v>756.82196044921875</v>
      </c>
      <c r="E2956" s="61">
        <v>756.82196044921875</v>
      </c>
    </row>
    <row r="2957" spans="1:5" ht="45">
      <c r="A2957" s="5" t="s">
        <v>5799</v>
      </c>
      <c r="B2957" s="15" t="s">
        <v>5800</v>
      </c>
      <c r="C2957" s="20" t="s">
        <v>500</v>
      </c>
      <c r="D2957" s="47">
        <v>-1790.6666259765625</v>
      </c>
      <c r="E2957" s="58">
        <v>-1790.6666259765625</v>
      </c>
    </row>
    <row r="2958" spans="1:5" ht="45">
      <c r="A2958" s="5" t="s">
        <v>5801</v>
      </c>
      <c r="B2958" s="15" t="s">
        <v>5802</v>
      </c>
      <c r="C2958" s="20"/>
      <c r="D2958" s="51">
        <v>-4.4713068753480911E-2</v>
      </c>
      <c r="E2958" s="62">
        <v>-4.4713068753480911E-2</v>
      </c>
    </row>
    <row r="2959" spans="1:5" ht="45">
      <c r="A2959" s="5" t="s">
        <v>5803</v>
      </c>
      <c r="B2959" s="15" t="s">
        <v>5804</v>
      </c>
      <c r="C2959" s="20" t="s">
        <v>3939</v>
      </c>
      <c r="D2959" s="50">
        <v>888.96636962890625</v>
      </c>
      <c r="E2959" s="61">
        <v>888.96636962890625</v>
      </c>
    </row>
    <row r="2960" spans="1:5" ht="45">
      <c r="A2960" s="5" t="s">
        <v>5805</v>
      </c>
      <c r="B2960" s="15" t="s">
        <v>5806</v>
      </c>
      <c r="C2960" s="20" t="s">
        <v>505</v>
      </c>
      <c r="D2960" s="44">
        <v>4.3992738723754883</v>
      </c>
      <c r="E2960" s="55">
        <v>4.3992738723754883</v>
      </c>
    </row>
    <row r="2961" spans="1:5" ht="45">
      <c r="A2961" s="5" t="s">
        <v>5807</v>
      </c>
      <c r="B2961" s="15" t="s">
        <v>5808</v>
      </c>
      <c r="C2961" s="20" t="s">
        <v>5125</v>
      </c>
      <c r="D2961" s="51">
        <v>0.67620021104812622</v>
      </c>
      <c r="E2961" s="62">
        <v>0.67620021104812622</v>
      </c>
    </row>
    <row r="2962" spans="1:5" ht="45">
      <c r="A2962" s="5" t="s">
        <v>5809</v>
      </c>
      <c r="B2962" s="15" t="s">
        <v>5810</v>
      </c>
      <c r="C2962" s="20" t="s">
        <v>5128</v>
      </c>
      <c r="D2962" s="54">
        <v>1.5087025531101972E-4</v>
      </c>
      <c r="E2962" s="65">
        <v>1.5087025531101972E-4</v>
      </c>
    </row>
    <row r="2963" spans="1:5" ht="30">
      <c r="A2963" s="5" t="s">
        <v>5811</v>
      </c>
      <c r="B2963" s="15" t="s">
        <v>5812</v>
      </c>
      <c r="C2963" s="20" t="s">
        <v>38</v>
      </c>
      <c r="D2963" s="44">
        <v>9.517725944519043</v>
      </c>
      <c r="E2963" s="55">
        <v>9.517725944519043</v>
      </c>
    </row>
    <row r="2964" spans="1:5" ht="30">
      <c r="A2964" s="5" t="s">
        <v>5813</v>
      </c>
      <c r="B2964" s="15" t="s">
        <v>5814</v>
      </c>
      <c r="C2964" s="20" t="s">
        <v>30</v>
      </c>
      <c r="D2964" s="50">
        <v>172.64590454101562</v>
      </c>
      <c r="E2964" s="61">
        <v>172.64590454101562</v>
      </c>
    </row>
    <row r="2965" spans="1:5" ht="30">
      <c r="A2965" s="5" t="s">
        <v>5815</v>
      </c>
      <c r="B2965" s="15" t="s">
        <v>5816</v>
      </c>
      <c r="C2965" s="20" t="s">
        <v>212</v>
      </c>
      <c r="D2965" s="50">
        <v>549.0826416015625</v>
      </c>
      <c r="E2965" s="61">
        <v>549.0826416015625</v>
      </c>
    </row>
    <row r="2966" spans="1:5" ht="30">
      <c r="A2966" s="5" t="s">
        <v>5817</v>
      </c>
      <c r="B2966" s="15" t="s">
        <v>5818</v>
      </c>
      <c r="C2966" s="20" t="s">
        <v>505</v>
      </c>
      <c r="D2966" s="44">
        <v>2.0677530765533447</v>
      </c>
      <c r="E2966" s="55">
        <v>2.0677530765533447</v>
      </c>
    </row>
    <row r="2967" spans="1:5" ht="30">
      <c r="A2967" s="5" t="s">
        <v>5819</v>
      </c>
      <c r="B2967" s="15" t="s">
        <v>5820</v>
      </c>
      <c r="C2967" s="20" t="s">
        <v>500</v>
      </c>
      <c r="D2967" s="50">
        <v>730.7694091796875</v>
      </c>
      <c r="E2967" s="61">
        <v>730.7694091796875</v>
      </c>
    </row>
    <row r="2968" spans="1:5" ht="30">
      <c r="A2968" s="5" t="s">
        <v>5821</v>
      </c>
      <c r="B2968" s="15" t="s">
        <v>5822</v>
      </c>
      <c r="C2968" s="20" t="s">
        <v>500</v>
      </c>
      <c r="D2968" s="47">
        <v>-1816.7191162109375</v>
      </c>
      <c r="E2968" s="58">
        <v>-1816.7191162109375</v>
      </c>
    </row>
    <row r="2969" spans="1:5" ht="30">
      <c r="A2969" s="5" t="s">
        <v>5823</v>
      </c>
      <c r="B2969" s="15" t="s">
        <v>5824</v>
      </c>
      <c r="C2969" s="20"/>
      <c r="D2969" s="51">
        <v>-1.1120336130261421E-2</v>
      </c>
      <c r="E2969" s="62">
        <v>-1.1120336130261421E-2</v>
      </c>
    </row>
    <row r="2970" spans="1:5" ht="30">
      <c r="A2970" s="5" t="s">
        <v>5825</v>
      </c>
      <c r="B2970" s="15" t="s">
        <v>5826</v>
      </c>
      <c r="C2970" s="20" t="s">
        <v>3939</v>
      </c>
      <c r="D2970" s="50">
        <v>894.837646484375</v>
      </c>
      <c r="E2970" s="61">
        <v>894.837646484375</v>
      </c>
    </row>
    <row r="2971" spans="1:5" ht="30">
      <c r="A2971" s="5" t="s">
        <v>5827</v>
      </c>
      <c r="B2971" s="15" t="s">
        <v>5828</v>
      </c>
      <c r="C2971" s="20" t="s">
        <v>505</v>
      </c>
      <c r="D2971" s="44">
        <v>4.3794412612915039</v>
      </c>
      <c r="E2971" s="55">
        <v>4.3794412612915039</v>
      </c>
    </row>
    <row r="2972" spans="1:5" ht="45">
      <c r="A2972" s="5" t="s">
        <v>5829</v>
      </c>
      <c r="B2972" s="15" t="s">
        <v>5830</v>
      </c>
      <c r="C2972" s="20" t="s">
        <v>5125</v>
      </c>
      <c r="D2972" s="51">
        <v>0.67832380533218384</v>
      </c>
      <c r="E2972" s="62">
        <v>0.67832380533218384</v>
      </c>
    </row>
    <row r="2973" spans="1:5" ht="45">
      <c r="A2973" s="5" t="s">
        <v>5831</v>
      </c>
      <c r="B2973" s="15" t="s">
        <v>5832</v>
      </c>
      <c r="C2973" s="20" t="s">
        <v>5128</v>
      </c>
      <c r="D2973" s="54">
        <v>1.5627425455022603E-4</v>
      </c>
      <c r="E2973" s="65">
        <v>1.5627425455022603E-4</v>
      </c>
    </row>
    <row r="2974" spans="1:5" ht="30">
      <c r="A2974" s="5" t="s">
        <v>5833</v>
      </c>
      <c r="B2974" s="15" t="s">
        <v>5834</v>
      </c>
      <c r="C2974" s="20" t="s">
        <v>38</v>
      </c>
      <c r="D2974" s="44">
        <v>8.6070003509521484</v>
      </c>
      <c r="E2974" s="55">
        <v>8.6070003509521484</v>
      </c>
    </row>
    <row r="2975" spans="1:5" ht="30">
      <c r="A2975" s="5" t="s">
        <v>5835</v>
      </c>
      <c r="B2975" s="15" t="s">
        <v>5836</v>
      </c>
      <c r="C2975" s="20" t="s">
        <v>30</v>
      </c>
      <c r="D2975" s="50">
        <v>361.1295166015625</v>
      </c>
      <c r="E2975" s="61">
        <v>361.1295166015625</v>
      </c>
    </row>
    <row r="2976" spans="1:5" ht="30">
      <c r="A2976" s="5" t="s">
        <v>5837</v>
      </c>
      <c r="B2976" s="15" t="s">
        <v>5838</v>
      </c>
      <c r="C2976" s="20" t="s">
        <v>212</v>
      </c>
      <c r="D2976" s="50">
        <v>452.04208374023437</v>
      </c>
      <c r="E2976" s="61">
        <v>452.04208374023437</v>
      </c>
    </row>
    <row r="2977" spans="1:5" ht="30">
      <c r="A2977" s="5" t="s">
        <v>5839</v>
      </c>
      <c r="B2977" s="15" t="s">
        <v>5840</v>
      </c>
      <c r="C2977" s="20" t="s">
        <v>505</v>
      </c>
      <c r="D2977" s="44">
        <v>7.4127120971679687</v>
      </c>
      <c r="E2977" s="55">
        <v>7.4127120971679687</v>
      </c>
    </row>
    <row r="2978" spans="1:5" ht="30">
      <c r="A2978" s="5" t="s">
        <v>5841</v>
      </c>
      <c r="B2978" s="15" t="s">
        <v>5842</v>
      </c>
      <c r="C2978" s="20" t="s">
        <v>500</v>
      </c>
      <c r="D2978" s="46">
        <v>3184.42822265625</v>
      </c>
      <c r="E2978" s="57">
        <v>3184.42822265625</v>
      </c>
    </row>
    <row r="2979" spans="1:5" ht="30">
      <c r="A2979" s="5" t="s">
        <v>5843</v>
      </c>
      <c r="B2979" s="15" t="s">
        <v>5844</v>
      </c>
      <c r="C2979" s="20" t="s">
        <v>500</v>
      </c>
      <c r="D2979" s="50">
        <v>636.9395751953125</v>
      </c>
      <c r="E2979" s="61">
        <v>636.9395751953125</v>
      </c>
    </row>
    <row r="2980" spans="1:5" ht="30">
      <c r="A2980" s="5" t="s">
        <v>5845</v>
      </c>
      <c r="B2980" s="15" t="s">
        <v>5846</v>
      </c>
      <c r="C2980" s="20"/>
      <c r="D2980" s="44">
        <v>1.2028465270996094</v>
      </c>
      <c r="E2980" s="55">
        <v>1.2028465270996094</v>
      </c>
    </row>
    <row r="2981" spans="1:5" ht="30">
      <c r="A2981" s="5" t="s">
        <v>5847</v>
      </c>
      <c r="B2981" s="15" t="s">
        <v>5848</v>
      </c>
      <c r="C2981" s="20" t="s">
        <v>3939</v>
      </c>
      <c r="D2981" s="44">
        <v>2.9827420711517334</v>
      </c>
      <c r="E2981" s="55">
        <v>2.9827420711517334</v>
      </c>
    </row>
    <row r="2982" spans="1:5" ht="30">
      <c r="A2982" s="5" t="s">
        <v>5849</v>
      </c>
      <c r="B2982" s="15" t="s">
        <v>5850</v>
      </c>
      <c r="C2982" s="20" t="s">
        <v>505</v>
      </c>
      <c r="D2982" s="44">
        <v>2.1042745113372803</v>
      </c>
      <c r="E2982" s="55">
        <v>2.1042745113372803</v>
      </c>
    </row>
    <row r="2983" spans="1:5" ht="45">
      <c r="A2983" s="5" t="s">
        <v>5851</v>
      </c>
      <c r="B2983" s="15" t="s">
        <v>5852</v>
      </c>
      <c r="C2983" s="20" t="s">
        <v>5125</v>
      </c>
      <c r="D2983" s="51">
        <v>5.0941616296768188E-2</v>
      </c>
      <c r="E2983" s="62">
        <v>5.0941616296768188E-2</v>
      </c>
    </row>
    <row r="2984" spans="1:5" ht="30">
      <c r="A2984" s="5" t="s">
        <v>5853</v>
      </c>
      <c r="B2984" s="15" t="s">
        <v>5854</v>
      </c>
      <c r="C2984" s="20" t="s">
        <v>5128</v>
      </c>
      <c r="D2984" s="52">
        <v>2.2803240426583216E-5</v>
      </c>
      <c r="E2984" s="63">
        <v>2.2803240426583216E-5</v>
      </c>
    </row>
    <row r="2985" spans="1:5" ht="30">
      <c r="A2985" s="5" t="s">
        <v>5855</v>
      </c>
      <c r="B2985" s="15" t="s">
        <v>5856</v>
      </c>
      <c r="C2985" s="20" t="s">
        <v>38</v>
      </c>
      <c r="D2985" s="44">
        <v>8.6070003509521484</v>
      </c>
      <c r="E2985" s="55">
        <v>8.6070003509521484</v>
      </c>
    </row>
    <row r="2986" spans="1:5" ht="30">
      <c r="A2986" s="5" t="s">
        <v>5857</v>
      </c>
      <c r="B2986" s="15" t="s">
        <v>5858</v>
      </c>
      <c r="C2986" s="20" t="s">
        <v>30</v>
      </c>
      <c r="D2986" s="50">
        <v>361.1295166015625</v>
      </c>
      <c r="E2986" s="61">
        <v>361.1295166015625</v>
      </c>
    </row>
    <row r="2987" spans="1:5" ht="30">
      <c r="A2987" s="5" t="s">
        <v>5859</v>
      </c>
      <c r="B2987" s="15" t="s">
        <v>5860</v>
      </c>
      <c r="C2987" s="20" t="s">
        <v>212</v>
      </c>
      <c r="D2987" s="45">
        <v>26.884548187255859</v>
      </c>
      <c r="E2987" s="56">
        <v>26.884548187255859</v>
      </c>
    </row>
    <row r="2988" spans="1:5" ht="30">
      <c r="A2988" s="5" t="s">
        <v>5861</v>
      </c>
      <c r="B2988" s="15" t="s">
        <v>5862</v>
      </c>
      <c r="C2988" s="20" t="s">
        <v>505</v>
      </c>
      <c r="D2988" s="44">
        <v>7.4127120971679687</v>
      </c>
      <c r="E2988" s="55">
        <v>7.4127120971679687</v>
      </c>
    </row>
    <row r="2989" spans="1:5" ht="30">
      <c r="A2989" s="5" t="s">
        <v>5863</v>
      </c>
      <c r="B2989" s="15" t="s">
        <v>5864</v>
      </c>
      <c r="C2989" s="20" t="s">
        <v>500</v>
      </c>
      <c r="D2989" s="46">
        <v>3184.42822265625</v>
      </c>
      <c r="E2989" s="57">
        <v>3184.42822265625</v>
      </c>
    </row>
    <row r="2990" spans="1:5" ht="30">
      <c r="A2990" s="5" t="s">
        <v>5865</v>
      </c>
      <c r="B2990" s="15" t="s">
        <v>5866</v>
      </c>
      <c r="C2990" s="20" t="s">
        <v>500</v>
      </c>
      <c r="D2990" s="50">
        <v>636.9395751953125</v>
      </c>
      <c r="E2990" s="61">
        <v>636.9395751953125</v>
      </c>
    </row>
    <row r="2991" spans="1:5" ht="30">
      <c r="A2991" s="5" t="s">
        <v>5867</v>
      </c>
      <c r="B2991" s="15" t="s">
        <v>5868</v>
      </c>
      <c r="C2991" s="20"/>
      <c r="D2991" s="44">
        <v>1.2028465270996094</v>
      </c>
      <c r="E2991" s="55">
        <v>1.2028465270996094</v>
      </c>
    </row>
    <row r="2992" spans="1:5" ht="30">
      <c r="A2992" s="5" t="s">
        <v>5869</v>
      </c>
      <c r="B2992" s="15" t="s">
        <v>5870</v>
      </c>
      <c r="C2992" s="20" t="s">
        <v>3939</v>
      </c>
      <c r="D2992" s="44">
        <v>2.9827420711517334</v>
      </c>
      <c r="E2992" s="55">
        <v>2.9827420711517334</v>
      </c>
    </row>
    <row r="2993" spans="1:5" ht="30">
      <c r="A2993" s="5" t="s">
        <v>5871</v>
      </c>
      <c r="B2993" s="15" t="s">
        <v>5872</v>
      </c>
      <c r="C2993" s="20" t="s">
        <v>505</v>
      </c>
      <c r="D2993" s="44">
        <v>2.1042745113372803</v>
      </c>
      <c r="E2993" s="55">
        <v>2.1042745113372803</v>
      </c>
    </row>
    <row r="2994" spans="1:5" ht="30">
      <c r="A2994" s="5" t="s">
        <v>5873</v>
      </c>
      <c r="B2994" s="15" t="s">
        <v>5874</v>
      </c>
      <c r="C2994" s="20" t="s">
        <v>5125</v>
      </c>
      <c r="D2994" s="51">
        <v>5.0941616296768188E-2</v>
      </c>
      <c r="E2994" s="62">
        <v>5.0941616296768188E-2</v>
      </c>
    </row>
    <row r="2995" spans="1:5" ht="30">
      <c r="A2995" s="5" t="s">
        <v>5875</v>
      </c>
      <c r="B2995" s="15" t="s">
        <v>5876</v>
      </c>
      <c r="C2995" s="20" t="s">
        <v>5128</v>
      </c>
      <c r="D2995" s="52">
        <v>2.2803240426583216E-5</v>
      </c>
      <c r="E2995" s="63">
        <v>2.2803240426583216E-5</v>
      </c>
    </row>
    <row r="2996" spans="1:5" ht="30">
      <c r="A2996" s="5" t="s">
        <v>5877</v>
      </c>
      <c r="B2996" s="15" t="s">
        <v>5878</v>
      </c>
      <c r="C2996" s="20" t="s">
        <v>38</v>
      </c>
      <c r="D2996" s="44">
        <v>8.6070003509521484</v>
      </c>
      <c r="E2996" s="55">
        <v>8.6070003509521484</v>
      </c>
    </row>
    <row r="2997" spans="1:5" ht="30">
      <c r="A2997" s="5" t="s">
        <v>5879</v>
      </c>
      <c r="B2997" s="15" t="s">
        <v>5880</v>
      </c>
      <c r="C2997" s="20" t="s">
        <v>30</v>
      </c>
      <c r="D2997" s="50">
        <v>353.98013305664062</v>
      </c>
      <c r="E2997" s="61">
        <v>353.98013305664062</v>
      </c>
    </row>
    <row r="2998" spans="1:5" ht="30">
      <c r="A2998" s="5" t="s">
        <v>5881</v>
      </c>
      <c r="B2998" s="15" t="s">
        <v>5882</v>
      </c>
      <c r="C2998" s="20" t="s">
        <v>212</v>
      </c>
      <c r="D2998" s="45">
        <v>30.203630447387695</v>
      </c>
      <c r="E2998" s="56">
        <v>30.203630447387695</v>
      </c>
    </row>
    <row r="2999" spans="1:5" ht="30">
      <c r="A2999" s="5" t="s">
        <v>5883</v>
      </c>
      <c r="B2999" s="15" t="s">
        <v>5884</v>
      </c>
      <c r="C2999" s="20" t="s">
        <v>505</v>
      </c>
      <c r="D2999" s="44">
        <v>7.3887948989868164</v>
      </c>
      <c r="E2999" s="55">
        <v>7.3887948989868164</v>
      </c>
    </row>
    <row r="3000" spans="1:5" ht="30">
      <c r="A3000" s="5" t="s">
        <v>5885</v>
      </c>
      <c r="B3000" s="15" t="s">
        <v>5886</v>
      </c>
      <c r="C3000" s="20" t="s">
        <v>500</v>
      </c>
      <c r="D3000" s="46">
        <v>3169.342529296875</v>
      </c>
      <c r="E3000" s="57">
        <v>3169.342529296875</v>
      </c>
    </row>
    <row r="3001" spans="1:5" ht="30">
      <c r="A3001" s="5" t="s">
        <v>5887</v>
      </c>
      <c r="B3001" s="15" t="s">
        <v>5888</v>
      </c>
      <c r="C3001" s="20" t="s">
        <v>500</v>
      </c>
      <c r="D3001" s="50">
        <v>621.85406494140625</v>
      </c>
      <c r="E3001" s="61">
        <v>621.85406494140625</v>
      </c>
    </row>
    <row r="3002" spans="1:5" ht="30">
      <c r="A3002" s="5" t="s">
        <v>5889</v>
      </c>
      <c r="B3002" s="15" t="s">
        <v>5890</v>
      </c>
      <c r="C3002" s="20"/>
      <c r="D3002" s="44">
        <v>1.1954400539398193</v>
      </c>
      <c r="E3002" s="55">
        <v>1.1954400539398193</v>
      </c>
    </row>
    <row r="3003" spans="1:5" ht="30">
      <c r="A3003" s="5" t="s">
        <v>5891</v>
      </c>
      <c r="B3003" s="15" t="s">
        <v>5892</v>
      </c>
      <c r="C3003" s="20" t="s">
        <v>3939</v>
      </c>
      <c r="D3003" s="44">
        <v>3.0187153816223145</v>
      </c>
      <c r="E3003" s="55">
        <v>3.0187153816223145</v>
      </c>
    </row>
    <row r="3004" spans="1:5" ht="30">
      <c r="A3004" s="5" t="s">
        <v>5893</v>
      </c>
      <c r="B3004" s="15" t="s">
        <v>5894</v>
      </c>
      <c r="C3004" s="20" t="s">
        <v>505</v>
      </c>
      <c r="D3004" s="44">
        <v>2.1041159629821777</v>
      </c>
      <c r="E3004" s="55">
        <v>2.1041159629821777</v>
      </c>
    </row>
    <row r="3005" spans="1:5" ht="30">
      <c r="A3005" s="5" t="s">
        <v>5895</v>
      </c>
      <c r="B3005" s="15" t="s">
        <v>5896</v>
      </c>
      <c r="C3005" s="20" t="s">
        <v>5125</v>
      </c>
      <c r="D3005" s="51">
        <v>5.0146125257015228E-2</v>
      </c>
      <c r="E3005" s="62">
        <v>5.0146125257015228E-2</v>
      </c>
    </row>
    <row r="3006" spans="1:5" ht="30">
      <c r="A3006" s="5" t="s">
        <v>5897</v>
      </c>
      <c r="B3006" s="15" t="s">
        <v>5898</v>
      </c>
      <c r="C3006" s="20" t="s">
        <v>5128</v>
      </c>
      <c r="D3006" s="52">
        <v>2.2501852072309703E-5</v>
      </c>
      <c r="E3006" s="63">
        <v>2.2501852072309703E-5</v>
      </c>
    </row>
    <row r="3007" spans="1:5" ht="30">
      <c r="A3007" s="5" t="s">
        <v>5899</v>
      </c>
      <c r="B3007" s="15" t="s">
        <v>5900</v>
      </c>
      <c r="C3007" s="20" t="s">
        <v>38</v>
      </c>
      <c r="D3007" s="50">
        <v>162.13058471679687</v>
      </c>
      <c r="E3007" s="61">
        <v>162.13058471679687</v>
      </c>
    </row>
    <row r="3008" spans="1:5" ht="30">
      <c r="A3008" s="5" t="s">
        <v>5901</v>
      </c>
      <c r="B3008" s="15" t="s">
        <v>5902</v>
      </c>
      <c r="C3008" s="20" t="s">
        <v>30</v>
      </c>
      <c r="D3008" s="50">
        <v>175.99700927734375</v>
      </c>
      <c r="E3008" s="61">
        <v>175.99700927734375</v>
      </c>
    </row>
    <row r="3009" spans="1:5" ht="30">
      <c r="A3009" s="5" t="s">
        <v>5903</v>
      </c>
      <c r="B3009" s="15" t="s">
        <v>5904</v>
      </c>
      <c r="C3009" s="20" t="s">
        <v>212</v>
      </c>
      <c r="D3009" s="50">
        <v>549.0826416015625</v>
      </c>
      <c r="E3009" s="61">
        <v>549.0826416015625</v>
      </c>
    </row>
    <row r="3010" spans="1:5" ht="30">
      <c r="A3010" s="5" t="s">
        <v>5905</v>
      </c>
      <c r="B3010" s="15" t="s">
        <v>5906</v>
      </c>
      <c r="C3010" s="20" t="s">
        <v>505</v>
      </c>
      <c r="D3010" s="44">
        <v>2.0809121131896973</v>
      </c>
      <c r="E3010" s="55">
        <v>2.0809121131896973</v>
      </c>
    </row>
    <row r="3011" spans="1:5" ht="30">
      <c r="A3011" s="5" t="s">
        <v>5907</v>
      </c>
      <c r="B3011" s="15" t="s">
        <v>5908</v>
      </c>
      <c r="C3011" s="20" t="s">
        <v>500</v>
      </c>
      <c r="D3011" s="50">
        <v>753.67645263671875</v>
      </c>
      <c r="E3011" s="61">
        <v>753.67645263671875</v>
      </c>
    </row>
    <row r="3012" spans="1:5" ht="30">
      <c r="A3012" s="5" t="s">
        <v>5909</v>
      </c>
      <c r="B3012" s="15" t="s">
        <v>5910</v>
      </c>
      <c r="C3012" s="20" t="s">
        <v>500</v>
      </c>
      <c r="D3012" s="47">
        <v>-1793.8121337890625</v>
      </c>
      <c r="E3012" s="58">
        <v>-1793.8121337890625</v>
      </c>
    </row>
    <row r="3013" spans="1:5" ht="30">
      <c r="A3013" s="5" t="s">
        <v>5911</v>
      </c>
      <c r="B3013" s="15" t="s">
        <v>5912</v>
      </c>
      <c r="C3013" s="20"/>
      <c r="D3013" s="51">
        <v>-0.9876369833946228</v>
      </c>
      <c r="E3013" s="62">
        <v>-0.9876369833946228</v>
      </c>
    </row>
    <row r="3014" spans="1:5" ht="30">
      <c r="A3014" s="5" t="s">
        <v>5913</v>
      </c>
      <c r="B3014" s="15" t="s">
        <v>5914</v>
      </c>
      <c r="C3014" s="20" t="s">
        <v>3939</v>
      </c>
      <c r="D3014" s="50">
        <v>900.90716552734375</v>
      </c>
      <c r="E3014" s="61">
        <v>900.90716552734375</v>
      </c>
    </row>
    <row r="3015" spans="1:5" ht="30">
      <c r="A3015" s="5" t="s">
        <v>5915</v>
      </c>
      <c r="B3015" s="15" t="s">
        <v>5916</v>
      </c>
      <c r="C3015" s="20" t="s">
        <v>505</v>
      </c>
      <c r="D3015" s="44">
        <v>4.3321032524108887</v>
      </c>
      <c r="E3015" s="55">
        <v>4.3321032524108887</v>
      </c>
    </row>
    <row r="3016" spans="1:5" ht="30">
      <c r="A3016" s="5" t="s">
        <v>5917</v>
      </c>
      <c r="B3016" s="15" t="s">
        <v>5918</v>
      </c>
      <c r="C3016" s="20" t="s">
        <v>5125</v>
      </c>
      <c r="D3016" s="51">
        <v>0.68822336196899414</v>
      </c>
      <c r="E3016" s="62">
        <v>0.68822336196899414</v>
      </c>
    </row>
    <row r="3017" spans="1:5" ht="30">
      <c r="A3017" s="5" t="s">
        <v>5919</v>
      </c>
      <c r="B3017" s="15" t="s">
        <v>5920</v>
      </c>
      <c r="C3017" s="20" t="s">
        <v>5128</v>
      </c>
      <c r="D3017" s="54">
        <v>1.5682585944887251E-4</v>
      </c>
      <c r="E3017" s="65">
        <v>1.5682585944887251E-4</v>
      </c>
    </row>
    <row r="3018" spans="1:5" ht="30">
      <c r="A3018" s="5" t="s">
        <v>5921</v>
      </c>
      <c r="B3018" s="15" t="s">
        <v>5922</v>
      </c>
      <c r="C3018" s="20" t="s">
        <v>38</v>
      </c>
      <c r="D3018" s="45">
        <v>31.266000747680664</v>
      </c>
      <c r="E3018" s="56">
        <v>31.266000747680664</v>
      </c>
    </row>
    <row r="3019" spans="1:5" ht="30">
      <c r="A3019" s="5" t="s">
        <v>5923</v>
      </c>
      <c r="B3019" s="15" t="s">
        <v>5924</v>
      </c>
      <c r="C3019" s="20" t="s">
        <v>30</v>
      </c>
      <c r="D3019" s="50">
        <v>322.58853149414062</v>
      </c>
      <c r="E3019" s="61">
        <v>322.58853149414062</v>
      </c>
    </row>
    <row r="3020" spans="1:5" ht="30">
      <c r="A3020" s="5" t="s">
        <v>5925</v>
      </c>
      <c r="B3020" s="15" t="s">
        <v>5926</v>
      </c>
      <c r="C3020" s="20" t="s">
        <v>212</v>
      </c>
      <c r="D3020" s="44">
        <v>3.3190805912017822</v>
      </c>
      <c r="E3020" s="55">
        <v>3.3190805912017822</v>
      </c>
    </row>
    <row r="3021" spans="1:5" ht="30">
      <c r="A3021" s="5" t="s">
        <v>5927</v>
      </c>
      <c r="B3021" s="15" t="s">
        <v>5928</v>
      </c>
      <c r="C3021" s="20" t="s">
        <v>505</v>
      </c>
      <c r="D3021" s="44">
        <v>6.6139068603515625</v>
      </c>
      <c r="E3021" s="55">
        <v>6.6139068603515625</v>
      </c>
    </row>
    <row r="3022" spans="1:5" ht="30">
      <c r="A3022" s="5" t="s">
        <v>5929</v>
      </c>
      <c r="B3022" s="15" t="s">
        <v>5930</v>
      </c>
      <c r="C3022" s="20" t="s">
        <v>500</v>
      </c>
      <c r="D3022" s="46">
        <v>3047.14990234375</v>
      </c>
      <c r="E3022" s="57">
        <v>3047.14990234375</v>
      </c>
    </row>
    <row r="3023" spans="1:5" ht="30">
      <c r="A3023" s="5" t="s">
        <v>5931</v>
      </c>
      <c r="B3023" s="15" t="s">
        <v>5932</v>
      </c>
      <c r="C3023" s="20" t="s">
        <v>500</v>
      </c>
      <c r="D3023" s="50">
        <v>499.6612548828125</v>
      </c>
      <c r="E3023" s="61">
        <v>499.6612548828125</v>
      </c>
    </row>
    <row r="3024" spans="1:5" ht="30">
      <c r="A3024" s="5" t="s">
        <v>5933</v>
      </c>
      <c r="B3024" s="15" t="s">
        <v>5934</v>
      </c>
      <c r="C3024" s="20"/>
      <c r="D3024" s="44">
        <v>1.1366987228393555</v>
      </c>
      <c r="E3024" s="55">
        <v>1.1366987228393555</v>
      </c>
    </row>
    <row r="3025" spans="1:5" ht="30">
      <c r="A3025" s="5" t="s">
        <v>5935</v>
      </c>
      <c r="B3025" s="15" t="s">
        <v>5936</v>
      </c>
      <c r="C3025" s="20" t="s">
        <v>3939</v>
      </c>
      <c r="D3025" s="45">
        <v>12.229230880737305</v>
      </c>
      <c r="E3025" s="56">
        <v>12.229230880737305</v>
      </c>
    </row>
    <row r="3026" spans="1:5" ht="30">
      <c r="A3026" s="5" t="s">
        <v>5937</v>
      </c>
      <c r="B3026" s="15" t="s">
        <v>5938</v>
      </c>
      <c r="C3026" s="20" t="s">
        <v>505</v>
      </c>
      <c r="D3026" s="44">
        <v>2.4769377708435059</v>
      </c>
      <c r="E3026" s="55">
        <v>2.4769377708435059</v>
      </c>
    </row>
    <row r="3027" spans="1:5" ht="30">
      <c r="A3027" s="5" t="s">
        <v>5939</v>
      </c>
      <c r="B3027" s="15" t="s">
        <v>5940</v>
      </c>
      <c r="C3027" s="20" t="s">
        <v>5125</v>
      </c>
      <c r="D3027" s="51">
        <v>4.9852635711431503E-2</v>
      </c>
      <c r="E3027" s="62">
        <v>4.9852635711431503E-2</v>
      </c>
    </row>
    <row r="3028" spans="1:5" ht="30">
      <c r="A3028" s="5" t="s">
        <v>5941</v>
      </c>
      <c r="B3028" s="15" t="s">
        <v>5942</v>
      </c>
      <c r="C3028" s="20" t="s">
        <v>5128</v>
      </c>
      <c r="D3028" s="52">
        <v>2.1017687686253339E-5</v>
      </c>
      <c r="E3028" s="63">
        <v>2.1017687686253339E-5</v>
      </c>
    </row>
    <row r="3029" spans="1:5" ht="30">
      <c r="A3029" s="5" t="s">
        <v>5943</v>
      </c>
      <c r="B3029" s="15" t="s">
        <v>5944</v>
      </c>
      <c r="C3029" s="20" t="s">
        <v>38</v>
      </c>
      <c r="D3029" s="45">
        <v>28.48699951171875</v>
      </c>
      <c r="E3029" s="56">
        <v>28.48699951171875</v>
      </c>
    </row>
    <row r="3030" spans="1:5" ht="30">
      <c r="A3030" s="5" t="s">
        <v>5945</v>
      </c>
      <c r="B3030" s="15" t="s">
        <v>5946</v>
      </c>
      <c r="C3030" s="20" t="s">
        <v>30</v>
      </c>
      <c r="D3030" s="50">
        <v>476.7818603515625</v>
      </c>
      <c r="E3030" s="61">
        <v>476.7818603515625</v>
      </c>
    </row>
    <row r="3031" spans="1:5" ht="30">
      <c r="A3031" s="5" t="s">
        <v>5947</v>
      </c>
      <c r="B3031" s="15" t="s">
        <v>5948</v>
      </c>
      <c r="C3031" s="20" t="s">
        <v>212</v>
      </c>
      <c r="D3031" s="52">
        <v>2.9418970370898023E-7</v>
      </c>
      <c r="E3031" s="63">
        <v>2.9418970370898023E-7</v>
      </c>
    </row>
    <row r="3032" spans="1:5" ht="30">
      <c r="A3032" s="5" t="s">
        <v>5949</v>
      </c>
      <c r="B3032" s="15" t="s">
        <v>5950</v>
      </c>
      <c r="C3032" s="20" t="s">
        <v>505</v>
      </c>
      <c r="D3032" s="44">
        <v>7.19281005859375</v>
      </c>
      <c r="E3032" s="55">
        <v>7.19281005859375</v>
      </c>
    </row>
    <row r="3033" spans="1:5" ht="30">
      <c r="A3033" s="5" t="s">
        <v>5951</v>
      </c>
      <c r="B3033" s="15" t="s">
        <v>5952</v>
      </c>
      <c r="C3033" s="20" t="s">
        <v>500</v>
      </c>
      <c r="D3033" s="46">
        <v>3406.710693359375</v>
      </c>
      <c r="E3033" s="57">
        <v>3406.710693359375</v>
      </c>
    </row>
    <row r="3034" spans="1:5" ht="30">
      <c r="A3034" s="5" t="s">
        <v>5953</v>
      </c>
      <c r="B3034" s="15" t="s">
        <v>5954</v>
      </c>
      <c r="C3034" s="20" t="s">
        <v>500</v>
      </c>
      <c r="D3034" s="50">
        <v>859.2220458984375</v>
      </c>
      <c r="E3034" s="61">
        <v>859.2220458984375</v>
      </c>
    </row>
    <row r="3035" spans="1:5" ht="30">
      <c r="A3035" s="5" t="s">
        <v>5955</v>
      </c>
      <c r="B3035" s="15" t="s">
        <v>5956</v>
      </c>
      <c r="C3035" s="20"/>
      <c r="D3035" s="44">
        <v>1.3338215351104736</v>
      </c>
      <c r="E3035" s="55">
        <v>1.3338215351104736</v>
      </c>
    </row>
    <row r="3036" spans="1:5" ht="30">
      <c r="A3036" s="5" t="s">
        <v>5957</v>
      </c>
      <c r="B3036" s="15" t="s">
        <v>5958</v>
      </c>
      <c r="C3036" s="20" t="s">
        <v>3939</v>
      </c>
      <c r="D3036" s="44">
        <v>8.4401998519897461</v>
      </c>
      <c r="E3036" s="55">
        <v>8.4401998519897461</v>
      </c>
    </row>
    <row r="3037" spans="1:5" ht="30">
      <c r="A3037" s="5" t="s">
        <v>5959</v>
      </c>
      <c r="B3037" s="15" t="s">
        <v>5960</v>
      </c>
      <c r="C3037" s="20" t="s">
        <v>505</v>
      </c>
      <c r="D3037" s="44">
        <v>2.2234489917755127</v>
      </c>
      <c r="E3037" s="55">
        <v>2.2234489917755127</v>
      </c>
    </row>
    <row r="3038" spans="1:5" ht="30">
      <c r="A3038" s="5" t="s">
        <v>5961</v>
      </c>
      <c r="B3038" s="15" t="s">
        <v>5962</v>
      </c>
      <c r="C3038" s="20" t="s">
        <v>5125</v>
      </c>
      <c r="D3038" s="51">
        <v>6.6087059676647186E-2</v>
      </c>
      <c r="E3038" s="62">
        <v>6.6087059676647186E-2</v>
      </c>
    </row>
    <row r="3039" spans="1:5" ht="30">
      <c r="A3039" s="5" t="s">
        <v>5963</v>
      </c>
      <c r="B3039" s="15" t="s">
        <v>5964</v>
      </c>
      <c r="C3039" s="20" t="s">
        <v>5128</v>
      </c>
      <c r="D3039" s="52">
        <v>2.7655343728838488E-5</v>
      </c>
      <c r="E3039" s="63">
        <v>2.7655343728838488E-5</v>
      </c>
    </row>
    <row r="3040" spans="1:5" ht="45">
      <c r="A3040" s="5" t="s">
        <v>5965</v>
      </c>
      <c r="B3040" s="15" t="s">
        <v>5966</v>
      </c>
      <c r="C3040" s="20" t="s">
        <v>38</v>
      </c>
      <c r="D3040" s="45">
        <v>51.180389404296875</v>
      </c>
      <c r="E3040" s="56">
        <v>51.180389404296875</v>
      </c>
    </row>
    <row r="3041" spans="1:5" ht="45">
      <c r="A3041" s="5" t="s">
        <v>5967</v>
      </c>
      <c r="B3041" s="15" t="s">
        <v>5968</v>
      </c>
      <c r="C3041" s="20" t="s">
        <v>30</v>
      </c>
      <c r="D3041" s="50">
        <v>380.31057739257812</v>
      </c>
      <c r="E3041" s="61">
        <v>380.31057739257812</v>
      </c>
    </row>
    <row r="3042" spans="1:5" ht="45">
      <c r="A3042" s="5" t="s">
        <v>5969</v>
      </c>
      <c r="B3042" s="15" t="s">
        <v>5970</v>
      </c>
      <c r="C3042" s="20" t="s">
        <v>212</v>
      </c>
      <c r="D3042" s="45">
        <v>35.483081817626953</v>
      </c>
      <c r="E3042" s="56">
        <v>35.483081817626953</v>
      </c>
    </row>
    <row r="3043" spans="1:5" ht="45">
      <c r="A3043" s="5" t="s">
        <v>5971</v>
      </c>
      <c r="B3043" s="15" t="s">
        <v>5972</v>
      </c>
      <c r="C3043" s="20" t="s">
        <v>505</v>
      </c>
      <c r="D3043" s="44">
        <v>6.5606975555419922</v>
      </c>
      <c r="E3043" s="55">
        <v>6.5606975555419922</v>
      </c>
    </row>
    <row r="3044" spans="1:5" ht="45">
      <c r="A3044" s="5" t="s">
        <v>5973</v>
      </c>
      <c r="B3044" s="15" t="s">
        <v>5974</v>
      </c>
      <c r="C3044" s="20" t="s">
        <v>500</v>
      </c>
      <c r="D3044" s="46">
        <v>3145.20703125</v>
      </c>
      <c r="E3044" s="57">
        <v>3145.20703125</v>
      </c>
    </row>
    <row r="3045" spans="1:5" ht="45">
      <c r="A3045" s="5" t="s">
        <v>5975</v>
      </c>
      <c r="B3045" s="15" t="s">
        <v>5976</v>
      </c>
      <c r="C3045" s="20" t="s">
        <v>500</v>
      </c>
      <c r="D3045" s="50">
        <v>597.71844482421875</v>
      </c>
      <c r="E3045" s="61">
        <v>597.71844482421875</v>
      </c>
    </row>
    <row r="3046" spans="1:5" ht="45">
      <c r="A3046" s="5" t="s">
        <v>5977</v>
      </c>
      <c r="B3046" s="15" t="s">
        <v>5978</v>
      </c>
      <c r="C3046" s="20"/>
      <c r="D3046" s="44">
        <v>1.2157572507858276</v>
      </c>
      <c r="E3046" s="55">
        <v>1.2157572507858276</v>
      </c>
    </row>
    <row r="3047" spans="1:5" ht="45">
      <c r="A3047" s="5" t="s">
        <v>5979</v>
      </c>
      <c r="B3047" s="15" t="s">
        <v>5980</v>
      </c>
      <c r="C3047" s="20" t="s">
        <v>3939</v>
      </c>
      <c r="D3047" s="45">
        <v>18.455135345458984</v>
      </c>
      <c r="E3047" s="56">
        <v>18.455135345458984</v>
      </c>
    </row>
    <row r="3048" spans="1:5" ht="45">
      <c r="A3048" s="5" t="s">
        <v>5981</v>
      </c>
      <c r="B3048" s="15" t="s">
        <v>5982</v>
      </c>
      <c r="C3048" s="20" t="s">
        <v>505</v>
      </c>
      <c r="D3048" s="44">
        <v>2.5251810550689697</v>
      </c>
      <c r="E3048" s="55">
        <v>2.5251810550689697</v>
      </c>
    </row>
    <row r="3049" spans="1:5" ht="45">
      <c r="A3049" s="5" t="s">
        <v>5983</v>
      </c>
      <c r="B3049" s="15" t="s">
        <v>5984</v>
      </c>
      <c r="C3049" s="20" t="s">
        <v>5125</v>
      </c>
      <c r="D3049" s="51">
        <v>5.7834643870592117E-2</v>
      </c>
      <c r="E3049" s="62">
        <v>5.7834643870592117E-2</v>
      </c>
    </row>
    <row r="3050" spans="1:5" ht="45">
      <c r="A3050" s="5" t="s">
        <v>5985</v>
      </c>
      <c r="B3050" s="15" t="s">
        <v>5986</v>
      </c>
      <c r="C3050" s="20" t="s">
        <v>5128</v>
      </c>
      <c r="D3050" s="52">
        <v>2.3516762666986324E-5</v>
      </c>
      <c r="E3050" s="63">
        <v>2.3516762666986324E-5</v>
      </c>
    </row>
    <row r="3051" spans="1:5" ht="30">
      <c r="A3051" s="5" t="s">
        <v>5987</v>
      </c>
      <c r="B3051" s="15" t="s">
        <v>5988</v>
      </c>
      <c r="C3051" s="20" t="s">
        <v>38</v>
      </c>
      <c r="D3051" s="45">
        <v>31.266000747680664</v>
      </c>
      <c r="E3051" s="56">
        <v>31.266000747680664</v>
      </c>
    </row>
    <row r="3052" spans="1:5" ht="30">
      <c r="A3052" s="5" t="s">
        <v>5989</v>
      </c>
      <c r="B3052" s="15" t="s">
        <v>5990</v>
      </c>
      <c r="C3052" s="20" t="s">
        <v>30</v>
      </c>
      <c r="D3052" s="50">
        <v>478.28094482421875</v>
      </c>
      <c r="E3052" s="61">
        <v>478.28094482421875</v>
      </c>
    </row>
    <row r="3053" spans="1:5" ht="30">
      <c r="A3053" s="5" t="s">
        <v>5991</v>
      </c>
      <c r="B3053" s="15" t="s">
        <v>5992</v>
      </c>
      <c r="C3053" s="20" t="s">
        <v>212</v>
      </c>
      <c r="D3053" s="52">
        <v>2.9418970370898023E-7</v>
      </c>
      <c r="E3053" s="63">
        <v>2.9418970370898023E-7</v>
      </c>
    </row>
    <row r="3054" spans="1:5" ht="30">
      <c r="A3054" s="5" t="s">
        <v>5993</v>
      </c>
      <c r="B3054" s="15" t="s">
        <v>5994</v>
      </c>
      <c r="C3054" s="20" t="s">
        <v>505</v>
      </c>
      <c r="D3054" s="44">
        <v>7.1509642601013184</v>
      </c>
      <c r="E3054" s="55">
        <v>7.1509642601013184</v>
      </c>
    </row>
    <row r="3055" spans="1:5" ht="30">
      <c r="A3055" s="5" t="s">
        <v>5995</v>
      </c>
      <c r="B3055" s="15" t="s">
        <v>5996</v>
      </c>
      <c r="C3055" s="20" t="s">
        <v>500</v>
      </c>
      <c r="D3055" s="46">
        <v>3406.710693359375</v>
      </c>
      <c r="E3055" s="57">
        <v>3406.710693359375</v>
      </c>
    </row>
    <row r="3056" spans="1:5" ht="30">
      <c r="A3056" s="5" t="s">
        <v>5997</v>
      </c>
      <c r="B3056" s="15" t="s">
        <v>5998</v>
      </c>
      <c r="C3056" s="20" t="s">
        <v>500</v>
      </c>
      <c r="D3056" s="50">
        <v>859.2220458984375</v>
      </c>
      <c r="E3056" s="61">
        <v>859.2220458984375</v>
      </c>
    </row>
    <row r="3057" spans="1:5" ht="30">
      <c r="A3057" s="5" t="s">
        <v>5999</v>
      </c>
      <c r="B3057" s="15" t="s">
        <v>6000</v>
      </c>
      <c r="C3057" s="20"/>
      <c r="D3057" s="44">
        <v>1.338245153427124</v>
      </c>
      <c r="E3057" s="55">
        <v>1.338245153427124</v>
      </c>
    </row>
    <row r="3058" spans="1:5" ht="30">
      <c r="A3058" s="5" t="s">
        <v>6001</v>
      </c>
      <c r="B3058" s="15" t="s">
        <v>6002</v>
      </c>
      <c r="C3058" s="20" t="s">
        <v>3939</v>
      </c>
      <c r="D3058" s="44">
        <v>9.2664966583251953</v>
      </c>
      <c r="E3058" s="55">
        <v>9.2664966583251953</v>
      </c>
    </row>
    <row r="3059" spans="1:5" ht="30">
      <c r="A3059" s="5" t="s">
        <v>6003</v>
      </c>
      <c r="B3059" s="15" t="s">
        <v>6004</v>
      </c>
      <c r="C3059" s="20" t="s">
        <v>505</v>
      </c>
      <c r="D3059" s="44">
        <v>2.2351913452148437</v>
      </c>
      <c r="E3059" s="55">
        <v>2.2351913452148437</v>
      </c>
    </row>
    <row r="3060" spans="1:5" ht="30">
      <c r="A3060" s="5" t="s">
        <v>6005</v>
      </c>
      <c r="B3060" s="15" t="s">
        <v>6006</v>
      </c>
      <c r="C3060" s="20" t="s">
        <v>5125</v>
      </c>
      <c r="D3060" s="51">
        <v>6.6491283476352692E-2</v>
      </c>
      <c r="E3060" s="62">
        <v>6.6491283476352692E-2</v>
      </c>
    </row>
    <row r="3061" spans="1:5" ht="30">
      <c r="A3061" s="5" t="s">
        <v>6007</v>
      </c>
      <c r="B3061" s="15" t="s">
        <v>6008</v>
      </c>
      <c r="C3061" s="20" t="s">
        <v>5128</v>
      </c>
      <c r="D3061" s="52">
        <v>2.7722775485017337E-5</v>
      </c>
      <c r="E3061" s="63">
        <v>2.7722775485017337E-5</v>
      </c>
    </row>
    <row r="3062" spans="1:5" ht="45">
      <c r="A3062" s="5" t="s">
        <v>6009</v>
      </c>
      <c r="B3062" s="15" t="s">
        <v>6010</v>
      </c>
      <c r="C3062" s="20" t="s">
        <v>38</v>
      </c>
      <c r="D3062" s="45">
        <v>14.941176414489746</v>
      </c>
      <c r="E3062" s="56">
        <v>14.941176414489746</v>
      </c>
    </row>
    <row r="3063" spans="1:5" ht="45">
      <c r="A3063" s="5" t="s">
        <v>6011</v>
      </c>
      <c r="B3063" s="15" t="s">
        <v>6012</v>
      </c>
      <c r="C3063" s="20" t="s">
        <v>30</v>
      </c>
      <c r="D3063" s="50">
        <v>464.94619750976562</v>
      </c>
      <c r="E3063" s="61">
        <v>464.94619750976562</v>
      </c>
    </row>
    <row r="3064" spans="1:5" ht="45">
      <c r="A3064" s="5" t="s">
        <v>6013</v>
      </c>
      <c r="B3064" s="15" t="s">
        <v>6014</v>
      </c>
      <c r="C3064" s="20" t="s">
        <v>212</v>
      </c>
      <c r="D3064" s="45">
        <v>16.468490600585938</v>
      </c>
      <c r="E3064" s="56">
        <v>16.468490600585938</v>
      </c>
    </row>
    <row r="3065" spans="1:5" ht="45">
      <c r="A3065" s="5" t="s">
        <v>6015</v>
      </c>
      <c r="B3065" s="15" t="s">
        <v>6016</v>
      </c>
      <c r="C3065" s="20" t="s">
        <v>505</v>
      </c>
      <c r="D3065" s="44">
        <v>7.472264289855957</v>
      </c>
      <c r="E3065" s="55">
        <v>7.472264289855957</v>
      </c>
    </row>
    <row r="3066" spans="1:5" ht="45">
      <c r="A3066" s="5" t="s">
        <v>6017</v>
      </c>
      <c r="B3066" s="15" t="s">
        <v>6018</v>
      </c>
      <c r="C3066" s="20" t="s">
        <v>500</v>
      </c>
      <c r="D3066" s="46">
        <v>3397.208251953125</v>
      </c>
      <c r="E3066" s="57">
        <v>3397.208251953125</v>
      </c>
    </row>
    <row r="3067" spans="1:5" ht="45">
      <c r="A3067" s="5" t="s">
        <v>6019</v>
      </c>
      <c r="B3067" s="15" t="s">
        <v>6020</v>
      </c>
      <c r="C3067" s="20" t="s">
        <v>500</v>
      </c>
      <c r="D3067" s="50">
        <v>849.7196044921875</v>
      </c>
      <c r="E3067" s="61">
        <v>849.7196044921875</v>
      </c>
    </row>
    <row r="3068" spans="1:5" ht="45">
      <c r="A3068" s="5" t="s">
        <v>6021</v>
      </c>
      <c r="B3068" s="15" t="s">
        <v>6022</v>
      </c>
      <c r="C3068" s="20"/>
      <c r="D3068" s="44">
        <v>1.3114076852798462</v>
      </c>
      <c r="E3068" s="55">
        <v>1.3114076852798462</v>
      </c>
    </row>
    <row r="3069" spans="1:5" ht="45">
      <c r="A3069" s="5" t="s">
        <v>6023</v>
      </c>
      <c r="B3069" s="15" t="s">
        <v>6024</v>
      </c>
      <c r="C3069" s="20" t="s">
        <v>3939</v>
      </c>
      <c r="D3069" s="44">
        <v>4.4473004341125488</v>
      </c>
      <c r="E3069" s="55">
        <v>4.4473004341125488</v>
      </c>
    </row>
    <row r="3070" spans="1:5" ht="45">
      <c r="A3070" s="5" t="s">
        <v>6025</v>
      </c>
      <c r="B3070" s="15" t="s">
        <v>6026</v>
      </c>
      <c r="C3070" s="20" t="s">
        <v>505</v>
      </c>
      <c r="D3070" s="44">
        <v>2.1644868850708008</v>
      </c>
      <c r="E3070" s="55">
        <v>2.1644868850708008</v>
      </c>
    </row>
    <row r="3071" spans="1:5" ht="45">
      <c r="A3071" s="5" t="s">
        <v>6027</v>
      </c>
      <c r="B3071" s="15" t="s">
        <v>6028</v>
      </c>
      <c r="C3071" s="20" t="s">
        <v>5125</v>
      </c>
      <c r="D3071" s="51">
        <v>6.3596464693546295E-2</v>
      </c>
      <c r="E3071" s="62">
        <v>6.3596464693546295E-2</v>
      </c>
    </row>
    <row r="3072" spans="1:5" ht="45">
      <c r="A3072" s="5" t="s">
        <v>6029</v>
      </c>
      <c r="B3072" s="15" t="s">
        <v>6030</v>
      </c>
      <c r="C3072" s="20" t="s">
        <v>5128</v>
      </c>
      <c r="D3072" s="52">
        <v>2.7146705178893171E-5</v>
      </c>
      <c r="E3072" s="63">
        <v>2.7146705178893171E-5</v>
      </c>
    </row>
    <row r="3073" spans="1:5" ht="30">
      <c r="A3073" s="5" t="s">
        <v>6031</v>
      </c>
      <c r="B3073" s="15" t="s">
        <v>6032</v>
      </c>
      <c r="C3073" s="20" t="s">
        <v>38</v>
      </c>
      <c r="D3073" s="51">
        <v>9.7499996423721313E-2</v>
      </c>
      <c r="E3073" s="62">
        <v>9.7499996423721313E-2</v>
      </c>
    </row>
    <row r="3074" spans="1:5" ht="30">
      <c r="A3074" s="5" t="s">
        <v>6033</v>
      </c>
      <c r="B3074" s="15" t="s">
        <v>6034</v>
      </c>
      <c r="C3074" s="20" t="s">
        <v>30</v>
      </c>
      <c r="D3074" s="45">
        <v>45.313236236572266</v>
      </c>
      <c r="E3074" s="56">
        <v>45.313236236572266</v>
      </c>
    </row>
    <row r="3075" spans="1:5" ht="30">
      <c r="A3075" s="5" t="s">
        <v>6035</v>
      </c>
      <c r="B3075" s="15" t="s">
        <v>6036</v>
      </c>
      <c r="C3075" s="20" t="s">
        <v>212</v>
      </c>
      <c r="D3075" s="45">
        <v>17.73527717590332</v>
      </c>
      <c r="E3075" s="56">
        <v>17.73527717590332</v>
      </c>
    </row>
    <row r="3076" spans="1:5" ht="30">
      <c r="A3076" s="5" t="s">
        <v>6037</v>
      </c>
      <c r="B3076" s="15" t="s">
        <v>6038</v>
      </c>
      <c r="C3076" s="20" t="s">
        <v>505</v>
      </c>
      <c r="D3076" s="44">
        <v>7.7416567802429199</v>
      </c>
      <c r="E3076" s="55">
        <v>7.7416567802429199</v>
      </c>
    </row>
    <row r="3077" spans="1:5" ht="30">
      <c r="A3077" s="5" t="s">
        <v>6039</v>
      </c>
      <c r="B3077" s="15" t="s">
        <v>6040</v>
      </c>
      <c r="C3077" s="20" t="s">
        <v>500</v>
      </c>
      <c r="D3077" s="47">
        <v>2450.488037109375</v>
      </c>
      <c r="E3077" s="58">
        <v>2450.488037109375</v>
      </c>
    </row>
    <row r="3078" spans="1:5" ht="30">
      <c r="A3078" s="5" t="s">
        <v>6041</v>
      </c>
      <c r="B3078" s="15" t="s">
        <v>6042</v>
      </c>
      <c r="C3078" s="20" t="s">
        <v>500</v>
      </c>
      <c r="D3078" s="45">
        <v>-97.000602722167969</v>
      </c>
      <c r="E3078" s="56">
        <v>-97.000602722167969</v>
      </c>
    </row>
    <row r="3079" spans="1:5" ht="30">
      <c r="A3079" s="5" t="s">
        <v>6043</v>
      </c>
      <c r="B3079" s="15" t="s">
        <v>6044</v>
      </c>
      <c r="C3079" s="20"/>
      <c r="D3079" s="51">
        <v>0.94462740421295166</v>
      </c>
      <c r="E3079" s="62">
        <v>0.94462740421295166</v>
      </c>
    </row>
    <row r="3080" spans="1:5" ht="30">
      <c r="A3080" s="5" t="s">
        <v>6045</v>
      </c>
      <c r="B3080" s="15" t="s">
        <v>6046</v>
      </c>
      <c r="C3080" s="20" t="s">
        <v>3939</v>
      </c>
      <c r="D3080" s="51">
        <v>7.0463068783283234E-2</v>
      </c>
      <c r="E3080" s="62">
        <v>7.0463068783283234E-2</v>
      </c>
    </row>
    <row r="3081" spans="1:5" ht="30">
      <c r="A3081" s="5" t="s">
        <v>6047</v>
      </c>
      <c r="B3081" s="15" t="s">
        <v>6048</v>
      </c>
      <c r="C3081" s="20" t="s">
        <v>505</v>
      </c>
      <c r="D3081" s="44">
        <v>4.1796603202819824</v>
      </c>
      <c r="E3081" s="55">
        <v>4.1796603202819824</v>
      </c>
    </row>
    <row r="3082" spans="1:5" ht="30">
      <c r="A3082" s="5" t="s">
        <v>6049</v>
      </c>
      <c r="B3082" s="15" t="s">
        <v>6050</v>
      </c>
      <c r="C3082" s="20" t="s">
        <v>5125</v>
      </c>
      <c r="D3082" s="51">
        <v>1.9919160753488541E-2</v>
      </c>
      <c r="E3082" s="62">
        <v>1.9919160753488541E-2</v>
      </c>
    </row>
    <row r="3083" spans="1:5" ht="30">
      <c r="A3083" s="5" t="s">
        <v>6051</v>
      </c>
      <c r="B3083" s="15" t="s">
        <v>6052</v>
      </c>
      <c r="C3083" s="20" t="s">
        <v>5128</v>
      </c>
      <c r="D3083" s="52">
        <v>1.0473510883457493E-5</v>
      </c>
      <c r="E3083" s="63">
        <v>1.0473510883457493E-5</v>
      </c>
    </row>
    <row r="3084" spans="1:5" ht="30">
      <c r="A3084" s="5" t="s">
        <v>6053</v>
      </c>
      <c r="B3084" s="15" t="s">
        <v>6054</v>
      </c>
      <c r="C3084" s="20" t="s">
        <v>38</v>
      </c>
      <c r="D3084" s="44">
        <v>3.3910000324249268</v>
      </c>
      <c r="E3084" s="55">
        <v>3.3910000324249268</v>
      </c>
    </row>
    <row r="3085" spans="1:5" ht="30">
      <c r="A3085" s="5" t="s">
        <v>6055</v>
      </c>
      <c r="B3085" s="15" t="s">
        <v>6056</v>
      </c>
      <c r="C3085" s="20" t="s">
        <v>30</v>
      </c>
      <c r="D3085" s="50">
        <v>248.17453002929687</v>
      </c>
      <c r="E3085" s="61">
        <v>248.17453002929687</v>
      </c>
    </row>
    <row r="3086" spans="1:5" ht="30">
      <c r="A3086" s="5" t="s">
        <v>6057</v>
      </c>
      <c r="B3086" s="15" t="s">
        <v>6058</v>
      </c>
      <c r="C3086" s="20" t="s">
        <v>212</v>
      </c>
      <c r="D3086" s="50">
        <v>407.4222412109375</v>
      </c>
      <c r="E3086" s="61">
        <v>407.4222412109375</v>
      </c>
    </row>
    <row r="3087" spans="1:5" ht="30">
      <c r="A3087" s="5" t="s">
        <v>6059</v>
      </c>
      <c r="B3087" s="15" t="s">
        <v>6060</v>
      </c>
      <c r="C3087" s="20" t="s">
        <v>505</v>
      </c>
      <c r="D3087" s="44">
        <v>7.4525346755981445</v>
      </c>
      <c r="E3087" s="55">
        <v>7.4525346755981445</v>
      </c>
    </row>
    <row r="3088" spans="1:5" ht="30">
      <c r="A3088" s="5" t="s">
        <v>6061</v>
      </c>
      <c r="B3088" s="15" t="s">
        <v>6062</v>
      </c>
      <c r="C3088" s="20" t="s">
        <v>500</v>
      </c>
      <c r="D3088" s="47">
        <v>2962.895263671875</v>
      </c>
      <c r="E3088" s="58">
        <v>2962.895263671875</v>
      </c>
    </row>
    <row r="3089" spans="1:5" ht="30">
      <c r="A3089" s="5" t="s">
        <v>6063</v>
      </c>
      <c r="B3089" s="15" t="s">
        <v>6064</v>
      </c>
      <c r="C3089" s="20" t="s">
        <v>500</v>
      </c>
      <c r="D3089" s="50">
        <v>415.40676879882813</v>
      </c>
      <c r="E3089" s="61">
        <v>415.40676879882813</v>
      </c>
    </row>
    <row r="3090" spans="1:5" ht="30">
      <c r="A3090" s="5" t="s">
        <v>6065</v>
      </c>
      <c r="B3090" s="15" t="s">
        <v>6066</v>
      </c>
      <c r="C3090" s="20"/>
      <c r="D3090" s="44">
        <v>1.1080352067947388</v>
      </c>
      <c r="E3090" s="55">
        <v>1.1080352067947388</v>
      </c>
    </row>
    <row r="3091" spans="1:5" ht="30">
      <c r="A3091" s="5" t="s">
        <v>6067</v>
      </c>
      <c r="B3091" s="15" t="s">
        <v>6068</v>
      </c>
      <c r="C3091" s="20" t="s">
        <v>3939</v>
      </c>
      <c r="D3091" s="44">
        <v>1.4264663457870483</v>
      </c>
      <c r="E3091" s="55">
        <v>1.4264663457870483</v>
      </c>
    </row>
    <row r="3092" spans="1:5" ht="30">
      <c r="A3092" s="5" t="s">
        <v>6069</v>
      </c>
      <c r="B3092" s="15" t="s">
        <v>6070</v>
      </c>
      <c r="C3092" s="20" t="s">
        <v>505</v>
      </c>
      <c r="D3092" s="44">
        <v>2.0468785762786865</v>
      </c>
      <c r="E3092" s="55">
        <v>2.0468785762786865</v>
      </c>
    </row>
    <row r="3093" spans="1:5" ht="45">
      <c r="A3093" s="5" t="s">
        <v>6071</v>
      </c>
      <c r="B3093" s="15" t="s">
        <v>6072</v>
      </c>
      <c r="C3093" s="20" t="s">
        <v>5125</v>
      </c>
      <c r="D3093" s="51">
        <v>3.8433067500591278E-2</v>
      </c>
      <c r="E3093" s="62">
        <v>3.8433067500591278E-2</v>
      </c>
    </row>
    <row r="3094" spans="1:5" ht="30">
      <c r="A3094" s="5" t="s">
        <v>6073</v>
      </c>
      <c r="B3094" s="15" t="s">
        <v>6074</v>
      </c>
      <c r="C3094" s="20" t="s">
        <v>5128</v>
      </c>
      <c r="D3094" s="52">
        <v>1.8111699318978935E-5</v>
      </c>
      <c r="E3094" s="63">
        <v>1.8111699318978935E-5</v>
      </c>
    </row>
    <row r="3095" spans="1:5" ht="30">
      <c r="A3095" s="5" t="s">
        <v>6075</v>
      </c>
      <c r="B3095" s="15" t="s">
        <v>6076</v>
      </c>
      <c r="C3095" s="20" t="s">
        <v>38</v>
      </c>
      <c r="D3095" s="45">
        <v>28.48699951171875</v>
      </c>
      <c r="E3095" s="56">
        <v>28.48699951171875</v>
      </c>
    </row>
    <row r="3096" spans="1:5" ht="30">
      <c r="A3096" s="5" t="s">
        <v>6077</v>
      </c>
      <c r="B3096" s="15" t="s">
        <v>6078</v>
      </c>
      <c r="C3096" s="20" t="s">
        <v>30</v>
      </c>
      <c r="D3096" s="50">
        <v>532.3978271484375</v>
      </c>
      <c r="E3096" s="61">
        <v>532.3978271484375</v>
      </c>
    </row>
    <row r="3097" spans="1:5" ht="30">
      <c r="A3097" s="5" t="s">
        <v>6079</v>
      </c>
      <c r="B3097" s="15" t="s">
        <v>6080</v>
      </c>
      <c r="C3097" s="20" t="s">
        <v>212</v>
      </c>
      <c r="D3097" s="50">
        <v>468.51058959960937</v>
      </c>
      <c r="E3097" s="61">
        <v>468.51058959960937</v>
      </c>
    </row>
    <row r="3098" spans="1:5" ht="30">
      <c r="A3098" s="5" t="s">
        <v>6081</v>
      </c>
      <c r="B3098" s="15" t="s">
        <v>6082</v>
      </c>
      <c r="C3098" s="20" t="s">
        <v>505</v>
      </c>
      <c r="D3098" s="44">
        <v>7.3532123565673828</v>
      </c>
      <c r="E3098" s="55">
        <v>7.3532123565673828</v>
      </c>
    </row>
    <row r="3099" spans="1:5" ht="30">
      <c r="A3099" s="5" t="s">
        <v>6083</v>
      </c>
      <c r="B3099" s="15" t="s">
        <v>6084</v>
      </c>
      <c r="C3099" s="20" t="s">
        <v>500</v>
      </c>
      <c r="D3099" s="46">
        <v>3531.406494140625</v>
      </c>
      <c r="E3099" s="57">
        <v>3531.406494140625</v>
      </c>
    </row>
    <row r="3100" spans="1:5" ht="30">
      <c r="A3100" s="5" t="s">
        <v>6085</v>
      </c>
      <c r="B3100" s="15" t="s">
        <v>6086</v>
      </c>
      <c r="C3100" s="20" t="s">
        <v>500</v>
      </c>
      <c r="D3100" s="50">
        <v>983.91796875</v>
      </c>
      <c r="E3100" s="61">
        <v>983.91796875</v>
      </c>
    </row>
    <row r="3101" spans="1:5" ht="30">
      <c r="A3101" s="5" t="s">
        <v>6087</v>
      </c>
      <c r="B3101" s="15" t="s">
        <v>6088</v>
      </c>
      <c r="C3101" s="20"/>
      <c r="D3101" s="44">
        <v>1.402783989906311</v>
      </c>
      <c r="E3101" s="55">
        <v>1.402783989906311</v>
      </c>
    </row>
    <row r="3102" spans="1:5" ht="30">
      <c r="A3102" s="5" t="s">
        <v>6089</v>
      </c>
      <c r="B3102" s="15" t="s">
        <v>6090</v>
      </c>
      <c r="C3102" s="20" t="s">
        <v>3939</v>
      </c>
      <c r="D3102" s="44">
        <v>7.807551383972168</v>
      </c>
      <c r="E3102" s="55">
        <v>7.807551383972168</v>
      </c>
    </row>
    <row r="3103" spans="1:5" ht="30">
      <c r="A3103" s="5" t="s">
        <v>6091</v>
      </c>
      <c r="B3103" s="15" t="s">
        <v>6092</v>
      </c>
      <c r="C3103" s="20" t="s">
        <v>505</v>
      </c>
      <c r="D3103" s="44">
        <v>2.2360670566558838</v>
      </c>
      <c r="E3103" s="55">
        <v>2.2360670566558838</v>
      </c>
    </row>
    <row r="3104" spans="1:5" ht="30">
      <c r="A3104" s="5" t="s">
        <v>6093</v>
      </c>
      <c r="B3104" s="15" t="s">
        <v>6094</v>
      </c>
      <c r="C3104" s="20" t="s">
        <v>5125</v>
      </c>
      <c r="D3104" s="51">
        <v>7.2949253022670746E-2</v>
      </c>
      <c r="E3104" s="62">
        <v>7.2949253022670746E-2</v>
      </c>
    </row>
    <row r="3105" spans="1:5" ht="30">
      <c r="A3105" s="5" t="s">
        <v>6095</v>
      </c>
      <c r="B3105" s="15" t="s">
        <v>6096</v>
      </c>
      <c r="C3105" s="20" t="s">
        <v>5128</v>
      </c>
      <c r="D3105" s="52">
        <v>2.9967182854306884E-5</v>
      </c>
      <c r="E3105" s="63">
        <v>2.9967182854306884E-5</v>
      </c>
    </row>
    <row r="3106" spans="1:5" ht="60">
      <c r="A3106" s="5" t="s">
        <v>6097</v>
      </c>
      <c r="B3106" s="15" t="s">
        <v>6098</v>
      </c>
      <c r="C3106" s="20" t="s">
        <v>38</v>
      </c>
      <c r="D3106" s="50">
        <v>149.7689208984375</v>
      </c>
      <c r="E3106" s="61">
        <v>149.7689208984375</v>
      </c>
    </row>
    <row r="3107" spans="1:5" ht="60">
      <c r="A3107" s="5" t="s">
        <v>6099</v>
      </c>
      <c r="B3107" s="15" t="s">
        <v>6100</v>
      </c>
      <c r="C3107" s="20" t="s">
        <v>30</v>
      </c>
      <c r="D3107" s="50">
        <v>317.01800537109375</v>
      </c>
      <c r="E3107" s="61">
        <v>317.01800537109375</v>
      </c>
    </row>
    <row r="3108" spans="1:5" ht="60">
      <c r="A3108" s="5" t="s">
        <v>6101</v>
      </c>
      <c r="B3108" s="15" t="s">
        <v>6102</v>
      </c>
      <c r="C3108" s="20" t="s">
        <v>212</v>
      </c>
      <c r="D3108" s="50">
        <v>546.1619873046875</v>
      </c>
      <c r="E3108" s="61">
        <v>546.1619873046875</v>
      </c>
    </row>
    <row r="3109" spans="1:5" ht="60">
      <c r="A3109" s="5" t="s">
        <v>6103</v>
      </c>
      <c r="B3109" s="15" t="s">
        <v>6104</v>
      </c>
      <c r="C3109" s="20" t="s">
        <v>505</v>
      </c>
      <c r="D3109" s="44">
        <v>3.3952953815460205</v>
      </c>
      <c r="E3109" s="55">
        <v>3.3952953815460205</v>
      </c>
    </row>
    <row r="3110" spans="1:5" ht="60">
      <c r="A3110" s="5" t="s">
        <v>6105</v>
      </c>
      <c r="B3110" s="15" t="s">
        <v>6106</v>
      </c>
      <c r="C3110" s="20" t="s">
        <v>500</v>
      </c>
      <c r="D3110" s="47">
        <v>1435.551513671875</v>
      </c>
      <c r="E3110" s="58">
        <v>1435.551513671875</v>
      </c>
    </row>
    <row r="3111" spans="1:5" ht="60">
      <c r="A3111" s="5" t="s">
        <v>6107</v>
      </c>
      <c r="B3111" s="15" t="s">
        <v>6108</v>
      </c>
      <c r="C3111" s="20" t="s">
        <v>500</v>
      </c>
      <c r="D3111" s="47">
        <v>-1111.93701171875</v>
      </c>
      <c r="E3111" s="58">
        <v>-1111.93701171875</v>
      </c>
    </row>
    <row r="3112" spans="1:5" ht="60">
      <c r="A3112" s="5" t="s">
        <v>6109</v>
      </c>
      <c r="B3112" s="15" t="s">
        <v>6110</v>
      </c>
      <c r="C3112" s="20"/>
      <c r="D3112" s="51">
        <v>-0.1732964962720871</v>
      </c>
      <c r="E3112" s="62">
        <v>-0.1732964962720871</v>
      </c>
    </row>
    <row r="3113" spans="1:5" ht="60">
      <c r="A3113" s="5" t="s">
        <v>6111</v>
      </c>
      <c r="B3113" s="15" t="s">
        <v>6112</v>
      </c>
      <c r="C3113" s="20" t="s">
        <v>3939</v>
      </c>
      <c r="D3113" s="50">
        <v>686.500244140625</v>
      </c>
      <c r="E3113" s="61">
        <v>686.500244140625</v>
      </c>
    </row>
    <row r="3114" spans="1:5" ht="60">
      <c r="A3114" s="5" t="s">
        <v>6113</v>
      </c>
      <c r="B3114" s="15" t="s">
        <v>6114</v>
      </c>
      <c r="C3114" s="20" t="s">
        <v>505</v>
      </c>
      <c r="D3114" s="44">
        <v>6.0633978843688965</v>
      </c>
      <c r="E3114" s="55">
        <v>6.0633978843688965</v>
      </c>
    </row>
    <row r="3115" spans="1:5" ht="60">
      <c r="A3115" s="5" t="s">
        <v>6115</v>
      </c>
      <c r="B3115" s="15" t="s">
        <v>6116</v>
      </c>
      <c r="C3115" s="20" t="s">
        <v>5125</v>
      </c>
      <c r="D3115" s="51">
        <v>0.52452129125595093</v>
      </c>
      <c r="E3115" s="62">
        <v>0.52452129125595093</v>
      </c>
    </row>
    <row r="3116" spans="1:5" ht="60">
      <c r="A3116" s="5" t="s">
        <v>6117</v>
      </c>
      <c r="B3116" s="15" t="s">
        <v>6118</v>
      </c>
      <c r="C3116" s="20" t="s">
        <v>5128</v>
      </c>
      <c r="D3116" s="52">
        <v>8.1466525443829596E-5</v>
      </c>
      <c r="E3116" s="63">
        <v>8.1466525443829596E-5</v>
      </c>
    </row>
    <row r="3117" spans="1:5" ht="60">
      <c r="A3117" s="5" t="s">
        <v>6119</v>
      </c>
      <c r="B3117" s="15" t="s">
        <v>6120</v>
      </c>
      <c r="C3117" s="20" t="s">
        <v>38</v>
      </c>
      <c r="D3117" s="50">
        <v>149.7689208984375</v>
      </c>
      <c r="E3117" s="61">
        <v>149.7689208984375</v>
      </c>
    </row>
    <row r="3118" spans="1:5" ht="60">
      <c r="A3118" s="5" t="s">
        <v>6121</v>
      </c>
      <c r="B3118" s="15" t="s">
        <v>6122</v>
      </c>
      <c r="C3118" s="20" t="s">
        <v>30</v>
      </c>
      <c r="D3118" s="50">
        <v>342.03448486328125</v>
      </c>
      <c r="E3118" s="61">
        <v>342.03448486328125</v>
      </c>
    </row>
    <row r="3119" spans="1:5" ht="60">
      <c r="A3119" s="5" t="s">
        <v>6123</v>
      </c>
      <c r="B3119" s="15" t="s">
        <v>6124</v>
      </c>
      <c r="C3119" s="20" t="s">
        <v>212</v>
      </c>
      <c r="D3119" s="50">
        <v>544.79998779296875</v>
      </c>
      <c r="E3119" s="61">
        <v>544.79998779296875</v>
      </c>
    </row>
    <row r="3120" spans="1:5" ht="60">
      <c r="A3120" s="5" t="s">
        <v>6125</v>
      </c>
      <c r="B3120" s="15" t="s">
        <v>6126</v>
      </c>
      <c r="C3120" s="20" t="s">
        <v>505</v>
      </c>
      <c r="D3120" s="44">
        <v>5.3122611045837402</v>
      </c>
      <c r="E3120" s="55">
        <v>5.3122611045837402</v>
      </c>
    </row>
    <row r="3121" spans="1:5" ht="60">
      <c r="A3121" s="5" t="s">
        <v>6127</v>
      </c>
      <c r="B3121" s="15" t="s">
        <v>6128</v>
      </c>
      <c r="C3121" s="20" t="s">
        <v>500</v>
      </c>
      <c r="D3121" s="47">
        <v>2611.524169921875</v>
      </c>
      <c r="E3121" s="58">
        <v>2611.524169921875</v>
      </c>
    </row>
    <row r="3122" spans="1:5" ht="60">
      <c r="A3122" s="5" t="s">
        <v>6129</v>
      </c>
      <c r="B3122" s="15" t="s">
        <v>6130</v>
      </c>
      <c r="C3122" s="20" t="s">
        <v>500</v>
      </c>
      <c r="D3122" s="45">
        <v>64.035667419433594</v>
      </c>
      <c r="E3122" s="56">
        <v>64.035667419433594</v>
      </c>
    </row>
    <row r="3123" spans="1:5" ht="75">
      <c r="A3123" s="5" t="s">
        <v>6131</v>
      </c>
      <c r="B3123" s="15" t="s">
        <v>6132</v>
      </c>
      <c r="C3123" s="20"/>
      <c r="D3123" s="51">
        <v>0.99999994039535522</v>
      </c>
      <c r="E3123" s="62">
        <v>0.99999994039535522</v>
      </c>
    </row>
    <row r="3124" spans="1:5" ht="60">
      <c r="A3124" s="5" t="s">
        <v>6133</v>
      </c>
      <c r="B3124" s="15" t="s">
        <v>6134</v>
      </c>
      <c r="C3124" s="20" t="s">
        <v>3939</v>
      </c>
      <c r="D3124" s="45">
        <v>96.48016357421875</v>
      </c>
      <c r="E3124" s="56">
        <v>96.48016357421875</v>
      </c>
    </row>
    <row r="3125" spans="1:5" ht="60">
      <c r="A3125" s="5" t="s">
        <v>6135</v>
      </c>
      <c r="B3125" s="15" t="s">
        <v>6136</v>
      </c>
      <c r="C3125" s="20" t="s">
        <v>505</v>
      </c>
      <c r="D3125" s="45">
        <v>12.971299171447754</v>
      </c>
      <c r="E3125" s="56">
        <v>12.971299171447754</v>
      </c>
    </row>
    <row r="3126" spans="1:5" ht="75">
      <c r="A3126" s="5" t="s">
        <v>6137</v>
      </c>
      <c r="B3126" s="15" t="s">
        <v>6138</v>
      </c>
      <c r="C3126" s="20" t="s">
        <v>5125</v>
      </c>
      <c r="D3126" s="51">
        <v>0.11558286100625992</v>
      </c>
      <c r="E3126" s="62">
        <v>0.11558286100625992</v>
      </c>
    </row>
    <row r="3127" spans="1:5" ht="75">
      <c r="A3127" s="5" t="s">
        <v>6139</v>
      </c>
      <c r="B3127" s="15" t="s">
        <v>6140</v>
      </c>
      <c r="C3127" s="20" t="s">
        <v>5128</v>
      </c>
      <c r="D3127" s="52">
        <v>2.2748072296963073E-5</v>
      </c>
      <c r="E3127" s="63">
        <v>2.2748072296963073E-5</v>
      </c>
    </row>
    <row r="3128" spans="1:5" ht="60">
      <c r="A3128" s="5" t="s">
        <v>6141</v>
      </c>
      <c r="B3128" s="15" t="s">
        <v>6142</v>
      </c>
      <c r="C3128" s="20" t="s">
        <v>38</v>
      </c>
      <c r="D3128" s="50">
        <v>148.28605651855469</v>
      </c>
      <c r="E3128" s="61">
        <v>148.28605651855469</v>
      </c>
    </row>
    <row r="3129" spans="1:5" ht="60">
      <c r="A3129" s="5" t="s">
        <v>6143</v>
      </c>
      <c r="B3129" s="15" t="s">
        <v>6144</v>
      </c>
      <c r="C3129" s="20" t="s">
        <v>30</v>
      </c>
      <c r="D3129" s="50">
        <v>420.00424194335937</v>
      </c>
      <c r="E3129" s="61">
        <v>420.00424194335937</v>
      </c>
    </row>
    <row r="3130" spans="1:5" ht="60">
      <c r="A3130" s="5" t="s">
        <v>6145</v>
      </c>
      <c r="B3130" s="15" t="s">
        <v>6146</v>
      </c>
      <c r="C3130" s="20" t="s">
        <v>212</v>
      </c>
      <c r="D3130" s="50">
        <v>544.79998779296875</v>
      </c>
      <c r="E3130" s="61">
        <v>544.79998779296875</v>
      </c>
    </row>
    <row r="3131" spans="1:5" ht="60">
      <c r="A3131" s="5" t="s">
        <v>6147</v>
      </c>
      <c r="B3131" s="15" t="s">
        <v>6148</v>
      </c>
      <c r="C3131" s="20" t="s">
        <v>505</v>
      </c>
      <c r="D3131" s="44">
        <v>6.0062556266784668</v>
      </c>
      <c r="E3131" s="55">
        <v>6.0062556266784668</v>
      </c>
    </row>
    <row r="3132" spans="1:5" ht="60">
      <c r="A3132" s="5" t="s">
        <v>6149</v>
      </c>
      <c r="B3132" s="15" t="s">
        <v>6150</v>
      </c>
      <c r="C3132" s="20" t="s">
        <v>500</v>
      </c>
      <c r="D3132" s="46">
        <v>3057.80126953125</v>
      </c>
      <c r="E3132" s="57">
        <v>3057.80126953125</v>
      </c>
    </row>
    <row r="3133" spans="1:5" ht="60">
      <c r="A3133" s="5" t="s">
        <v>6151</v>
      </c>
      <c r="B3133" s="15" t="s">
        <v>6152</v>
      </c>
      <c r="C3133" s="20" t="s">
        <v>500</v>
      </c>
      <c r="D3133" s="50">
        <v>510.31277465820312</v>
      </c>
      <c r="E3133" s="61">
        <v>510.31277465820312</v>
      </c>
    </row>
    <row r="3134" spans="1:5" ht="60">
      <c r="A3134" s="5" t="s">
        <v>6153</v>
      </c>
      <c r="B3134" s="15" t="s">
        <v>6154</v>
      </c>
      <c r="C3134" s="20"/>
      <c r="D3134" s="44">
        <v>1.4367073774337769</v>
      </c>
      <c r="E3134" s="55">
        <v>1.4367073774337769</v>
      </c>
    </row>
    <row r="3135" spans="1:5" ht="60">
      <c r="A3135" s="5" t="s">
        <v>6155</v>
      </c>
      <c r="B3135" s="15" t="s">
        <v>6156</v>
      </c>
      <c r="C3135" s="20" t="s">
        <v>3939</v>
      </c>
      <c r="D3135" s="45">
        <v>58.370311737060547</v>
      </c>
      <c r="E3135" s="56">
        <v>58.370311737060547</v>
      </c>
    </row>
    <row r="3136" spans="1:5" ht="60">
      <c r="A3136" s="5" t="s">
        <v>6157</v>
      </c>
      <c r="B3136" s="15" t="s">
        <v>6158</v>
      </c>
      <c r="C3136" s="20" t="s">
        <v>505</v>
      </c>
      <c r="D3136" s="44">
        <v>3.6306207180023193</v>
      </c>
      <c r="E3136" s="55">
        <v>3.6306207180023193</v>
      </c>
    </row>
    <row r="3137" spans="1:5" ht="60">
      <c r="A3137" s="5" t="s">
        <v>6159</v>
      </c>
      <c r="B3137" s="15" t="s">
        <v>6160</v>
      </c>
      <c r="C3137" s="20" t="s">
        <v>5125</v>
      </c>
      <c r="D3137" s="51">
        <v>7.8076593577861786E-2</v>
      </c>
      <c r="E3137" s="62">
        <v>7.8076593577861786E-2</v>
      </c>
    </row>
    <row r="3138" spans="1:5" ht="60">
      <c r="A3138" s="5" t="s">
        <v>6161</v>
      </c>
      <c r="B3138" s="15" t="s">
        <v>6162</v>
      </c>
      <c r="C3138" s="20" t="s">
        <v>5128</v>
      </c>
      <c r="D3138" s="52">
        <v>2.5777124392334372E-5</v>
      </c>
      <c r="E3138" s="63">
        <v>2.5777124392334372E-5</v>
      </c>
    </row>
    <row r="3139" spans="1:5" ht="60">
      <c r="A3139" s="5" t="s">
        <v>6163</v>
      </c>
      <c r="B3139" s="15" t="s">
        <v>6164</v>
      </c>
      <c r="C3139" s="20" t="s">
        <v>38</v>
      </c>
      <c r="D3139" s="50">
        <v>145.36424255371094</v>
      </c>
      <c r="E3139" s="61">
        <v>145.36424255371094</v>
      </c>
    </row>
    <row r="3140" spans="1:5" ht="60">
      <c r="A3140" s="5" t="s">
        <v>6165</v>
      </c>
      <c r="B3140" s="15" t="s">
        <v>6166</v>
      </c>
      <c r="C3140" s="20" t="s">
        <v>30</v>
      </c>
      <c r="D3140" s="50">
        <v>514.99957275390625</v>
      </c>
      <c r="E3140" s="61">
        <v>514.99957275390625</v>
      </c>
    </row>
    <row r="3141" spans="1:5" ht="60">
      <c r="A3141" s="5" t="s">
        <v>6167</v>
      </c>
      <c r="B3141" s="15" t="s">
        <v>6168</v>
      </c>
      <c r="C3141" s="20" t="s">
        <v>212</v>
      </c>
      <c r="D3141" s="50">
        <v>547.72064208984375</v>
      </c>
      <c r="E3141" s="61">
        <v>547.72064208984375</v>
      </c>
    </row>
    <row r="3142" spans="1:5" ht="60">
      <c r="A3142" s="5" t="s">
        <v>6169</v>
      </c>
      <c r="B3142" s="15" t="s">
        <v>6170</v>
      </c>
      <c r="C3142" s="20" t="s">
        <v>505</v>
      </c>
      <c r="D3142" s="44">
        <v>6.4230165481567383</v>
      </c>
      <c r="E3142" s="55">
        <v>6.4230165481567383</v>
      </c>
    </row>
    <row r="3143" spans="1:5" ht="60">
      <c r="A3143" s="5" t="s">
        <v>6171</v>
      </c>
      <c r="B3143" s="15" t="s">
        <v>6172</v>
      </c>
      <c r="C3143" s="20" t="s">
        <v>500</v>
      </c>
      <c r="D3143" s="46">
        <v>3359.4287109375</v>
      </c>
      <c r="E3143" s="57">
        <v>3359.4287109375</v>
      </c>
    </row>
    <row r="3144" spans="1:5" ht="60">
      <c r="A3144" s="5" t="s">
        <v>6173</v>
      </c>
      <c r="B3144" s="15" t="s">
        <v>6174</v>
      </c>
      <c r="C3144" s="20" t="s">
        <v>500</v>
      </c>
      <c r="D3144" s="50">
        <v>811.94012451171875</v>
      </c>
      <c r="E3144" s="61">
        <v>811.94012451171875</v>
      </c>
    </row>
    <row r="3145" spans="1:5" ht="60">
      <c r="A3145" s="5" t="s">
        <v>6175</v>
      </c>
      <c r="B3145" s="15" t="s">
        <v>6176</v>
      </c>
      <c r="C3145" s="20"/>
      <c r="D3145" s="44">
        <v>1.7128962278366089</v>
      </c>
      <c r="E3145" s="55">
        <v>1.7128962278366089</v>
      </c>
    </row>
    <row r="3146" spans="1:5" ht="60">
      <c r="A3146" s="5" t="s">
        <v>6177</v>
      </c>
      <c r="B3146" s="15" t="s">
        <v>6178</v>
      </c>
      <c r="C3146" s="20" t="s">
        <v>3939</v>
      </c>
      <c r="D3146" s="45">
        <v>44.920200347900391</v>
      </c>
      <c r="E3146" s="56">
        <v>44.920200347900391</v>
      </c>
    </row>
    <row r="3147" spans="1:5" ht="60">
      <c r="A3147" s="5" t="s">
        <v>6179</v>
      </c>
      <c r="B3147" s="15" t="s">
        <v>6180</v>
      </c>
      <c r="C3147" s="20" t="s">
        <v>505</v>
      </c>
      <c r="D3147" s="44">
        <v>2.7592480182647705</v>
      </c>
      <c r="E3147" s="55">
        <v>2.7592480182647705</v>
      </c>
    </row>
    <row r="3148" spans="1:5" ht="75">
      <c r="A3148" s="5" t="s">
        <v>6181</v>
      </c>
      <c r="B3148" s="15" t="s">
        <v>6182</v>
      </c>
      <c r="C3148" s="20" t="s">
        <v>5125</v>
      </c>
      <c r="D3148" s="51">
        <v>8.209652453660965E-2</v>
      </c>
      <c r="E3148" s="62">
        <v>8.209652453660965E-2</v>
      </c>
    </row>
    <row r="3149" spans="1:5" ht="75">
      <c r="A3149" s="5" t="s">
        <v>6183</v>
      </c>
      <c r="B3149" s="15" t="s">
        <v>6184</v>
      </c>
      <c r="C3149" s="20" t="s">
        <v>5128</v>
      </c>
      <c r="D3149" s="52">
        <v>2.9875660402467474E-5</v>
      </c>
      <c r="E3149" s="63">
        <v>2.9875660402467474E-5</v>
      </c>
    </row>
    <row r="3150" spans="1:5" ht="30">
      <c r="A3150" s="5" t="s">
        <v>6185</v>
      </c>
      <c r="B3150" s="15" t="s">
        <v>6186</v>
      </c>
      <c r="C3150" s="20" t="s">
        <v>38</v>
      </c>
      <c r="D3150" s="44">
        <v>1.2849999666213989</v>
      </c>
      <c r="E3150" s="55">
        <v>1.2849999666213989</v>
      </c>
    </row>
    <row r="3151" spans="1:5" ht="30">
      <c r="A3151" s="5" t="s">
        <v>6187</v>
      </c>
      <c r="B3151" s="15" t="s">
        <v>6188</v>
      </c>
      <c r="C3151" s="20" t="s">
        <v>30</v>
      </c>
      <c r="D3151" s="50">
        <v>148.85324096679687</v>
      </c>
      <c r="E3151" s="61">
        <v>148.85324096679687</v>
      </c>
    </row>
    <row r="3152" spans="1:5" ht="30">
      <c r="A3152" s="5" t="s">
        <v>6189</v>
      </c>
      <c r="B3152" s="15" t="s">
        <v>6190</v>
      </c>
      <c r="C3152" s="20" t="s">
        <v>212</v>
      </c>
      <c r="D3152" s="50">
        <v>385.22036743164062</v>
      </c>
      <c r="E3152" s="61">
        <v>385.22036743164062</v>
      </c>
    </row>
    <row r="3153" spans="1:5" ht="30">
      <c r="A3153" s="5" t="s">
        <v>6191</v>
      </c>
      <c r="B3153" s="15" t="s">
        <v>6192</v>
      </c>
      <c r="C3153" s="20" t="s">
        <v>505</v>
      </c>
      <c r="D3153" s="44">
        <v>7.4896259307861328</v>
      </c>
      <c r="E3153" s="55">
        <v>7.4896259307861328</v>
      </c>
    </row>
    <row r="3154" spans="1:5" ht="30">
      <c r="A3154" s="5" t="s">
        <v>6193</v>
      </c>
      <c r="B3154" s="15" t="s">
        <v>6194</v>
      </c>
      <c r="C3154" s="20" t="s">
        <v>500</v>
      </c>
      <c r="D3154" s="47">
        <v>2772.189208984375</v>
      </c>
      <c r="E3154" s="58">
        <v>2772.189208984375</v>
      </c>
    </row>
    <row r="3155" spans="1:5" ht="30">
      <c r="A3155" s="5" t="s">
        <v>6195</v>
      </c>
      <c r="B3155" s="15" t="s">
        <v>6196</v>
      </c>
      <c r="C3155" s="20" t="s">
        <v>500</v>
      </c>
      <c r="D3155" s="50">
        <v>224.70057678222656</v>
      </c>
      <c r="E3155" s="61">
        <v>224.70057678222656</v>
      </c>
    </row>
    <row r="3156" spans="1:5" ht="30">
      <c r="A3156" s="5" t="s">
        <v>6197</v>
      </c>
      <c r="B3156" s="15" t="s">
        <v>6198</v>
      </c>
      <c r="C3156" s="20"/>
      <c r="D3156" s="44">
        <v>1.0384471416473389</v>
      </c>
      <c r="E3156" s="55">
        <v>1.0384471416473389</v>
      </c>
    </row>
    <row r="3157" spans="1:5" ht="30">
      <c r="A3157" s="5" t="s">
        <v>6199</v>
      </c>
      <c r="B3157" s="15" t="s">
        <v>6200</v>
      </c>
      <c r="C3157" s="20" t="s">
        <v>3939</v>
      </c>
      <c r="D3157" s="51">
        <v>0.66704583168029785</v>
      </c>
      <c r="E3157" s="62">
        <v>0.66704583168029785</v>
      </c>
    </row>
    <row r="3158" spans="1:5" ht="30">
      <c r="A3158" s="5" t="s">
        <v>6201</v>
      </c>
      <c r="B3158" s="15" t="s">
        <v>6202</v>
      </c>
      <c r="C3158" s="20" t="s">
        <v>505</v>
      </c>
      <c r="D3158" s="44">
        <v>2.0090322494506836</v>
      </c>
      <c r="E3158" s="55">
        <v>2.0090322494506836</v>
      </c>
    </row>
    <row r="3159" spans="1:5" ht="45">
      <c r="A3159" s="5" t="s">
        <v>6203</v>
      </c>
      <c r="B3159" s="15" t="s">
        <v>6204</v>
      </c>
      <c r="C3159" s="20" t="s">
        <v>5125</v>
      </c>
      <c r="D3159" s="51">
        <v>2.8814252465963364E-2</v>
      </c>
      <c r="E3159" s="62">
        <v>2.8814252465963364E-2</v>
      </c>
    </row>
    <row r="3160" spans="1:5" ht="30">
      <c r="A3160" s="5" t="s">
        <v>6205</v>
      </c>
      <c r="B3160" s="15" t="s">
        <v>6206</v>
      </c>
      <c r="C3160" s="20" t="s">
        <v>5128</v>
      </c>
      <c r="D3160" s="52">
        <v>1.413493555446621E-5</v>
      </c>
      <c r="E3160" s="63">
        <v>1.413493555446621E-5</v>
      </c>
    </row>
    <row r="3161" spans="1:5" ht="30">
      <c r="A3161" s="5" t="s">
        <v>6207</v>
      </c>
      <c r="B3161" s="15" t="s">
        <v>6208</v>
      </c>
      <c r="C3161" s="20" t="s">
        <v>38</v>
      </c>
      <c r="D3161" s="51">
        <v>0.77999997138977051</v>
      </c>
      <c r="E3161" s="62">
        <v>0.77999997138977051</v>
      </c>
    </row>
    <row r="3162" spans="1:5" ht="30">
      <c r="A3162" s="5" t="s">
        <v>6209</v>
      </c>
      <c r="B3162" s="15" t="s">
        <v>6210</v>
      </c>
      <c r="C3162" s="20" t="s">
        <v>30</v>
      </c>
      <c r="D3162" s="50">
        <v>104.82939910888672</v>
      </c>
      <c r="E3162" s="61">
        <v>104.82939910888672</v>
      </c>
    </row>
    <row r="3163" spans="1:5" ht="30">
      <c r="A3163" s="5" t="s">
        <v>6211</v>
      </c>
      <c r="B3163" s="15" t="s">
        <v>6212</v>
      </c>
      <c r="C3163" s="20" t="s">
        <v>212</v>
      </c>
      <c r="D3163" s="50">
        <v>373.885498046875</v>
      </c>
      <c r="E3163" s="61">
        <v>373.885498046875</v>
      </c>
    </row>
    <row r="3164" spans="1:5" ht="30">
      <c r="A3164" s="5" t="s">
        <v>6213</v>
      </c>
      <c r="B3164" s="15" t="s">
        <v>6214</v>
      </c>
      <c r="C3164" s="20" t="s">
        <v>505</v>
      </c>
      <c r="D3164" s="44">
        <v>7.5080776214599609</v>
      </c>
      <c r="E3164" s="55">
        <v>7.5080776214599609</v>
      </c>
    </row>
    <row r="3165" spans="1:5" ht="30">
      <c r="A3165" s="5" t="s">
        <v>6215</v>
      </c>
      <c r="B3165" s="15" t="s">
        <v>6216</v>
      </c>
      <c r="C3165" s="20" t="s">
        <v>500</v>
      </c>
      <c r="D3165" s="47">
        <v>2688.509033203125</v>
      </c>
      <c r="E3165" s="58">
        <v>2688.509033203125</v>
      </c>
    </row>
    <row r="3166" spans="1:5" ht="30">
      <c r="A3166" s="5" t="s">
        <v>6217</v>
      </c>
      <c r="B3166" s="15" t="s">
        <v>6218</v>
      </c>
      <c r="C3166" s="20" t="s">
        <v>500</v>
      </c>
      <c r="D3166" s="50">
        <v>141.02046203613281</v>
      </c>
      <c r="E3166" s="61">
        <v>141.02046203613281</v>
      </c>
    </row>
    <row r="3167" spans="1:5" ht="30">
      <c r="A3167" s="5" t="s">
        <v>6219</v>
      </c>
      <c r="B3167" s="15" t="s">
        <v>6220</v>
      </c>
      <c r="C3167" s="20"/>
      <c r="D3167" s="44">
        <v>1.010736346244812</v>
      </c>
      <c r="E3167" s="55">
        <v>1.010736346244812</v>
      </c>
    </row>
    <row r="3168" spans="1:5" ht="30">
      <c r="A3168" s="5" t="s">
        <v>6221</v>
      </c>
      <c r="B3168" s="15" t="s">
        <v>6222</v>
      </c>
      <c r="C3168" s="20" t="s">
        <v>3939</v>
      </c>
      <c r="D3168" s="51">
        <v>0.45211762189865112</v>
      </c>
      <c r="E3168" s="62">
        <v>0.45211762189865112</v>
      </c>
    </row>
    <row r="3169" spans="1:5" ht="30">
      <c r="A3169" s="5" t="s">
        <v>6223</v>
      </c>
      <c r="B3169" s="15" t="s">
        <v>6224</v>
      </c>
      <c r="C3169" s="20" t="s">
        <v>505</v>
      </c>
      <c r="D3169" s="44">
        <v>1.9908941984176636</v>
      </c>
      <c r="E3169" s="55">
        <v>1.9908941984176636</v>
      </c>
    </row>
    <row r="3170" spans="1:5" ht="45">
      <c r="A3170" s="5" t="s">
        <v>6225</v>
      </c>
      <c r="B3170" s="15" t="s">
        <v>6226</v>
      </c>
      <c r="C3170" s="20" t="s">
        <v>5125</v>
      </c>
      <c r="D3170" s="51">
        <v>2.4996042251586914E-2</v>
      </c>
      <c r="E3170" s="62">
        <v>2.4996042251586914E-2</v>
      </c>
    </row>
    <row r="3171" spans="1:5" ht="30">
      <c r="A3171" s="5" t="s">
        <v>6227</v>
      </c>
      <c r="B3171" s="15" t="s">
        <v>6228</v>
      </c>
      <c r="C3171" s="20" t="s">
        <v>5128</v>
      </c>
      <c r="D3171" s="52">
        <v>1.2476497431634925E-5</v>
      </c>
      <c r="E3171" s="63">
        <v>1.2476497431634925E-5</v>
      </c>
    </row>
    <row r="3172" spans="1:5" ht="30">
      <c r="A3172" s="5" t="s">
        <v>6229</v>
      </c>
      <c r="B3172" s="15" t="s">
        <v>6230</v>
      </c>
      <c r="C3172" s="20" t="s">
        <v>38</v>
      </c>
      <c r="D3172" s="44">
        <v>3.3910000324249268</v>
      </c>
      <c r="E3172" s="55">
        <v>3.3910000324249268</v>
      </c>
    </row>
    <row r="3173" spans="1:5" ht="30">
      <c r="A3173" s="5" t="s">
        <v>6231</v>
      </c>
      <c r="B3173" s="15" t="s">
        <v>6232</v>
      </c>
      <c r="C3173" s="20" t="s">
        <v>30</v>
      </c>
      <c r="D3173" s="50">
        <v>248.17453002929687</v>
      </c>
      <c r="E3173" s="61">
        <v>248.17453002929687</v>
      </c>
    </row>
    <row r="3174" spans="1:5" ht="30">
      <c r="A3174" s="5" t="s">
        <v>6233</v>
      </c>
      <c r="B3174" s="15" t="s">
        <v>6234</v>
      </c>
      <c r="C3174" s="20" t="s">
        <v>212</v>
      </c>
      <c r="D3174" s="45">
        <v>22.201864242553711</v>
      </c>
      <c r="E3174" s="56">
        <v>22.201864242553711</v>
      </c>
    </row>
    <row r="3175" spans="1:5" ht="30">
      <c r="A3175" s="5" t="s">
        <v>6235</v>
      </c>
      <c r="B3175" s="15" t="s">
        <v>6236</v>
      </c>
      <c r="C3175" s="20" t="s">
        <v>505</v>
      </c>
      <c r="D3175" s="44">
        <v>7.4525346755981445</v>
      </c>
      <c r="E3175" s="55">
        <v>7.4525346755981445</v>
      </c>
    </row>
    <row r="3176" spans="1:5" ht="30">
      <c r="A3176" s="5" t="s">
        <v>6237</v>
      </c>
      <c r="B3176" s="15" t="s">
        <v>6238</v>
      </c>
      <c r="C3176" s="20" t="s">
        <v>500</v>
      </c>
      <c r="D3176" s="47">
        <v>2962.895263671875</v>
      </c>
      <c r="E3176" s="58">
        <v>2962.895263671875</v>
      </c>
    </row>
    <row r="3177" spans="1:5" ht="30">
      <c r="A3177" s="5" t="s">
        <v>6239</v>
      </c>
      <c r="B3177" s="15" t="s">
        <v>6240</v>
      </c>
      <c r="C3177" s="20" t="s">
        <v>500</v>
      </c>
      <c r="D3177" s="50">
        <v>415.40676879882813</v>
      </c>
      <c r="E3177" s="61">
        <v>415.40676879882813</v>
      </c>
    </row>
    <row r="3178" spans="1:5" ht="30">
      <c r="A3178" s="5" t="s">
        <v>6241</v>
      </c>
      <c r="B3178" s="15" t="s">
        <v>6242</v>
      </c>
      <c r="C3178" s="20"/>
      <c r="D3178" s="44">
        <v>1.1080352067947388</v>
      </c>
      <c r="E3178" s="55">
        <v>1.1080352067947388</v>
      </c>
    </row>
    <row r="3179" spans="1:5" ht="30">
      <c r="A3179" s="5" t="s">
        <v>6243</v>
      </c>
      <c r="B3179" s="15" t="s">
        <v>6244</v>
      </c>
      <c r="C3179" s="20" t="s">
        <v>3939</v>
      </c>
      <c r="D3179" s="44">
        <v>1.4264663457870483</v>
      </c>
      <c r="E3179" s="55">
        <v>1.4264663457870483</v>
      </c>
    </row>
    <row r="3180" spans="1:5" ht="30">
      <c r="A3180" s="5" t="s">
        <v>6245</v>
      </c>
      <c r="B3180" s="15" t="s">
        <v>6246</v>
      </c>
      <c r="C3180" s="20" t="s">
        <v>505</v>
      </c>
      <c r="D3180" s="44">
        <v>2.0468785762786865</v>
      </c>
      <c r="E3180" s="55">
        <v>2.0468785762786865</v>
      </c>
    </row>
    <row r="3181" spans="1:5" ht="30">
      <c r="A3181" s="5" t="s">
        <v>6247</v>
      </c>
      <c r="B3181" s="15" t="s">
        <v>6248</v>
      </c>
      <c r="C3181" s="20" t="s">
        <v>5125</v>
      </c>
      <c r="D3181" s="51">
        <v>3.8433067500591278E-2</v>
      </c>
      <c r="E3181" s="62">
        <v>3.8433067500591278E-2</v>
      </c>
    </row>
    <row r="3182" spans="1:5" ht="30">
      <c r="A3182" s="5" t="s">
        <v>6249</v>
      </c>
      <c r="B3182" s="15" t="s">
        <v>6250</v>
      </c>
      <c r="C3182" s="20" t="s">
        <v>5128</v>
      </c>
      <c r="D3182" s="52">
        <v>1.8111699318978935E-5</v>
      </c>
      <c r="E3182" s="63">
        <v>1.8111699318978935E-5</v>
      </c>
    </row>
    <row r="3183" spans="1:5" ht="30">
      <c r="A3183" s="5" t="s">
        <v>6251</v>
      </c>
      <c r="B3183" s="15" t="s">
        <v>6252</v>
      </c>
      <c r="C3183" s="20" t="s">
        <v>38</v>
      </c>
      <c r="D3183" s="44">
        <v>3.3910000324249268</v>
      </c>
      <c r="E3183" s="55">
        <v>3.3910000324249268</v>
      </c>
    </row>
    <row r="3184" spans="1:5" ht="30">
      <c r="A3184" s="5" t="s">
        <v>6253</v>
      </c>
      <c r="B3184" s="15" t="s">
        <v>6254</v>
      </c>
      <c r="C3184" s="20" t="s">
        <v>30</v>
      </c>
      <c r="D3184" s="50">
        <v>248.17453002929687</v>
      </c>
      <c r="E3184" s="61">
        <v>248.17453002929687</v>
      </c>
    </row>
    <row r="3185" spans="1:5" ht="30">
      <c r="A3185" s="5" t="s">
        <v>6255</v>
      </c>
      <c r="B3185" s="15" t="s">
        <v>6256</v>
      </c>
      <c r="C3185" s="20" t="s">
        <v>212</v>
      </c>
      <c r="D3185" s="50">
        <v>385.22036743164062</v>
      </c>
      <c r="E3185" s="61">
        <v>385.22036743164062</v>
      </c>
    </row>
    <row r="3186" spans="1:5" ht="30">
      <c r="A3186" s="5" t="s">
        <v>6257</v>
      </c>
      <c r="B3186" s="15" t="s">
        <v>6258</v>
      </c>
      <c r="C3186" s="20" t="s">
        <v>505</v>
      </c>
      <c r="D3186" s="44">
        <v>7.4525346755981445</v>
      </c>
      <c r="E3186" s="55">
        <v>7.4525346755981445</v>
      </c>
    </row>
    <row r="3187" spans="1:5" ht="30">
      <c r="A3187" s="5" t="s">
        <v>6259</v>
      </c>
      <c r="B3187" s="15" t="s">
        <v>6260</v>
      </c>
      <c r="C3187" s="20" t="s">
        <v>500</v>
      </c>
      <c r="D3187" s="47">
        <v>2962.895263671875</v>
      </c>
      <c r="E3187" s="58">
        <v>2962.895263671875</v>
      </c>
    </row>
    <row r="3188" spans="1:5" ht="30">
      <c r="A3188" s="5" t="s">
        <v>6261</v>
      </c>
      <c r="B3188" s="15" t="s">
        <v>6262</v>
      </c>
      <c r="C3188" s="20" t="s">
        <v>500</v>
      </c>
      <c r="D3188" s="50">
        <v>415.40676879882813</v>
      </c>
      <c r="E3188" s="61">
        <v>415.40676879882813</v>
      </c>
    </row>
    <row r="3189" spans="1:5" ht="30">
      <c r="A3189" s="5" t="s">
        <v>6263</v>
      </c>
      <c r="B3189" s="15" t="s">
        <v>6264</v>
      </c>
      <c r="C3189" s="20"/>
      <c r="D3189" s="44">
        <v>1.1080352067947388</v>
      </c>
      <c r="E3189" s="55">
        <v>1.1080352067947388</v>
      </c>
    </row>
    <row r="3190" spans="1:5" ht="30">
      <c r="A3190" s="5" t="s">
        <v>6265</v>
      </c>
      <c r="B3190" s="15" t="s">
        <v>6266</v>
      </c>
      <c r="C3190" s="20" t="s">
        <v>3939</v>
      </c>
      <c r="D3190" s="44">
        <v>1.4264663457870483</v>
      </c>
      <c r="E3190" s="55">
        <v>1.4264663457870483</v>
      </c>
    </row>
    <row r="3191" spans="1:5" ht="30">
      <c r="A3191" s="5" t="s">
        <v>6267</v>
      </c>
      <c r="B3191" s="15" t="s">
        <v>6268</v>
      </c>
      <c r="C3191" s="20" t="s">
        <v>505</v>
      </c>
      <c r="D3191" s="44">
        <v>2.0468785762786865</v>
      </c>
      <c r="E3191" s="55">
        <v>2.0468785762786865</v>
      </c>
    </row>
    <row r="3192" spans="1:5" ht="45">
      <c r="A3192" s="5" t="s">
        <v>6269</v>
      </c>
      <c r="B3192" s="15" t="s">
        <v>6270</v>
      </c>
      <c r="C3192" s="20" t="s">
        <v>5125</v>
      </c>
      <c r="D3192" s="51">
        <v>3.8433067500591278E-2</v>
      </c>
      <c r="E3192" s="62">
        <v>3.8433067500591278E-2</v>
      </c>
    </row>
    <row r="3193" spans="1:5" ht="45">
      <c r="A3193" s="5" t="s">
        <v>6271</v>
      </c>
      <c r="B3193" s="15" t="s">
        <v>6272</v>
      </c>
      <c r="C3193" s="20" t="s">
        <v>5128</v>
      </c>
      <c r="D3193" s="52">
        <v>1.8111699318978935E-5</v>
      </c>
      <c r="E3193" s="63">
        <v>1.8111699318978935E-5</v>
      </c>
    </row>
    <row r="3194" spans="1:5" ht="30">
      <c r="A3194" s="5" t="s">
        <v>6273</v>
      </c>
      <c r="B3194" s="15" t="s">
        <v>6274</v>
      </c>
      <c r="C3194" s="20" t="s">
        <v>38</v>
      </c>
      <c r="D3194" s="44">
        <v>1.2849999666213989</v>
      </c>
      <c r="E3194" s="55">
        <v>1.2849999666213989</v>
      </c>
    </row>
    <row r="3195" spans="1:5" ht="30">
      <c r="A3195" s="5" t="s">
        <v>6275</v>
      </c>
      <c r="B3195" s="15" t="s">
        <v>6276</v>
      </c>
      <c r="C3195" s="20" t="s">
        <v>30</v>
      </c>
      <c r="D3195" s="50">
        <v>148.85324096679687</v>
      </c>
      <c r="E3195" s="61">
        <v>148.85324096679687</v>
      </c>
    </row>
    <row r="3196" spans="1:5" ht="30">
      <c r="A3196" s="5" t="s">
        <v>6277</v>
      </c>
      <c r="B3196" s="15" t="s">
        <v>6278</v>
      </c>
      <c r="C3196" s="20" t="s">
        <v>212</v>
      </c>
      <c r="D3196" s="45">
        <v>11.334874153137207</v>
      </c>
      <c r="E3196" s="56">
        <v>11.334874153137207</v>
      </c>
    </row>
    <row r="3197" spans="1:5" ht="30">
      <c r="A3197" s="5" t="s">
        <v>6279</v>
      </c>
      <c r="B3197" s="15" t="s">
        <v>6280</v>
      </c>
      <c r="C3197" s="20" t="s">
        <v>505</v>
      </c>
      <c r="D3197" s="44">
        <v>7.4896259307861328</v>
      </c>
      <c r="E3197" s="55">
        <v>7.4896259307861328</v>
      </c>
    </row>
    <row r="3198" spans="1:5" ht="30">
      <c r="A3198" s="5" t="s">
        <v>6281</v>
      </c>
      <c r="B3198" s="15" t="s">
        <v>6282</v>
      </c>
      <c r="C3198" s="20" t="s">
        <v>500</v>
      </c>
      <c r="D3198" s="47">
        <v>2772.189208984375</v>
      </c>
      <c r="E3198" s="58">
        <v>2772.189208984375</v>
      </c>
    </row>
    <row r="3199" spans="1:5" ht="30">
      <c r="A3199" s="5" t="s">
        <v>6283</v>
      </c>
      <c r="B3199" s="15" t="s">
        <v>6284</v>
      </c>
      <c r="C3199" s="20" t="s">
        <v>500</v>
      </c>
      <c r="D3199" s="50">
        <v>224.70057678222656</v>
      </c>
      <c r="E3199" s="61">
        <v>224.70057678222656</v>
      </c>
    </row>
    <row r="3200" spans="1:5" ht="30">
      <c r="A3200" s="5" t="s">
        <v>6285</v>
      </c>
      <c r="B3200" s="15" t="s">
        <v>6286</v>
      </c>
      <c r="C3200" s="20"/>
      <c r="D3200" s="44">
        <v>1.0384471416473389</v>
      </c>
      <c r="E3200" s="55">
        <v>1.0384471416473389</v>
      </c>
    </row>
    <row r="3201" spans="1:5" ht="30">
      <c r="A3201" s="5" t="s">
        <v>6287</v>
      </c>
      <c r="B3201" s="15" t="s">
        <v>6288</v>
      </c>
      <c r="C3201" s="20" t="s">
        <v>3939</v>
      </c>
      <c r="D3201" s="51">
        <v>0.66704583168029785</v>
      </c>
      <c r="E3201" s="62">
        <v>0.66704583168029785</v>
      </c>
    </row>
    <row r="3202" spans="1:5" ht="30">
      <c r="A3202" s="5" t="s">
        <v>6289</v>
      </c>
      <c r="B3202" s="15" t="s">
        <v>6290</v>
      </c>
      <c r="C3202" s="20" t="s">
        <v>505</v>
      </c>
      <c r="D3202" s="44">
        <v>2.0090322494506836</v>
      </c>
      <c r="E3202" s="55">
        <v>2.0090322494506836</v>
      </c>
    </row>
    <row r="3203" spans="1:5" ht="30">
      <c r="A3203" s="5" t="s">
        <v>6291</v>
      </c>
      <c r="B3203" s="15" t="s">
        <v>6292</v>
      </c>
      <c r="C3203" s="20" t="s">
        <v>5125</v>
      </c>
      <c r="D3203" s="51">
        <v>2.8814252465963364E-2</v>
      </c>
      <c r="E3203" s="62">
        <v>2.8814252465963364E-2</v>
      </c>
    </row>
    <row r="3204" spans="1:5" ht="30">
      <c r="A3204" s="5" t="s">
        <v>6293</v>
      </c>
      <c r="B3204" s="15" t="s">
        <v>6294</v>
      </c>
      <c r="C3204" s="20" t="s">
        <v>5128</v>
      </c>
      <c r="D3204" s="52">
        <v>1.413493555446621E-5</v>
      </c>
      <c r="E3204" s="63">
        <v>1.413493555446621E-5</v>
      </c>
    </row>
    <row r="3205" spans="1:5" ht="30">
      <c r="A3205" s="5" t="s">
        <v>6295</v>
      </c>
      <c r="B3205" s="15" t="s">
        <v>6296</v>
      </c>
      <c r="C3205" s="20" t="s">
        <v>38</v>
      </c>
      <c r="D3205" s="44">
        <v>1.2849999666213989</v>
      </c>
      <c r="E3205" s="55">
        <v>1.2849999666213989</v>
      </c>
    </row>
    <row r="3206" spans="1:5" ht="30">
      <c r="A3206" s="5" t="s">
        <v>6297</v>
      </c>
      <c r="B3206" s="15" t="s">
        <v>6298</v>
      </c>
      <c r="C3206" s="20" t="s">
        <v>30</v>
      </c>
      <c r="D3206" s="50">
        <v>148.85324096679687</v>
      </c>
      <c r="E3206" s="61">
        <v>148.85324096679687</v>
      </c>
    </row>
    <row r="3207" spans="1:5" ht="30">
      <c r="A3207" s="5" t="s">
        <v>6299</v>
      </c>
      <c r="B3207" s="15" t="s">
        <v>6300</v>
      </c>
      <c r="C3207" s="20" t="s">
        <v>212</v>
      </c>
      <c r="D3207" s="50">
        <v>373.885498046875</v>
      </c>
      <c r="E3207" s="61">
        <v>373.885498046875</v>
      </c>
    </row>
    <row r="3208" spans="1:5" ht="30">
      <c r="A3208" s="5" t="s">
        <v>6301</v>
      </c>
      <c r="B3208" s="15" t="s">
        <v>6302</v>
      </c>
      <c r="C3208" s="20" t="s">
        <v>505</v>
      </c>
      <c r="D3208" s="44">
        <v>7.4896259307861328</v>
      </c>
      <c r="E3208" s="55">
        <v>7.4896259307861328</v>
      </c>
    </row>
    <row r="3209" spans="1:5" ht="30">
      <c r="A3209" s="5" t="s">
        <v>6303</v>
      </c>
      <c r="B3209" s="15" t="s">
        <v>6304</v>
      </c>
      <c r="C3209" s="20" t="s">
        <v>500</v>
      </c>
      <c r="D3209" s="47">
        <v>2772.189208984375</v>
      </c>
      <c r="E3209" s="58">
        <v>2772.189208984375</v>
      </c>
    </row>
    <row r="3210" spans="1:5" ht="30">
      <c r="A3210" s="5" t="s">
        <v>6305</v>
      </c>
      <c r="B3210" s="15" t="s">
        <v>6306</v>
      </c>
      <c r="C3210" s="20" t="s">
        <v>500</v>
      </c>
      <c r="D3210" s="50">
        <v>224.70057678222656</v>
      </c>
      <c r="E3210" s="61">
        <v>224.70057678222656</v>
      </c>
    </row>
    <row r="3211" spans="1:5" ht="30">
      <c r="A3211" s="5" t="s">
        <v>6307</v>
      </c>
      <c r="B3211" s="15" t="s">
        <v>6308</v>
      </c>
      <c r="C3211" s="20"/>
      <c r="D3211" s="44">
        <v>1.0384471416473389</v>
      </c>
      <c r="E3211" s="55">
        <v>1.0384471416473389</v>
      </c>
    </row>
    <row r="3212" spans="1:5" ht="30">
      <c r="A3212" s="5" t="s">
        <v>6309</v>
      </c>
      <c r="B3212" s="15" t="s">
        <v>6310</v>
      </c>
      <c r="C3212" s="20" t="s">
        <v>3939</v>
      </c>
      <c r="D3212" s="51">
        <v>0.66704583168029785</v>
      </c>
      <c r="E3212" s="62">
        <v>0.66704583168029785</v>
      </c>
    </row>
    <row r="3213" spans="1:5" ht="30">
      <c r="A3213" s="5" t="s">
        <v>6311</v>
      </c>
      <c r="B3213" s="15" t="s">
        <v>6312</v>
      </c>
      <c r="C3213" s="20" t="s">
        <v>505</v>
      </c>
      <c r="D3213" s="44">
        <v>2.0090322494506836</v>
      </c>
      <c r="E3213" s="55">
        <v>2.0090322494506836</v>
      </c>
    </row>
    <row r="3214" spans="1:5" ht="45">
      <c r="A3214" s="5" t="s">
        <v>6313</v>
      </c>
      <c r="B3214" s="15" t="s">
        <v>6314</v>
      </c>
      <c r="C3214" s="20" t="s">
        <v>5125</v>
      </c>
      <c r="D3214" s="51">
        <v>2.8814252465963364E-2</v>
      </c>
      <c r="E3214" s="62">
        <v>2.8814252465963364E-2</v>
      </c>
    </row>
    <row r="3215" spans="1:5" ht="45">
      <c r="A3215" s="5" t="s">
        <v>6315</v>
      </c>
      <c r="B3215" s="15" t="s">
        <v>6316</v>
      </c>
      <c r="C3215" s="20" t="s">
        <v>5128</v>
      </c>
      <c r="D3215" s="52">
        <v>1.413493555446621E-5</v>
      </c>
      <c r="E3215" s="63">
        <v>1.413493555446621E-5</v>
      </c>
    </row>
    <row r="3216" spans="1:5" ht="30">
      <c r="A3216" s="5" t="s">
        <v>6317</v>
      </c>
      <c r="B3216" s="15" t="s">
        <v>6318</v>
      </c>
      <c r="C3216" s="20" t="s">
        <v>38</v>
      </c>
      <c r="D3216" s="51">
        <v>0.28299999237060547</v>
      </c>
      <c r="E3216" s="62">
        <v>0.28299999237060547</v>
      </c>
    </row>
    <row r="3217" spans="1:5" ht="30">
      <c r="A3217" s="5" t="s">
        <v>6319</v>
      </c>
      <c r="B3217" s="15" t="s">
        <v>6320</v>
      </c>
      <c r="C3217" s="20" t="s">
        <v>30</v>
      </c>
      <c r="D3217" s="45">
        <v>67.760780334472656</v>
      </c>
      <c r="E3217" s="56">
        <v>67.760780334472656</v>
      </c>
    </row>
    <row r="3218" spans="1:5" ht="30">
      <c r="A3218" s="5" t="s">
        <v>6321</v>
      </c>
      <c r="B3218" s="15" t="s">
        <v>6322</v>
      </c>
      <c r="C3218" s="20" t="s">
        <v>212</v>
      </c>
      <c r="D3218" s="50">
        <v>358.32427978515625</v>
      </c>
      <c r="E3218" s="61">
        <v>358.32427978515625</v>
      </c>
    </row>
    <row r="3219" spans="1:5" ht="30">
      <c r="A3219" s="5" t="s">
        <v>6323</v>
      </c>
      <c r="B3219" s="15" t="s">
        <v>6324</v>
      </c>
      <c r="C3219" s="20" t="s">
        <v>505</v>
      </c>
      <c r="D3219" s="44">
        <v>7.5451765060424805</v>
      </c>
      <c r="E3219" s="55">
        <v>7.5451765060424805</v>
      </c>
    </row>
    <row r="3220" spans="1:5" ht="30">
      <c r="A3220" s="5" t="s">
        <v>6325</v>
      </c>
      <c r="B3220" s="15" t="s">
        <v>6326</v>
      </c>
      <c r="C3220" s="20" t="s">
        <v>500</v>
      </c>
      <c r="D3220" s="47">
        <v>2539.654541015625</v>
      </c>
      <c r="E3220" s="58">
        <v>2539.654541015625</v>
      </c>
    </row>
    <row r="3221" spans="1:5" ht="30">
      <c r="A3221" s="5" t="s">
        <v>6327</v>
      </c>
      <c r="B3221" s="15" t="s">
        <v>6328</v>
      </c>
      <c r="C3221" s="20" t="s">
        <v>500</v>
      </c>
      <c r="D3221" s="44">
        <v>-7.8340568542480469</v>
      </c>
      <c r="E3221" s="55">
        <v>-7.8340568542480469</v>
      </c>
    </row>
    <row r="3222" spans="1:5" ht="30">
      <c r="A3222" s="5" t="s">
        <v>6329</v>
      </c>
      <c r="B3222" s="15" t="s">
        <v>6330</v>
      </c>
      <c r="C3222" s="20"/>
      <c r="D3222" s="51">
        <v>0.9646766185760498</v>
      </c>
      <c r="E3222" s="62">
        <v>0.9646766185760498</v>
      </c>
    </row>
    <row r="3223" spans="1:5" ht="30">
      <c r="A3223" s="5" t="s">
        <v>6331</v>
      </c>
      <c r="B3223" s="15" t="s">
        <v>6332</v>
      </c>
      <c r="C3223" s="20" t="s">
        <v>3939</v>
      </c>
      <c r="D3223" s="51">
        <v>0.18771472573280334</v>
      </c>
      <c r="E3223" s="62">
        <v>0.18771472573280334</v>
      </c>
    </row>
    <row r="3224" spans="1:5" ht="30">
      <c r="A3224" s="5" t="s">
        <v>6333</v>
      </c>
      <c r="B3224" s="15" t="s">
        <v>6334</v>
      </c>
      <c r="C3224" s="20" t="s">
        <v>505</v>
      </c>
      <c r="D3224" s="44">
        <v>4.1883845329284668</v>
      </c>
      <c r="E3224" s="55">
        <v>4.1883845329284668</v>
      </c>
    </row>
    <row r="3225" spans="1:5" ht="30">
      <c r="A3225" s="5" t="s">
        <v>6335</v>
      </c>
      <c r="B3225" s="15" t="s">
        <v>6336</v>
      </c>
      <c r="C3225" s="20" t="s">
        <v>5125</v>
      </c>
      <c r="D3225" s="51">
        <v>2.178613469004631E-2</v>
      </c>
      <c r="E3225" s="62">
        <v>2.178613469004631E-2</v>
      </c>
    </row>
    <row r="3226" spans="1:5" ht="30">
      <c r="A3226" s="5" t="s">
        <v>6337</v>
      </c>
      <c r="B3226" s="15" t="s">
        <v>6338</v>
      </c>
      <c r="C3226" s="20" t="s">
        <v>5128</v>
      </c>
      <c r="D3226" s="52">
        <v>1.1191775229235645E-5</v>
      </c>
      <c r="E3226" s="63">
        <v>1.1191775229235645E-5</v>
      </c>
    </row>
    <row r="3227" spans="1:5" ht="30">
      <c r="A3227" s="5" t="s">
        <v>6339</v>
      </c>
      <c r="B3227" s="15" t="s">
        <v>6340</v>
      </c>
      <c r="C3227" s="20" t="s">
        <v>38</v>
      </c>
      <c r="D3227" s="51">
        <v>0.77999997138977051</v>
      </c>
      <c r="E3227" s="62">
        <v>0.77999997138977051</v>
      </c>
    </row>
    <row r="3228" spans="1:5" ht="30">
      <c r="A3228" s="5" t="s">
        <v>6341</v>
      </c>
      <c r="B3228" s="15" t="s">
        <v>6342</v>
      </c>
      <c r="C3228" s="20" t="s">
        <v>30</v>
      </c>
      <c r="D3228" s="50">
        <v>104.82939910888672</v>
      </c>
      <c r="E3228" s="61">
        <v>104.82939910888672</v>
      </c>
    </row>
    <row r="3229" spans="1:5" ht="30">
      <c r="A3229" s="5" t="s">
        <v>6343</v>
      </c>
      <c r="B3229" s="15" t="s">
        <v>6344</v>
      </c>
      <c r="C3229" s="20" t="s">
        <v>212</v>
      </c>
      <c r="D3229" s="45">
        <v>15.561221122741699</v>
      </c>
      <c r="E3229" s="56">
        <v>15.561221122741699</v>
      </c>
    </row>
    <row r="3230" spans="1:5" ht="30">
      <c r="A3230" s="5" t="s">
        <v>6345</v>
      </c>
      <c r="B3230" s="15" t="s">
        <v>6346</v>
      </c>
      <c r="C3230" s="20" t="s">
        <v>505</v>
      </c>
      <c r="D3230" s="44">
        <v>7.5080776214599609</v>
      </c>
      <c r="E3230" s="55">
        <v>7.5080776214599609</v>
      </c>
    </row>
    <row r="3231" spans="1:5" ht="30">
      <c r="A3231" s="5" t="s">
        <v>6347</v>
      </c>
      <c r="B3231" s="15" t="s">
        <v>6348</v>
      </c>
      <c r="C3231" s="20" t="s">
        <v>500</v>
      </c>
      <c r="D3231" s="47">
        <v>2688.509033203125</v>
      </c>
      <c r="E3231" s="58">
        <v>2688.509033203125</v>
      </c>
    </row>
    <row r="3232" spans="1:5" ht="30">
      <c r="A3232" s="5" t="s">
        <v>6349</v>
      </c>
      <c r="B3232" s="15" t="s">
        <v>6350</v>
      </c>
      <c r="C3232" s="20" t="s">
        <v>500</v>
      </c>
      <c r="D3232" s="50">
        <v>141.02046203613281</v>
      </c>
      <c r="E3232" s="61">
        <v>141.02046203613281</v>
      </c>
    </row>
    <row r="3233" spans="1:5" ht="30">
      <c r="A3233" s="5" t="s">
        <v>6351</v>
      </c>
      <c r="B3233" s="15" t="s">
        <v>6352</v>
      </c>
      <c r="C3233" s="20"/>
      <c r="D3233" s="44">
        <v>1.010736346244812</v>
      </c>
      <c r="E3233" s="55">
        <v>1.010736346244812</v>
      </c>
    </row>
    <row r="3234" spans="1:5" ht="30">
      <c r="A3234" s="5" t="s">
        <v>6353</v>
      </c>
      <c r="B3234" s="15" t="s">
        <v>6354</v>
      </c>
      <c r="C3234" s="20" t="s">
        <v>3939</v>
      </c>
      <c r="D3234" s="51">
        <v>0.45211762189865112</v>
      </c>
      <c r="E3234" s="62">
        <v>0.45211762189865112</v>
      </c>
    </row>
    <row r="3235" spans="1:5" ht="30">
      <c r="A3235" s="5" t="s">
        <v>6355</v>
      </c>
      <c r="B3235" s="15" t="s">
        <v>6356</v>
      </c>
      <c r="C3235" s="20" t="s">
        <v>505</v>
      </c>
      <c r="D3235" s="44">
        <v>1.9908941984176636</v>
      </c>
      <c r="E3235" s="55">
        <v>1.9908941984176636</v>
      </c>
    </row>
    <row r="3236" spans="1:5" ht="30">
      <c r="A3236" s="5" t="s">
        <v>6357</v>
      </c>
      <c r="B3236" s="15" t="s">
        <v>6358</v>
      </c>
      <c r="C3236" s="20" t="s">
        <v>5125</v>
      </c>
      <c r="D3236" s="51">
        <v>2.4996042251586914E-2</v>
      </c>
      <c r="E3236" s="62">
        <v>2.4996042251586914E-2</v>
      </c>
    </row>
    <row r="3237" spans="1:5" ht="30">
      <c r="A3237" s="5" t="s">
        <v>6359</v>
      </c>
      <c r="B3237" s="15" t="s">
        <v>6360</v>
      </c>
      <c r="C3237" s="20" t="s">
        <v>5128</v>
      </c>
      <c r="D3237" s="52">
        <v>1.2476497431634925E-5</v>
      </c>
      <c r="E3237" s="63">
        <v>1.2476497431634925E-5</v>
      </c>
    </row>
    <row r="3238" spans="1:5" ht="30">
      <c r="A3238" s="5" t="s">
        <v>6361</v>
      </c>
      <c r="B3238" s="15" t="s">
        <v>6362</v>
      </c>
      <c r="C3238" s="20" t="s">
        <v>38</v>
      </c>
      <c r="D3238" s="51">
        <v>0.28299999237060547</v>
      </c>
      <c r="E3238" s="62">
        <v>0.28299999237060547</v>
      </c>
    </row>
    <row r="3239" spans="1:5" ht="30">
      <c r="A3239" s="5" t="s">
        <v>6363</v>
      </c>
      <c r="B3239" s="15" t="s">
        <v>6364</v>
      </c>
      <c r="C3239" s="20" t="s">
        <v>30</v>
      </c>
      <c r="D3239" s="45">
        <v>67.760780334472656</v>
      </c>
      <c r="E3239" s="56">
        <v>67.760780334472656</v>
      </c>
    </row>
    <row r="3240" spans="1:5" ht="30">
      <c r="A3240" s="5" t="s">
        <v>6365</v>
      </c>
      <c r="B3240" s="15" t="s">
        <v>6366</v>
      </c>
      <c r="C3240" s="20" t="s">
        <v>212</v>
      </c>
      <c r="D3240" s="45">
        <v>10.791918754577637</v>
      </c>
      <c r="E3240" s="56">
        <v>10.791918754577637</v>
      </c>
    </row>
    <row r="3241" spans="1:5" ht="30">
      <c r="A3241" s="5" t="s">
        <v>6367</v>
      </c>
      <c r="B3241" s="15" t="s">
        <v>6368</v>
      </c>
      <c r="C3241" s="20" t="s">
        <v>505</v>
      </c>
      <c r="D3241" s="44">
        <v>7.5451765060424805</v>
      </c>
      <c r="E3241" s="55">
        <v>7.5451765060424805</v>
      </c>
    </row>
    <row r="3242" spans="1:5" ht="30">
      <c r="A3242" s="5" t="s">
        <v>6369</v>
      </c>
      <c r="B3242" s="15" t="s">
        <v>6370</v>
      </c>
      <c r="C3242" s="20" t="s">
        <v>500</v>
      </c>
      <c r="D3242" s="47">
        <v>2539.654541015625</v>
      </c>
      <c r="E3242" s="58">
        <v>2539.654541015625</v>
      </c>
    </row>
    <row r="3243" spans="1:5" ht="30">
      <c r="A3243" s="5" t="s">
        <v>6371</v>
      </c>
      <c r="B3243" s="15" t="s">
        <v>6372</v>
      </c>
      <c r="C3243" s="20" t="s">
        <v>500</v>
      </c>
      <c r="D3243" s="44">
        <v>-7.8340568542480469</v>
      </c>
      <c r="E3243" s="55">
        <v>-7.8340568542480469</v>
      </c>
    </row>
    <row r="3244" spans="1:5" ht="30">
      <c r="A3244" s="5" t="s">
        <v>6373</v>
      </c>
      <c r="B3244" s="15" t="s">
        <v>6374</v>
      </c>
      <c r="C3244" s="20"/>
      <c r="D3244" s="51">
        <v>0.9646766185760498</v>
      </c>
      <c r="E3244" s="62">
        <v>0.9646766185760498</v>
      </c>
    </row>
    <row r="3245" spans="1:5" ht="30">
      <c r="A3245" s="5" t="s">
        <v>6375</v>
      </c>
      <c r="B3245" s="15" t="s">
        <v>6376</v>
      </c>
      <c r="C3245" s="20" t="s">
        <v>3939</v>
      </c>
      <c r="D3245" s="51">
        <v>0.18771472573280334</v>
      </c>
      <c r="E3245" s="62">
        <v>0.18771472573280334</v>
      </c>
    </row>
    <row r="3246" spans="1:5" ht="30">
      <c r="A3246" s="5" t="s">
        <v>6377</v>
      </c>
      <c r="B3246" s="15" t="s">
        <v>6378</v>
      </c>
      <c r="C3246" s="20" t="s">
        <v>505</v>
      </c>
      <c r="D3246" s="44">
        <v>4.1883845329284668</v>
      </c>
      <c r="E3246" s="55">
        <v>4.1883845329284668</v>
      </c>
    </row>
    <row r="3247" spans="1:5" ht="30">
      <c r="A3247" s="5" t="s">
        <v>6379</v>
      </c>
      <c r="B3247" s="15" t="s">
        <v>6380</v>
      </c>
      <c r="C3247" s="20" t="s">
        <v>5125</v>
      </c>
      <c r="D3247" s="51">
        <v>2.178613469004631E-2</v>
      </c>
      <c r="E3247" s="62">
        <v>2.178613469004631E-2</v>
      </c>
    </row>
    <row r="3248" spans="1:5" ht="30">
      <c r="A3248" s="5" t="s">
        <v>6381</v>
      </c>
      <c r="B3248" s="15" t="s">
        <v>6382</v>
      </c>
      <c r="C3248" s="20" t="s">
        <v>5128</v>
      </c>
      <c r="D3248" s="52">
        <v>1.1191775229235645E-5</v>
      </c>
      <c r="E3248" s="63">
        <v>1.1191775229235645E-5</v>
      </c>
    </row>
    <row r="3249" spans="1:5" ht="30">
      <c r="A3249" s="5" t="s">
        <v>6383</v>
      </c>
      <c r="B3249" s="15" t="s">
        <v>6384</v>
      </c>
      <c r="C3249" s="20" t="s">
        <v>38</v>
      </c>
      <c r="D3249" s="51">
        <v>0.77999997138977051</v>
      </c>
      <c r="E3249" s="62">
        <v>0.77999997138977051</v>
      </c>
    </row>
    <row r="3250" spans="1:5" ht="30">
      <c r="A3250" s="5" t="s">
        <v>6385</v>
      </c>
      <c r="B3250" s="15" t="s">
        <v>6386</v>
      </c>
      <c r="C3250" s="20" t="s">
        <v>30</v>
      </c>
      <c r="D3250" s="50">
        <v>104.82939910888672</v>
      </c>
      <c r="E3250" s="61">
        <v>104.82939910888672</v>
      </c>
    </row>
    <row r="3251" spans="1:5" ht="30">
      <c r="A3251" s="5" t="s">
        <v>6387</v>
      </c>
      <c r="B3251" s="15" t="s">
        <v>6388</v>
      </c>
      <c r="C3251" s="20" t="s">
        <v>212</v>
      </c>
      <c r="D3251" s="50">
        <v>358.32427978515625</v>
      </c>
      <c r="E3251" s="61">
        <v>358.32427978515625</v>
      </c>
    </row>
    <row r="3252" spans="1:5" ht="30">
      <c r="A3252" s="5" t="s">
        <v>6389</v>
      </c>
      <c r="B3252" s="15" t="s">
        <v>6390</v>
      </c>
      <c r="C3252" s="20" t="s">
        <v>505</v>
      </c>
      <c r="D3252" s="44">
        <v>7.5080776214599609</v>
      </c>
      <c r="E3252" s="55">
        <v>7.5080776214599609</v>
      </c>
    </row>
    <row r="3253" spans="1:5" ht="30">
      <c r="A3253" s="5" t="s">
        <v>6391</v>
      </c>
      <c r="B3253" s="15" t="s">
        <v>6392</v>
      </c>
      <c r="C3253" s="20" t="s">
        <v>500</v>
      </c>
      <c r="D3253" s="47">
        <v>2688.509033203125</v>
      </c>
      <c r="E3253" s="58">
        <v>2688.509033203125</v>
      </c>
    </row>
    <row r="3254" spans="1:5" ht="30">
      <c r="A3254" s="5" t="s">
        <v>6393</v>
      </c>
      <c r="B3254" s="15" t="s">
        <v>6394</v>
      </c>
      <c r="C3254" s="20" t="s">
        <v>500</v>
      </c>
      <c r="D3254" s="50">
        <v>141.02046203613281</v>
      </c>
      <c r="E3254" s="61">
        <v>141.02046203613281</v>
      </c>
    </row>
    <row r="3255" spans="1:5" ht="30">
      <c r="A3255" s="5" t="s">
        <v>6395</v>
      </c>
      <c r="B3255" s="15" t="s">
        <v>6396</v>
      </c>
      <c r="C3255" s="20"/>
      <c r="D3255" s="44">
        <v>1.010736346244812</v>
      </c>
      <c r="E3255" s="55">
        <v>1.010736346244812</v>
      </c>
    </row>
    <row r="3256" spans="1:5" ht="30">
      <c r="A3256" s="5" t="s">
        <v>6397</v>
      </c>
      <c r="B3256" s="15" t="s">
        <v>6398</v>
      </c>
      <c r="C3256" s="20" t="s">
        <v>3939</v>
      </c>
      <c r="D3256" s="51">
        <v>0.45211762189865112</v>
      </c>
      <c r="E3256" s="62">
        <v>0.45211762189865112</v>
      </c>
    </row>
    <row r="3257" spans="1:5" ht="30">
      <c r="A3257" s="5" t="s">
        <v>6399</v>
      </c>
      <c r="B3257" s="15" t="s">
        <v>6400</v>
      </c>
      <c r="C3257" s="20" t="s">
        <v>505</v>
      </c>
      <c r="D3257" s="44">
        <v>1.9908941984176636</v>
      </c>
      <c r="E3257" s="55">
        <v>1.9908941984176636</v>
      </c>
    </row>
    <row r="3258" spans="1:5" ht="45">
      <c r="A3258" s="5" t="s">
        <v>6401</v>
      </c>
      <c r="B3258" s="15" t="s">
        <v>6402</v>
      </c>
      <c r="C3258" s="20" t="s">
        <v>5125</v>
      </c>
      <c r="D3258" s="51">
        <v>2.4996042251586914E-2</v>
      </c>
      <c r="E3258" s="62">
        <v>2.4996042251586914E-2</v>
      </c>
    </row>
    <row r="3259" spans="1:5" ht="45">
      <c r="A3259" s="5" t="s">
        <v>6403</v>
      </c>
      <c r="B3259" s="15" t="s">
        <v>6404</v>
      </c>
      <c r="C3259" s="20" t="s">
        <v>5128</v>
      </c>
      <c r="D3259" s="52">
        <v>1.2476497431634925E-5</v>
      </c>
      <c r="E3259" s="63">
        <v>1.2476497431634925E-5</v>
      </c>
    </row>
    <row r="3260" spans="1:5" ht="30">
      <c r="A3260" s="5" t="s">
        <v>6405</v>
      </c>
      <c r="B3260" s="15" t="s">
        <v>6406</v>
      </c>
      <c r="C3260" s="20" t="s">
        <v>38</v>
      </c>
      <c r="D3260" s="51">
        <v>9.7499996423721313E-2</v>
      </c>
      <c r="E3260" s="62">
        <v>9.7499996423721313E-2</v>
      </c>
    </row>
    <row r="3261" spans="1:5" ht="30">
      <c r="A3261" s="5" t="s">
        <v>6407</v>
      </c>
      <c r="B3261" s="15" t="s">
        <v>6408</v>
      </c>
      <c r="C3261" s="20" t="s">
        <v>30</v>
      </c>
      <c r="D3261" s="45">
        <v>45.313236236572266</v>
      </c>
      <c r="E3261" s="56">
        <v>45.313236236572266</v>
      </c>
    </row>
    <row r="3262" spans="1:5" ht="30">
      <c r="A3262" s="5" t="s">
        <v>6409</v>
      </c>
      <c r="B3262" s="15" t="s">
        <v>6410</v>
      </c>
      <c r="C3262" s="20" t="s">
        <v>212</v>
      </c>
      <c r="D3262" s="50">
        <v>347.80453491210937</v>
      </c>
      <c r="E3262" s="61">
        <v>347.80453491210937</v>
      </c>
    </row>
    <row r="3263" spans="1:5" ht="30">
      <c r="A3263" s="5" t="s">
        <v>6411</v>
      </c>
      <c r="B3263" s="15" t="s">
        <v>6412</v>
      </c>
      <c r="C3263" s="20" t="s">
        <v>505</v>
      </c>
      <c r="D3263" s="44">
        <v>7.6683259010314941</v>
      </c>
      <c r="E3263" s="55">
        <v>7.6683259010314941</v>
      </c>
    </row>
    <row r="3264" spans="1:5" ht="30">
      <c r="A3264" s="5" t="s">
        <v>6413</v>
      </c>
      <c r="B3264" s="15" t="s">
        <v>6414</v>
      </c>
      <c r="C3264" s="20" t="s">
        <v>500</v>
      </c>
      <c r="D3264" s="47">
        <v>2427.134765625</v>
      </c>
      <c r="E3264" s="58">
        <v>2427.134765625</v>
      </c>
    </row>
    <row r="3265" spans="1:5" ht="30">
      <c r="A3265" s="5" t="s">
        <v>6415</v>
      </c>
      <c r="B3265" s="15" t="s">
        <v>6416</v>
      </c>
      <c r="C3265" s="20" t="s">
        <v>500</v>
      </c>
      <c r="D3265" s="50">
        <v>-120.35366821289062</v>
      </c>
      <c r="E3265" s="61">
        <v>-120.35366821289062</v>
      </c>
    </row>
    <row r="3266" spans="1:5" ht="30">
      <c r="A3266" s="5" t="s">
        <v>6417</v>
      </c>
      <c r="B3266" s="15" t="s">
        <v>6418</v>
      </c>
      <c r="C3266" s="20"/>
      <c r="D3266" s="51">
        <v>0.93486952781677246</v>
      </c>
      <c r="E3266" s="62">
        <v>0.93486952781677246</v>
      </c>
    </row>
    <row r="3267" spans="1:5" ht="30">
      <c r="A3267" s="5" t="s">
        <v>6419</v>
      </c>
      <c r="B3267" s="15" t="s">
        <v>6420</v>
      </c>
      <c r="C3267" s="20" t="s">
        <v>3939</v>
      </c>
      <c r="D3267" s="51">
        <v>7.1198485791683197E-2</v>
      </c>
      <c r="E3267" s="62">
        <v>7.1198485791683197E-2</v>
      </c>
    </row>
    <row r="3268" spans="1:5" ht="30">
      <c r="A3268" s="5" t="s">
        <v>6421</v>
      </c>
      <c r="B3268" s="15" t="s">
        <v>6422</v>
      </c>
      <c r="C3268" s="20" t="s">
        <v>505</v>
      </c>
      <c r="D3268" s="44">
        <v>4.1796603202819824</v>
      </c>
      <c r="E3268" s="55">
        <v>4.1796603202819824</v>
      </c>
    </row>
    <row r="3269" spans="1:5" ht="30">
      <c r="A3269" s="5" t="s">
        <v>6423</v>
      </c>
      <c r="B3269" s="15" t="s">
        <v>6424</v>
      </c>
      <c r="C3269" s="20" t="s">
        <v>5125</v>
      </c>
      <c r="D3269" s="51">
        <v>1.9919160753488541E-2</v>
      </c>
      <c r="E3269" s="62">
        <v>1.9919160753488541E-2</v>
      </c>
    </row>
    <row r="3270" spans="1:5" ht="30">
      <c r="A3270" s="5" t="s">
        <v>6425</v>
      </c>
      <c r="B3270" s="15" t="s">
        <v>6426</v>
      </c>
      <c r="C3270" s="20" t="s">
        <v>5128</v>
      </c>
      <c r="D3270" s="52">
        <v>1.0473510883457493E-5</v>
      </c>
      <c r="E3270" s="63">
        <v>1.0473510883457493E-5</v>
      </c>
    </row>
    <row r="3271" spans="1:5" ht="30">
      <c r="A3271" s="5" t="s">
        <v>6427</v>
      </c>
      <c r="B3271" s="15" t="s">
        <v>6428</v>
      </c>
      <c r="C3271" s="20" t="s">
        <v>38</v>
      </c>
      <c r="D3271" s="44">
        <v>1.0135135650634766</v>
      </c>
      <c r="E3271" s="55">
        <v>1.0135135650634766</v>
      </c>
    </row>
    <row r="3272" spans="1:5" ht="30">
      <c r="A3272" s="5" t="s">
        <v>6429</v>
      </c>
      <c r="B3272" s="15" t="s">
        <v>6430</v>
      </c>
      <c r="C3272" s="20" t="s">
        <v>30</v>
      </c>
      <c r="D3272" s="45">
        <v>27.322345733642578</v>
      </c>
      <c r="E3272" s="56">
        <v>27.322345733642578</v>
      </c>
    </row>
    <row r="3273" spans="1:5" ht="30">
      <c r="A3273" s="5" t="s">
        <v>6431</v>
      </c>
      <c r="B3273" s="15" t="s">
        <v>6432</v>
      </c>
      <c r="C3273" s="20" t="s">
        <v>212</v>
      </c>
      <c r="D3273" s="46">
        <v>9802.54296875</v>
      </c>
      <c r="E3273" s="57">
        <v>9802.54296875</v>
      </c>
    </row>
    <row r="3274" spans="1:5" ht="30">
      <c r="A3274" s="5" t="s">
        <v>6433</v>
      </c>
      <c r="B3274" s="15" t="s">
        <v>6434</v>
      </c>
      <c r="C3274" s="20" t="s">
        <v>505</v>
      </c>
      <c r="D3274" s="51">
        <v>0.39967441558837891</v>
      </c>
      <c r="E3274" s="62">
        <v>0.39967441558837891</v>
      </c>
    </row>
    <row r="3275" spans="1:5" ht="30">
      <c r="A3275" s="5" t="s">
        <v>6435</v>
      </c>
      <c r="B3275" s="15" t="s">
        <v>6436</v>
      </c>
      <c r="C3275" s="20" t="s">
        <v>500</v>
      </c>
      <c r="D3275" s="50">
        <v>114.54670715332031</v>
      </c>
      <c r="E3275" s="61">
        <v>114.54670715332031</v>
      </c>
    </row>
    <row r="3276" spans="1:5" ht="30">
      <c r="A3276" s="5" t="s">
        <v>6437</v>
      </c>
      <c r="B3276" s="15" t="s">
        <v>6438</v>
      </c>
      <c r="C3276" s="20" t="s">
        <v>500</v>
      </c>
      <c r="D3276" s="47">
        <v>-2432.94189453125</v>
      </c>
      <c r="E3276" s="58">
        <v>-2432.94189453125</v>
      </c>
    </row>
    <row r="3277" spans="1:5" ht="30">
      <c r="A3277" s="5" t="s">
        <v>6439</v>
      </c>
      <c r="B3277" s="15" t="s">
        <v>6440</v>
      </c>
      <c r="C3277" s="20"/>
      <c r="D3277" s="51">
        <v>-0.13493101298809052</v>
      </c>
      <c r="E3277" s="62">
        <v>-0.13493101298809052</v>
      </c>
    </row>
    <row r="3278" spans="1:5" ht="30">
      <c r="A3278" s="5" t="s">
        <v>6441</v>
      </c>
      <c r="B3278" s="15" t="s">
        <v>6442</v>
      </c>
      <c r="C3278" s="20" t="s">
        <v>3939</v>
      </c>
      <c r="D3278" s="50">
        <v>996.46563720703125</v>
      </c>
      <c r="E3278" s="61">
        <v>996.46563720703125</v>
      </c>
    </row>
    <row r="3279" spans="1:5" ht="30">
      <c r="A3279" s="5" t="s">
        <v>6443</v>
      </c>
      <c r="B3279" s="15" t="s">
        <v>6444</v>
      </c>
      <c r="C3279" s="20" t="s">
        <v>505</v>
      </c>
      <c r="D3279" s="44">
        <v>4.1786408424377441</v>
      </c>
      <c r="E3279" s="55">
        <v>4.1786408424377441</v>
      </c>
    </row>
    <row r="3280" spans="1:5" ht="45">
      <c r="A3280" s="5" t="s">
        <v>6445</v>
      </c>
      <c r="B3280" s="15" t="s">
        <v>6446</v>
      </c>
      <c r="C3280" s="20" t="s">
        <v>5125</v>
      </c>
      <c r="D3280" s="51">
        <v>0.61158531904220581</v>
      </c>
      <c r="E3280" s="62">
        <v>0.61158531904220581</v>
      </c>
    </row>
    <row r="3281" spans="1:5" ht="30">
      <c r="A3281" s="5" t="s">
        <v>6447</v>
      </c>
      <c r="B3281" s="15" t="s">
        <v>6448</v>
      </c>
      <c r="C3281" s="20" t="s">
        <v>5128</v>
      </c>
      <c r="D3281" s="54">
        <v>8.4395898738875985E-4</v>
      </c>
      <c r="E3281" s="65">
        <v>8.4395898738875985E-4</v>
      </c>
    </row>
    <row r="3282" spans="1:5" ht="45">
      <c r="A3282" s="5" t="s">
        <v>6449</v>
      </c>
      <c r="B3282" s="15" t="s">
        <v>6450</v>
      </c>
      <c r="C3282" s="20" t="s">
        <v>38</v>
      </c>
      <c r="D3282" s="44">
        <v>3.5</v>
      </c>
      <c r="E3282" s="55">
        <v>3.5</v>
      </c>
    </row>
    <row r="3283" spans="1:5" ht="45">
      <c r="A3283" s="5" t="s">
        <v>6451</v>
      </c>
      <c r="B3283" s="15" t="s">
        <v>6452</v>
      </c>
      <c r="C3283" s="20" t="s">
        <v>30</v>
      </c>
      <c r="D3283" s="45">
        <v>37.3673095703125</v>
      </c>
      <c r="E3283" s="56">
        <v>37.3673095703125</v>
      </c>
    </row>
    <row r="3284" spans="1:5" ht="45">
      <c r="A3284" s="5" t="s">
        <v>6453</v>
      </c>
      <c r="B3284" s="15" t="s">
        <v>6454</v>
      </c>
      <c r="C3284" s="20" t="s">
        <v>212</v>
      </c>
      <c r="D3284" s="46">
        <v>19605.0859375</v>
      </c>
      <c r="E3284" s="57">
        <v>19605.0859375</v>
      </c>
    </row>
    <row r="3285" spans="1:5" ht="45">
      <c r="A3285" s="5" t="s">
        <v>6455</v>
      </c>
      <c r="B3285" s="15" t="s">
        <v>6456</v>
      </c>
      <c r="C3285" s="20" t="s">
        <v>505</v>
      </c>
      <c r="D3285" s="51">
        <v>0.53702312707901001</v>
      </c>
      <c r="E3285" s="62">
        <v>0.53702312707901001</v>
      </c>
    </row>
    <row r="3286" spans="1:5" ht="45">
      <c r="A3286" s="5" t="s">
        <v>6457</v>
      </c>
      <c r="B3286" s="15" t="s">
        <v>6458</v>
      </c>
      <c r="C3286" s="20" t="s">
        <v>500</v>
      </c>
      <c r="D3286" s="50">
        <v>156.7740478515625</v>
      </c>
      <c r="E3286" s="61">
        <v>156.7740478515625</v>
      </c>
    </row>
    <row r="3287" spans="1:5" ht="45">
      <c r="A3287" s="5" t="s">
        <v>6459</v>
      </c>
      <c r="B3287" s="15" t="s">
        <v>6460</v>
      </c>
      <c r="C3287" s="20" t="s">
        <v>500</v>
      </c>
      <c r="D3287" s="47">
        <v>-2390.714599609375</v>
      </c>
      <c r="E3287" s="58">
        <v>-2390.714599609375</v>
      </c>
    </row>
    <row r="3288" spans="1:5" ht="45">
      <c r="A3288" s="5" t="s">
        <v>6461</v>
      </c>
      <c r="B3288" s="15" t="s">
        <v>6462</v>
      </c>
      <c r="C3288" s="20"/>
      <c r="D3288" s="51">
        <v>-0.19907180964946747</v>
      </c>
      <c r="E3288" s="62">
        <v>-0.19907180964946747</v>
      </c>
    </row>
    <row r="3289" spans="1:5" ht="45">
      <c r="A3289" s="5" t="s">
        <v>6463</v>
      </c>
      <c r="B3289" s="15" t="s">
        <v>6464</v>
      </c>
      <c r="C3289" s="20" t="s">
        <v>3939</v>
      </c>
      <c r="D3289" s="50">
        <v>993.35040283203125</v>
      </c>
      <c r="E3289" s="61">
        <v>993.35040283203125</v>
      </c>
    </row>
    <row r="3290" spans="1:5" ht="45">
      <c r="A3290" s="5" t="s">
        <v>6465</v>
      </c>
      <c r="B3290" s="15" t="s">
        <v>6466</v>
      </c>
      <c r="C3290" s="20" t="s">
        <v>505</v>
      </c>
      <c r="D3290" s="44">
        <v>4.1774892807006836</v>
      </c>
      <c r="E3290" s="55">
        <v>4.1774892807006836</v>
      </c>
    </row>
    <row r="3291" spans="1:5" ht="45">
      <c r="A3291" s="5" t="s">
        <v>6467</v>
      </c>
      <c r="B3291" s="15" t="s">
        <v>6468</v>
      </c>
      <c r="C3291" s="20" t="s">
        <v>5125</v>
      </c>
      <c r="D3291" s="51">
        <v>0.62587195634841919</v>
      </c>
      <c r="E3291" s="62">
        <v>0.62587195634841919</v>
      </c>
    </row>
    <row r="3292" spans="1:5" ht="45">
      <c r="A3292" s="5" t="s">
        <v>6469</v>
      </c>
      <c r="B3292" s="15" t="s">
        <v>6470</v>
      </c>
      <c r="C3292" s="20" t="s">
        <v>5128</v>
      </c>
      <c r="D3292" s="54">
        <v>6.8574253236874938E-4</v>
      </c>
      <c r="E3292" s="65">
        <v>6.8574253236874938E-4</v>
      </c>
    </row>
    <row r="3293" spans="1:5" ht="30">
      <c r="A3293" s="5" t="s">
        <v>6471</v>
      </c>
      <c r="B3293" s="15" t="s">
        <v>6472</v>
      </c>
      <c r="C3293" s="20" t="s">
        <v>38</v>
      </c>
      <c r="D3293" s="51">
        <v>0.28299999237060547</v>
      </c>
      <c r="E3293" s="62">
        <v>0.28299999237060547</v>
      </c>
    </row>
    <row r="3294" spans="1:5" ht="30">
      <c r="A3294" s="5" t="s">
        <v>6473</v>
      </c>
      <c r="B3294" s="15" t="s">
        <v>6474</v>
      </c>
      <c r="C3294" s="20" t="s">
        <v>30</v>
      </c>
      <c r="D3294" s="45">
        <v>67.760780334472656</v>
      </c>
      <c r="E3294" s="56">
        <v>67.760780334472656</v>
      </c>
    </row>
    <row r="3295" spans="1:5" ht="30">
      <c r="A3295" s="5" t="s">
        <v>6475</v>
      </c>
      <c r="B3295" s="15" t="s">
        <v>6476</v>
      </c>
      <c r="C3295" s="20" t="s">
        <v>212</v>
      </c>
      <c r="D3295" s="50">
        <v>347.5323486328125</v>
      </c>
      <c r="E3295" s="61">
        <v>347.5323486328125</v>
      </c>
    </row>
    <row r="3296" spans="1:5" ht="30">
      <c r="A3296" s="5" t="s">
        <v>6477</v>
      </c>
      <c r="B3296" s="15" t="s">
        <v>6478</v>
      </c>
      <c r="C3296" s="20" t="s">
        <v>505</v>
      </c>
      <c r="D3296" s="44">
        <v>7.5451765060424805</v>
      </c>
      <c r="E3296" s="55">
        <v>7.5451765060424805</v>
      </c>
    </row>
    <row r="3297" spans="1:5" ht="30">
      <c r="A3297" s="5" t="s">
        <v>6479</v>
      </c>
      <c r="B3297" s="15" t="s">
        <v>6480</v>
      </c>
      <c r="C3297" s="20" t="s">
        <v>500</v>
      </c>
      <c r="D3297" s="47">
        <v>2539.654541015625</v>
      </c>
      <c r="E3297" s="58">
        <v>2539.654541015625</v>
      </c>
    </row>
    <row r="3298" spans="1:5" ht="30">
      <c r="A3298" s="5" t="s">
        <v>6481</v>
      </c>
      <c r="B3298" s="15" t="s">
        <v>6482</v>
      </c>
      <c r="C3298" s="20" t="s">
        <v>500</v>
      </c>
      <c r="D3298" s="44">
        <v>-7.8340568542480469</v>
      </c>
      <c r="E3298" s="55">
        <v>-7.8340568542480469</v>
      </c>
    </row>
    <row r="3299" spans="1:5" ht="30">
      <c r="A3299" s="5" t="s">
        <v>6483</v>
      </c>
      <c r="B3299" s="15" t="s">
        <v>6484</v>
      </c>
      <c r="C3299" s="20"/>
      <c r="D3299" s="51">
        <v>0.9646766185760498</v>
      </c>
      <c r="E3299" s="62">
        <v>0.9646766185760498</v>
      </c>
    </row>
    <row r="3300" spans="1:5" ht="30">
      <c r="A3300" s="5" t="s">
        <v>6485</v>
      </c>
      <c r="B3300" s="15" t="s">
        <v>6486</v>
      </c>
      <c r="C3300" s="20" t="s">
        <v>3939</v>
      </c>
      <c r="D3300" s="51">
        <v>0.18771472573280334</v>
      </c>
      <c r="E3300" s="62">
        <v>0.18771472573280334</v>
      </c>
    </row>
    <row r="3301" spans="1:5" ht="30">
      <c r="A3301" s="5" t="s">
        <v>6487</v>
      </c>
      <c r="B3301" s="15" t="s">
        <v>6488</v>
      </c>
      <c r="C3301" s="20" t="s">
        <v>505</v>
      </c>
      <c r="D3301" s="44">
        <v>4.1883845329284668</v>
      </c>
      <c r="E3301" s="55">
        <v>4.1883845329284668</v>
      </c>
    </row>
    <row r="3302" spans="1:5" ht="45">
      <c r="A3302" s="5" t="s">
        <v>6489</v>
      </c>
      <c r="B3302" s="15" t="s">
        <v>6490</v>
      </c>
      <c r="C3302" s="20" t="s">
        <v>5125</v>
      </c>
      <c r="D3302" s="51">
        <v>2.178613469004631E-2</v>
      </c>
      <c r="E3302" s="62">
        <v>2.178613469004631E-2</v>
      </c>
    </row>
    <row r="3303" spans="1:5" ht="45">
      <c r="A3303" s="5" t="s">
        <v>6491</v>
      </c>
      <c r="B3303" s="15" t="s">
        <v>6492</v>
      </c>
      <c r="C3303" s="20" t="s">
        <v>5128</v>
      </c>
      <c r="D3303" s="52">
        <v>1.1191775229235645E-5</v>
      </c>
      <c r="E3303" s="63">
        <v>1.1191775229235645E-5</v>
      </c>
    </row>
    <row r="3304" spans="1:5" ht="30">
      <c r="A3304" s="5" t="s">
        <v>6493</v>
      </c>
      <c r="B3304" s="15" t="s">
        <v>6494</v>
      </c>
      <c r="C3304" s="20" t="s">
        <v>38</v>
      </c>
      <c r="D3304" s="51">
        <v>0.17499999701976776</v>
      </c>
      <c r="E3304" s="62">
        <v>0.17499999701976776</v>
      </c>
    </row>
    <row r="3305" spans="1:5" ht="30">
      <c r="A3305" s="5" t="s">
        <v>6495</v>
      </c>
      <c r="B3305" s="15" t="s">
        <v>6496</v>
      </c>
      <c r="C3305" s="20" t="s">
        <v>30</v>
      </c>
      <c r="D3305" s="45">
        <v>48.599643707275391</v>
      </c>
      <c r="E3305" s="56">
        <v>48.599643707275391</v>
      </c>
    </row>
    <row r="3306" spans="1:5" ht="30">
      <c r="A3306" s="5" t="s">
        <v>6497</v>
      </c>
      <c r="B3306" s="15" t="s">
        <v>6498</v>
      </c>
      <c r="C3306" s="20" t="s">
        <v>212</v>
      </c>
      <c r="D3306" s="45">
        <v>59.889877319335938</v>
      </c>
      <c r="E3306" s="56">
        <v>59.889877319335938</v>
      </c>
    </row>
    <row r="3307" spans="1:5" ht="30">
      <c r="A3307" s="5" t="s">
        <v>6499</v>
      </c>
      <c r="B3307" s="15" t="s">
        <v>6500</v>
      </c>
      <c r="C3307" s="20" t="s">
        <v>505</v>
      </c>
      <c r="D3307" s="51">
        <v>0.68564009666442871</v>
      </c>
      <c r="E3307" s="62">
        <v>0.68564009666442871</v>
      </c>
    </row>
    <row r="3308" spans="1:5" ht="30">
      <c r="A3308" s="5" t="s">
        <v>6501</v>
      </c>
      <c r="B3308" s="15" t="s">
        <v>6502</v>
      </c>
      <c r="C3308" s="20" t="s">
        <v>500</v>
      </c>
      <c r="D3308" s="50">
        <v>203.44282531738281</v>
      </c>
      <c r="E3308" s="61">
        <v>203.44282531738281</v>
      </c>
    </row>
    <row r="3309" spans="1:5" ht="30">
      <c r="A3309" s="5" t="s">
        <v>6503</v>
      </c>
      <c r="B3309" s="15" t="s">
        <v>6504</v>
      </c>
      <c r="C3309" s="20" t="s">
        <v>500</v>
      </c>
      <c r="D3309" s="47">
        <v>-2344.045654296875</v>
      </c>
      <c r="E3309" s="58">
        <v>-2344.045654296875</v>
      </c>
    </row>
    <row r="3310" spans="1:5" ht="30">
      <c r="A3310" s="5" t="s">
        <v>6505</v>
      </c>
      <c r="B3310" s="15" t="s">
        <v>6506</v>
      </c>
      <c r="C3310" s="20"/>
      <c r="D3310" s="51">
        <v>-1.5225773677229881E-2</v>
      </c>
      <c r="E3310" s="62">
        <v>-1.5225773677229881E-2</v>
      </c>
    </row>
    <row r="3311" spans="1:5" ht="30">
      <c r="A3311" s="5" t="s">
        <v>6507</v>
      </c>
      <c r="B3311" s="15" t="s">
        <v>6508</v>
      </c>
      <c r="C3311" s="20" t="s">
        <v>3939</v>
      </c>
      <c r="D3311" s="50">
        <v>988.6748046875</v>
      </c>
      <c r="E3311" s="61">
        <v>988.6748046875</v>
      </c>
    </row>
    <row r="3312" spans="1:5" ht="30">
      <c r="A3312" s="5" t="s">
        <v>6509</v>
      </c>
      <c r="B3312" s="15" t="s">
        <v>6510</v>
      </c>
      <c r="C3312" s="20" t="s">
        <v>505</v>
      </c>
      <c r="D3312" s="44">
        <v>4.1804914474487305</v>
      </c>
      <c r="E3312" s="55">
        <v>4.1804914474487305</v>
      </c>
    </row>
    <row r="3313" spans="1:5" ht="45">
      <c r="A3313" s="5" t="s">
        <v>6511</v>
      </c>
      <c r="B3313" s="15" t="s">
        <v>6512</v>
      </c>
      <c r="C3313" s="20" t="s">
        <v>5125</v>
      </c>
      <c r="D3313" s="51">
        <v>0.63944298028945923</v>
      </c>
      <c r="E3313" s="62">
        <v>0.63944298028945923</v>
      </c>
    </row>
    <row r="3314" spans="1:5" ht="45">
      <c r="A3314" s="5" t="s">
        <v>6513</v>
      </c>
      <c r="B3314" s="15" t="s">
        <v>6514</v>
      </c>
      <c r="C3314" s="20" t="s">
        <v>5128</v>
      </c>
      <c r="D3314" s="54">
        <v>5.5943941697478294E-4</v>
      </c>
      <c r="E3314" s="65">
        <v>5.5943941697478294E-4</v>
      </c>
    </row>
    <row r="3315" spans="1:5" ht="45">
      <c r="A3315" s="5" t="s">
        <v>6515</v>
      </c>
      <c r="B3315" s="15" t="s">
        <v>6516</v>
      </c>
      <c r="C3315" s="20" t="s">
        <v>38</v>
      </c>
      <c r="D3315" s="45">
        <v>10.408517837524414</v>
      </c>
      <c r="E3315" s="56">
        <v>10.408517837524414</v>
      </c>
    </row>
    <row r="3316" spans="1:5" ht="60">
      <c r="A3316" s="5" t="s">
        <v>6517</v>
      </c>
      <c r="B3316" s="15" t="s">
        <v>6518</v>
      </c>
      <c r="C3316" s="20" t="s">
        <v>30</v>
      </c>
      <c r="D3316" s="45">
        <v>45.78680419921875</v>
      </c>
      <c r="E3316" s="56">
        <v>45.78680419921875</v>
      </c>
    </row>
    <row r="3317" spans="1:5" ht="45">
      <c r="A3317" s="5" t="s">
        <v>6519</v>
      </c>
      <c r="B3317" s="15" t="s">
        <v>6520</v>
      </c>
      <c r="C3317" s="20" t="s">
        <v>212</v>
      </c>
      <c r="D3317" s="50">
        <v>427.73403930664062</v>
      </c>
      <c r="E3317" s="61">
        <v>427.73403930664062</v>
      </c>
    </row>
    <row r="3318" spans="1:5" ht="45">
      <c r="A3318" s="5" t="s">
        <v>6521</v>
      </c>
      <c r="B3318" s="15" t="s">
        <v>6522</v>
      </c>
      <c r="C3318" s="20" t="s">
        <v>505</v>
      </c>
      <c r="D3318" s="51">
        <v>0.64850062131881714</v>
      </c>
      <c r="E3318" s="62">
        <v>0.64850062131881714</v>
      </c>
    </row>
    <row r="3319" spans="1:5" ht="45">
      <c r="A3319" s="5" t="s">
        <v>6523</v>
      </c>
      <c r="B3319" s="15" t="s">
        <v>6524</v>
      </c>
      <c r="C3319" s="20" t="s">
        <v>500</v>
      </c>
      <c r="D3319" s="50">
        <v>192.57858276367187</v>
      </c>
      <c r="E3319" s="61">
        <v>192.57858276367187</v>
      </c>
    </row>
    <row r="3320" spans="1:5" ht="45">
      <c r="A3320" s="5" t="s">
        <v>6525</v>
      </c>
      <c r="B3320" s="15" t="s">
        <v>6526</v>
      </c>
      <c r="C3320" s="20" t="s">
        <v>500</v>
      </c>
      <c r="D3320" s="47">
        <v>-2354.909912109375</v>
      </c>
      <c r="E3320" s="58">
        <v>-2354.909912109375</v>
      </c>
    </row>
    <row r="3321" spans="1:5" ht="60">
      <c r="A3321" s="5" t="s">
        <v>6527</v>
      </c>
      <c r="B3321" s="15" t="s">
        <v>6528</v>
      </c>
      <c r="C3321" s="20"/>
      <c r="D3321" s="51">
        <v>-0.28773114085197449</v>
      </c>
      <c r="E3321" s="62">
        <v>-0.28773114085197449</v>
      </c>
    </row>
    <row r="3322" spans="1:5" ht="45">
      <c r="A3322" s="5" t="s">
        <v>6529</v>
      </c>
      <c r="B3322" s="15" t="s">
        <v>6530</v>
      </c>
      <c r="C3322" s="20" t="s">
        <v>3939</v>
      </c>
      <c r="D3322" s="50">
        <v>990.33856201171875</v>
      </c>
      <c r="E3322" s="61">
        <v>990.33856201171875</v>
      </c>
    </row>
    <row r="3323" spans="1:5" ht="45">
      <c r="A3323" s="5" t="s">
        <v>6531</v>
      </c>
      <c r="B3323" s="15" t="s">
        <v>6532</v>
      </c>
      <c r="C3323" s="20" t="s">
        <v>505</v>
      </c>
      <c r="D3323" s="44">
        <v>4.1773042678833008</v>
      </c>
      <c r="E3323" s="55">
        <v>4.1773042678833008</v>
      </c>
    </row>
    <row r="3324" spans="1:5" ht="60">
      <c r="A3324" s="5" t="s">
        <v>6533</v>
      </c>
      <c r="B3324" s="15" t="s">
        <v>6534</v>
      </c>
      <c r="C3324" s="20" t="s">
        <v>5125</v>
      </c>
      <c r="D3324" s="51">
        <v>0.63672852516174316</v>
      </c>
      <c r="E3324" s="62">
        <v>0.63672852516174316</v>
      </c>
    </row>
    <row r="3325" spans="1:5" ht="60">
      <c r="A3325" s="5" t="s">
        <v>6535</v>
      </c>
      <c r="B3325" s="15" t="s">
        <v>6536</v>
      </c>
      <c r="C3325" s="20" t="s">
        <v>5128</v>
      </c>
      <c r="D3325" s="54">
        <v>5.8737024664878845E-4</v>
      </c>
      <c r="E3325" s="65">
        <v>5.8737024664878845E-4</v>
      </c>
    </row>
    <row r="3326" spans="1:5" ht="30">
      <c r="A3326" s="5" t="s">
        <v>6537</v>
      </c>
      <c r="B3326" s="15" t="s">
        <v>6538</v>
      </c>
      <c r="C3326" s="20" t="s">
        <v>38</v>
      </c>
      <c r="D3326" s="51">
        <v>0.45640787482261658</v>
      </c>
      <c r="E3326" s="62">
        <v>0.45640787482261658</v>
      </c>
    </row>
    <row r="3327" spans="1:5" ht="45">
      <c r="A3327" s="5" t="s">
        <v>6539</v>
      </c>
      <c r="B3327" s="15" t="s">
        <v>6540</v>
      </c>
      <c r="C3327" s="20" t="s">
        <v>30</v>
      </c>
      <c r="D3327" s="45">
        <v>45.244132995605469</v>
      </c>
      <c r="E3327" s="56">
        <v>45.244132995605469</v>
      </c>
    </row>
    <row r="3328" spans="1:5" ht="45">
      <c r="A3328" s="5" t="s">
        <v>6541</v>
      </c>
      <c r="B3328" s="15" t="s">
        <v>6542</v>
      </c>
      <c r="C3328" s="20" t="s">
        <v>212</v>
      </c>
      <c r="D3328" s="50">
        <v>427.73403930664062</v>
      </c>
      <c r="E3328" s="61">
        <v>427.73403930664062</v>
      </c>
    </row>
    <row r="3329" spans="1:5" ht="30">
      <c r="A3329" s="5" t="s">
        <v>6543</v>
      </c>
      <c r="B3329" s="15" t="s">
        <v>6544</v>
      </c>
      <c r="C3329" s="20" t="s">
        <v>505</v>
      </c>
      <c r="D3329" s="51">
        <v>0.64181411266326904</v>
      </c>
      <c r="E3329" s="62">
        <v>0.64181411266326904</v>
      </c>
    </row>
    <row r="3330" spans="1:5" ht="30">
      <c r="A3330" s="5" t="s">
        <v>6545</v>
      </c>
      <c r="B3330" s="15" t="s">
        <v>6546</v>
      </c>
      <c r="C3330" s="20" t="s">
        <v>500</v>
      </c>
      <c r="D3330" s="50">
        <v>189.43562316894531</v>
      </c>
      <c r="E3330" s="61">
        <v>189.43562316894531</v>
      </c>
    </row>
    <row r="3331" spans="1:5" ht="45">
      <c r="A3331" s="5" t="s">
        <v>6547</v>
      </c>
      <c r="B3331" s="15" t="s">
        <v>6548</v>
      </c>
      <c r="C3331" s="20" t="s">
        <v>500</v>
      </c>
      <c r="D3331" s="47">
        <v>-2358.052978515625</v>
      </c>
      <c r="E3331" s="58">
        <v>-2358.052978515625</v>
      </c>
    </row>
    <row r="3332" spans="1:5" ht="45">
      <c r="A3332" s="5" t="s">
        <v>6549</v>
      </c>
      <c r="B3332" s="15" t="s">
        <v>6550</v>
      </c>
      <c r="C3332" s="20"/>
      <c r="D3332" s="51">
        <v>-6.1275556683540344E-2</v>
      </c>
      <c r="E3332" s="62">
        <v>-6.1275556683540344E-2</v>
      </c>
    </row>
    <row r="3333" spans="1:5" ht="30">
      <c r="A3333" s="5" t="s">
        <v>6551</v>
      </c>
      <c r="B3333" s="15" t="s">
        <v>6552</v>
      </c>
      <c r="C3333" s="20" t="s">
        <v>3939</v>
      </c>
      <c r="D3333" s="50">
        <v>990.13421630859375</v>
      </c>
      <c r="E3333" s="61">
        <v>990.13421630859375</v>
      </c>
    </row>
    <row r="3334" spans="1:5" ht="45">
      <c r="A3334" s="5" t="s">
        <v>6553</v>
      </c>
      <c r="B3334" s="15" t="s">
        <v>6554</v>
      </c>
      <c r="C3334" s="20" t="s">
        <v>505</v>
      </c>
      <c r="D3334" s="44">
        <v>4.1795573234558105</v>
      </c>
      <c r="E3334" s="55">
        <v>4.1795573234558105</v>
      </c>
    </row>
    <row r="3335" spans="1:5" ht="45">
      <c r="A3335" s="5" t="s">
        <v>6555</v>
      </c>
      <c r="B3335" s="15" t="s">
        <v>6556</v>
      </c>
      <c r="C3335" s="20" t="s">
        <v>5125</v>
      </c>
      <c r="D3335" s="51">
        <v>0.63557171821594238</v>
      </c>
      <c r="E3335" s="62">
        <v>0.63557171821594238</v>
      </c>
    </row>
    <row r="3336" spans="1:5" ht="45">
      <c r="A3336" s="5" t="s">
        <v>6557</v>
      </c>
      <c r="B3336" s="15" t="s">
        <v>6558</v>
      </c>
      <c r="C3336" s="20" t="s">
        <v>5128</v>
      </c>
      <c r="D3336" s="54">
        <v>5.9287087060511112E-4</v>
      </c>
      <c r="E3336" s="65">
        <v>5.9287087060511112E-4</v>
      </c>
    </row>
    <row r="3337" spans="1:5" ht="45">
      <c r="A3337" s="5" t="s">
        <v>6559</v>
      </c>
      <c r="B3337" s="15" t="s">
        <v>6560</v>
      </c>
      <c r="C3337" s="20" t="s">
        <v>38</v>
      </c>
      <c r="D3337" s="51">
        <v>0.17499999701976776</v>
      </c>
      <c r="E3337" s="62">
        <v>0.17499999701976776</v>
      </c>
    </row>
    <row r="3338" spans="1:5" ht="45">
      <c r="A3338" s="5" t="s">
        <v>6561</v>
      </c>
      <c r="B3338" s="15" t="s">
        <v>6562</v>
      </c>
      <c r="C3338" s="20" t="s">
        <v>30</v>
      </c>
      <c r="D3338" s="45">
        <v>48.637889862060547</v>
      </c>
      <c r="E3338" s="56">
        <v>48.637889862060547</v>
      </c>
    </row>
    <row r="3339" spans="1:5" ht="45">
      <c r="A3339" s="5" t="s">
        <v>6563</v>
      </c>
      <c r="B3339" s="15" t="s">
        <v>6564</v>
      </c>
      <c r="C3339" s="20" t="s">
        <v>212</v>
      </c>
      <c r="D3339" s="45">
        <v>60.157352447509766</v>
      </c>
      <c r="E3339" s="56">
        <v>60.157352447509766</v>
      </c>
    </row>
    <row r="3340" spans="1:5" ht="45">
      <c r="A3340" s="5" t="s">
        <v>6565</v>
      </c>
      <c r="B3340" s="15" t="s">
        <v>6566</v>
      </c>
      <c r="C3340" s="20" t="s">
        <v>505</v>
      </c>
      <c r="D3340" s="51">
        <v>0.68613660335540771</v>
      </c>
      <c r="E3340" s="62">
        <v>0.68613660335540771</v>
      </c>
    </row>
    <row r="3341" spans="1:5" ht="45">
      <c r="A3341" s="5" t="s">
        <v>6567</v>
      </c>
      <c r="B3341" s="15" t="s">
        <v>6568</v>
      </c>
      <c r="C3341" s="20" t="s">
        <v>500</v>
      </c>
      <c r="D3341" s="50">
        <v>203.60267639160156</v>
      </c>
      <c r="E3341" s="61">
        <v>203.60267639160156</v>
      </c>
    </row>
    <row r="3342" spans="1:5" ht="45">
      <c r="A3342" s="5" t="s">
        <v>6569</v>
      </c>
      <c r="B3342" s="15" t="s">
        <v>6570</v>
      </c>
      <c r="C3342" s="20" t="s">
        <v>500</v>
      </c>
      <c r="D3342" s="47">
        <v>-2343.8857421875</v>
      </c>
      <c r="E3342" s="58">
        <v>-2343.8857421875</v>
      </c>
    </row>
    <row r="3343" spans="1:5" ht="45">
      <c r="A3343" s="5" t="s">
        <v>6571</v>
      </c>
      <c r="B3343" s="15" t="s">
        <v>6572</v>
      </c>
      <c r="C3343" s="20"/>
      <c r="D3343" s="51">
        <v>-1.5158171765506268E-2</v>
      </c>
      <c r="E3343" s="62">
        <v>-1.5158171765506268E-2</v>
      </c>
    </row>
    <row r="3344" spans="1:5" ht="45">
      <c r="A3344" s="5" t="s">
        <v>6573</v>
      </c>
      <c r="B3344" s="15" t="s">
        <v>6574</v>
      </c>
      <c r="C3344" s="20" t="s">
        <v>3939</v>
      </c>
      <c r="D3344" s="50">
        <v>988.65789794921875</v>
      </c>
      <c r="E3344" s="61">
        <v>988.65789794921875</v>
      </c>
    </row>
    <row r="3345" spans="1:5" ht="45">
      <c r="A3345" s="5" t="s">
        <v>6575</v>
      </c>
      <c r="B3345" s="15" t="s">
        <v>6576</v>
      </c>
      <c r="C3345" s="20" t="s">
        <v>505</v>
      </c>
      <c r="D3345" s="44">
        <v>4.1805024147033691</v>
      </c>
      <c r="E3345" s="55">
        <v>4.1805024147033691</v>
      </c>
    </row>
    <row r="3346" spans="1:5" ht="45">
      <c r="A3346" s="5" t="s">
        <v>6577</v>
      </c>
      <c r="B3346" s="15" t="s">
        <v>6578</v>
      </c>
      <c r="C3346" s="20" t="s">
        <v>5125</v>
      </c>
      <c r="D3346" s="51">
        <v>0.63948619365692139</v>
      </c>
      <c r="E3346" s="62">
        <v>0.63948619365692139</v>
      </c>
    </row>
    <row r="3347" spans="1:5" ht="45">
      <c r="A3347" s="5" t="s">
        <v>6579</v>
      </c>
      <c r="B3347" s="15" t="s">
        <v>6580</v>
      </c>
      <c r="C3347" s="20" t="s">
        <v>5128</v>
      </c>
      <c r="D3347" s="54">
        <v>5.5907649220898747E-4</v>
      </c>
      <c r="E3347" s="65">
        <v>5.5907649220898747E-4</v>
      </c>
    </row>
    <row r="3348" spans="1:5" ht="45">
      <c r="A3348" s="5" t="s">
        <v>6581</v>
      </c>
      <c r="B3348" s="15" t="s">
        <v>6582</v>
      </c>
      <c r="C3348" s="20" t="s">
        <v>38</v>
      </c>
      <c r="D3348" s="51">
        <v>0.17499999701976776</v>
      </c>
      <c r="E3348" s="62">
        <v>0.17499999701976776</v>
      </c>
    </row>
    <row r="3349" spans="1:5" ht="45">
      <c r="A3349" s="5" t="s">
        <v>6583</v>
      </c>
      <c r="B3349" s="15" t="s">
        <v>6584</v>
      </c>
      <c r="C3349" s="20" t="s">
        <v>30</v>
      </c>
      <c r="D3349" s="45">
        <v>57.20068359375</v>
      </c>
      <c r="E3349" s="56">
        <v>57.20068359375</v>
      </c>
    </row>
    <row r="3350" spans="1:5" ht="45">
      <c r="A3350" s="5" t="s">
        <v>6585</v>
      </c>
      <c r="B3350" s="15" t="s">
        <v>6586</v>
      </c>
      <c r="C3350" s="20" t="s">
        <v>212</v>
      </c>
      <c r="D3350" s="51">
        <v>0.26747092604637146</v>
      </c>
      <c r="E3350" s="62">
        <v>0.26747092604637146</v>
      </c>
    </row>
    <row r="3351" spans="1:5" ht="45">
      <c r="A3351" s="5" t="s">
        <v>6587</v>
      </c>
      <c r="B3351" s="15" t="s">
        <v>6588</v>
      </c>
      <c r="C3351" s="20" t="s">
        <v>505</v>
      </c>
      <c r="D3351" s="51">
        <v>0.79592645168304443</v>
      </c>
      <c r="E3351" s="62">
        <v>0.79592645168304443</v>
      </c>
    </row>
    <row r="3352" spans="1:5" ht="45">
      <c r="A3352" s="5" t="s">
        <v>6589</v>
      </c>
      <c r="B3352" s="15" t="s">
        <v>6590</v>
      </c>
      <c r="C3352" s="20" t="s">
        <v>500</v>
      </c>
      <c r="D3352" s="50">
        <v>239.4447021484375</v>
      </c>
      <c r="E3352" s="61">
        <v>239.4447021484375</v>
      </c>
    </row>
    <row r="3353" spans="1:5" ht="45">
      <c r="A3353" s="5" t="s">
        <v>6591</v>
      </c>
      <c r="B3353" s="15" t="s">
        <v>6592</v>
      </c>
      <c r="C3353" s="20" t="s">
        <v>500</v>
      </c>
      <c r="D3353" s="47">
        <v>-2308.0439453125</v>
      </c>
      <c r="E3353" s="58">
        <v>-2308.0439453125</v>
      </c>
    </row>
    <row r="3354" spans="1:5" ht="45">
      <c r="A3354" s="5" t="s">
        <v>6593</v>
      </c>
      <c r="B3354" s="15" t="s">
        <v>6594</v>
      </c>
      <c r="C3354" s="20"/>
      <c r="D3354" s="52">
        <v>4.0167456916151423E-8</v>
      </c>
      <c r="E3354" s="63">
        <v>4.0167456916151423E-8</v>
      </c>
    </row>
    <row r="3355" spans="1:5" ht="45">
      <c r="A3355" s="5" t="s">
        <v>6595</v>
      </c>
      <c r="B3355" s="15" t="s">
        <v>6596</v>
      </c>
      <c r="C3355" s="20" t="s">
        <v>3939</v>
      </c>
      <c r="D3355" s="50">
        <v>984.29034423828125</v>
      </c>
      <c r="E3355" s="61">
        <v>984.29034423828125</v>
      </c>
    </row>
    <row r="3356" spans="1:5" ht="45">
      <c r="A3356" s="5" t="s">
        <v>6597</v>
      </c>
      <c r="B3356" s="15" t="s">
        <v>6598</v>
      </c>
      <c r="C3356" s="20" t="s">
        <v>505</v>
      </c>
      <c r="D3356" s="44">
        <v>4.1834301948547363</v>
      </c>
      <c r="E3356" s="55">
        <v>4.1834301948547363</v>
      </c>
    </row>
    <row r="3357" spans="1:5" ht="45">
      <c r="A3357" s="5" t="s">
        <v>6599</v>
      </c>
      <c r="B3357" s="15" t="s">
        <v>6600</v>
      </c>
      <c r="C3357" s="20" t="s">
        <v>5125</v>
      </c>
      <c r="D3357" s="51">
        <v>0.64858484268188477</v>
      </c>
      <c r="E3357" s="62">
        <v>0.64858484268188477</v>
      </c>
    </row>
    <row r="3358" spans="1:5" ht="45">
      <c r="A3358" s="5" t="s">
        <v>6601</v>
      </c>
      <c r="B3358" s="15" t="s">
        <v>6602</v>
      </c>
      <c r="C3358" s="20" t="s">
        <v>5128</v>
      </c>
      <c r="D3358" s="54">
        <v>4.8667812370695174E-4</v>
      </c>
      <c r="E3358" s="65">
        <v>4.8667812370695174E-4</v>
      </c>
    </row>
    <row r="3359" spans="1:5" ht="45">
      <c r="A3359" s="5" t="s">
        <v>6603</v>
      </c>
      <c r="B3359" s="15" t="s">
        <v>6604</v>
      </c>
      <c r="C3359" s="20" t="s">
        <v>38</v>
      </c>
      <c r="D3359" s="51">
        <v>9.7499996423721313E-2</v>
      </c>
      <c r="E3359" s="62">
        <v>9.7499996423721313E-2</v>
      </c>
    </row>
    <row r="3360" spans="1:5" ht="45">
      <c r="A3360" s="5" t="s">
        <v>6605</v>
      </c>
      <c r="B3360" s="15" t="s">
        <v>6606</v>
      </c>
      <c r="C3360" s="20" t="s">
        <v>30</v>
      </c>
      <c r="D3360" s="45">
        <v>45.313236236572266</v>
      </c>
      <c r="E3360" s="56">
        <v>45.313236236572266</v>
      </c>
    </row>
    <row r="3361" spans="1:5" ht="45">
      <c r="A3361" s="5" t="s">
        <v>6607</v>
      </c>
      <c r="B3361" s="15" t="s">
        <v>6608</v>
      </c>
      <c r="C3361" s="20" t="s">
        <v>212</v>
      </c>
      <c r="D3361" s="50">
        <v>366.00906372070312</v>
      </c>
      <c r="E3361" s="61">
        <v>366.00906372070312</v>
      </c>
    </row>
    <row r="3362" spans="1:5" ht="45">
      <c r="A3362" s="5" t="s">
        <v>6609</v>
      </c>
      <c r="B3362" s="15" t="s">
        <v>6610</v>
      </c>
      <c r="C3362" s="20" t="s">
        <v>505</v>
      </c>
      <c r="D3362" s="44">
        <v>7.6743745803833008</v>
      </c>
      <c r="E3362" s="55">
        <v>7.6743745803833008</v>
      </c>
    </row>
    <row r="3363" spans="1:5" ht="45">
      <c r="A3363" s="5" t="s">
        <v>6611</v>
      </c>
      <c r="B3363" s="15" t="s">
        <v>6612</v>
      </c>
      <c r="C3363" s="20" t="s">
        <v>500</v>
      </c>
      <c r="D3363" s="47">
        <v>2429.061279296875</v>
      </c>
      <c r="E3363" s="58">
        <v>2429.061279296875</v>
      </c>
    </row>
    <row r="3364" spans="1:5" ht="45">
      <c r="A3364" s="5" t="s">
        <v>6613</v>
      </c>
      <c r="B3364" s="15" t="s">
        <v>6614</v>
      </c>
      <c r="C3364" s="20" t="s">
        <v>500</v>
      </c>
      <c r="D3364" s="50">
        <v>-118.42718505859375</v>
      </c>
      <c r="E3364" s="61">
        <v>-118.42718505859375</v>
      </c>
    </row>
    <row r="3365" spans="1:5" ht="45">
      <c r="A3365" s="5" t="s">
        <v>6615</v>
      </c>
      <c r="B3365" s="15" t="s">
        <v>6616</v>
      </c>
      <c r="C3365" s="20"/>
      <c r="D3365" s="51">
        <v>0.93567448854446411</v>
      </c>
      <c r="E3365" s="62">
        <v>0.93567448854446411</v>
      </c>
    </row>
    <row r="3366" spans="1:5" ht="45">
      <c r="A3366" s="5" t="s">
        <v>6617</v>
      </c>
      <c r="B3366" s="15" t="s">
        <v>6618</v>
      </c>
      <c r="C3366" s="20" t="s">
        <v>3939</v>
      </c>
      <c r="D3366" s="51">
        <v>7.1137242019176483E-2</v>
      </c>
      <c r="E3366" s="62">
        <v>7.1137242019176483E-2</v>
      </c>
    </row>
    <row r="3367" spans="1:5" ht="45">
      <c r="A3367" s="5" t="s">
        <v>6619</v>
      </c>
      <c r="B3367" s="15" t="s">
        <v>6620</v>
      </c>
      <c r="C3367" s="20" t="s">
        <v>505</v>
      </c>
      <c r="D3367" s="44">
        <v>4.1796603202819824</v>
      </c>
      <c r="E3367" s="55">
        <v>4.1796603202819824</v>
      </c>
    </row>
    <row r="3368" spans="1:5" ht="45">
      <c r="A3368" s="5" t="s">
        <v>6621</v>
      </c>
      <c r="B3368" s="15" t="s">
        <v>6622</v>
      </c>
      <c r="C3368" s="20" t="s">
        <v>5125</v>
      </c>
      <c r="D3368" s="51">
        <v>1.9919160753488541E-2</v>
      </c>
      <c r="E3368" s="62">
        <v>1.9919160753488541E-2</v>
      </c>
    </row>
    <row r="3369" spans="1:5" ht="45">
      <c r="A3369" s="5" t="s">
        <v>6623</v>
      </c>
      <c r="B3369" s="15" t="s">
        <v>6624</v>
      </c>
      <c r="C3369" s="20" t="s">
        <v>5128</v>
      </c>
      <c r="D3369" s="52">
        <v>1.0473510883457493E-5</v>
      </c>
      <c r="E3369" s="63">
        <v>1.0473510883457493E-5</v>
      </c>
    </row>
    <row r="3370" spans="1:5" ht="45">
      <c r="A3370" s="5" t="s">
        <v>6625</v>
      </c>
      <c r="B3370" s="15" t="s">
        <v>6626</v>
      </c>
      <c r="C3370" s="20" t="s">
        <v>38</v>
      </c>
      <c r="D3370" s="45">
        <v>10.204428672790527</v>
      </c>
      <c r="E3370" s="56">
        <v>10.204428672790527</v>
      </c>
    </row>
    <row r="3371" spans="1:5" ht="60">
      <c r="A3371" s="5" t="s">
        <v>6627</v>
      </c>
      <c r="B3371" s="15" t="s">
        <v>6628</v>
      </c>
      <c r="C3371" s="20" t="s">
        <v>30</v>
      </c>
      <c r="D3371" s="45">
        <v>61.7130126953125</v>
      </c>
      <c r="E3371" s="56">
        <v>61.7130126953125</v>
      </c>
    </row>
    <row r="3372" spans="1:5" ht="45">
      <c r="A3372" s="5" t="s">
        <v>6629</v>
      </c>
      <c r="B3372" s="15" t="s">
        <v>6630</v>
      </c>
      <c r="C3372" s="20" t="s">
        <v>212</v>
      </c>
      <c r="D3372" s="50">
        <v>427.73403930664062</v>
      </c>
      <c r="E3372" s="61">
        <v>427.73403930664062</v>
      </c>
    </row>
    <row r="3373" spans="1:5" ht="45">
      <c r="A3373" s="5" t="s">
        <v>6631</v>
      </c>
      <c r="B3373" s="15" t="s">
        <v>6632</v>
      </c>
      <c r="C3373" s="20" t="s">
        <v>505</v>
      </c>
      <c r="D3373" s="51">
        <v>0.85212749242782593</v>
      </c>
      <c r="E3373" s="62">
        <v>0.85212749242782593</v>
      </c>
    </row>
    <row r="3374" spans="1:5" ht="45">
      <c r="A3374" s="5" t="s">
        <v>6633</v>
      </c>
      <c r="B3374" s="15" t="s">
        <v>6634</v>
      </c>
      <c r="C3374" s="20" t="s">
        <v>500</v>
      </c>
      <c r="D3374" s="50">
        <v>259.1458740234375</v>
      </c>
      <c r="E3374" s="61">
        <v>259.1458740234375</v>
      </c>
    </row>
    <row r="3375" spans="1:5" ht="45">
      <c r="A3375" s="5" t="s">
        <v>6635</v>
      </c>
      <c r="B3375" s="15" t="s">
        <v>6636</v>
      </c>
      <c r="C3375" s="20" t="s">
        <v>500</v>
      </c>
      <c r="D3375" s="47">
        <v>-2288.3427734375</v>
      </c>
      <c r="E3375" s="58">
        <v>-2288.3427734375</v>
      </c>
    </row>
    <row r="3376" spans="1:5" ht="60">
      <c r="A3376" s="5" t="s">
        <v>6637</v>
      </c>
      <c r="B3376" s="15" t="s">
        <v>6638</v>
      </c>
      <c r="C3376" s="20"/>
      <c r="D3376" s="51">
        <v>-0.25228899717330933</v>
      </c>
      <c r="E3376" s="62">
        <v>-0.25228899717330933</v>
      </c>
    </row>
    <row r="3377" spans="1:5" ht="45">
      <c r="A3377" s="5" t="s">
        <v>6639</v>
      </c>
      <c r="B3377" s="15" t="s">
        <v>6640</v>
      </c>
      <c r="C3377" s="20" t="s">
        <v>3939</v>
      </c>
      <c r="D3377" s="50">
        <v>982.7587890625</v>
      </c>
      <c r="E3377" s="61">
        <v>982.7587890625</v>
      </c>
    </row>
    <row r="3378" spans="1:5" ht="45">
      <c r="A3378" s="5" t="s">
        <v>6641</v>
      </c>
      <c r="B3378" s="15" t="s">
        <v>6642</v>
      </c>
      <c r="C3378" s="20" t="s">
        <v>505</v>
      </c>
      <c r="D3378" s="44">
        <v>4.1831297874450684</v>
      </c>
      <c r="E3378" s="55">
        <v>4.1831297874450684</v>
      </c>
    </row>
    <row r="3379" spans="1:5" ht="60">
      <c r="A3379" s="5" t="s">
        <v>6643</v>
      </c>
      <c r="B3379" s="15" t="s">
        <v>6644</v>
      </c>
      <c r="C3379" s="20" t="s">
        <v>5125</v>
      </c>
      <c r="D3379" s="51">
        <v>0.65344774723052979</v>
      </c>
      <c r="E3379" s="62">
        <v>0.65344774723052979</v>
      </c>
    </row>
    <row r="3380" spans="1:5" ht="60">
      <c r="A3380" s="5" t="s">
        <v>6645</v>
      </c>
      <c r="B3380" s="15" t="s">
        <v>6646</v>
      </c>
      <c r="C3380" s="20" t="s">
        <v>5128</v>
      </c>
      <c r="D3380" s="54">
        <v>4.5479906839318573E-4</v>
      </c>
      <c r="E3380" s="65">
        <v>4.5479906839318573E-4</v>
      </c>
    </row>
    <row r="3381" spans="1:5" ht="45">
      <c r="A3381" s="5" t="s">
        <v>6647</v>
      </c>
      <c r="B3381" s="15" t="s">
        <v>6648</v>
      </c>
      <c r="C3381" s="20" t="s">
        <v>38</v>
      </c>
      <c r="D3381" s="51">
        <v>0.70449364185333252</v>
      </c>
      <c r="E3381" s="62">
        <v>0.70449364185333252</v>
      </c>
    </row>
    <row r="3382" spans="1:5" ht="60">
      <c r="A3382" s="5" t="s">
        <v>6649</v>
      </c>
      <c r="B3382" s="15" t="s">
        <v>6650</v>
      </c>
      <c r="C3382" s="20" t="s">
        <v>30</v>
      </c>
      <c r="D3382" s="45">
        <v>64.515579223632813</v>
      </c>
      <c r="E3382" s="56">
        <v>64.515579223632813</v>
      </c>
    </row>
    <row r="3383" spans="1:5" ht="45">
      <c r="A3383" s="5" t="s">
        <v>6651</v>
      </c>
      <c r="B3383" s="15" t="s">
        <v>6652</v>
      </c>
      <c r="C3383" s="20" t="s">
        <v>212</v>
      </c>
      <c r="D3383" s="45">
        <v>49.09796142578125</v>
      </c>
      <c r="E3383" s="56">
        <v>49.09796142578125</v>
      </c>
    </row>
    <row r="3384" spans="1:5" ht="45">
      <c r="A3384" s="5" t="s">
        <v>6653</v>
      </c>
      <c r="B3384" s="15" t="s">
        <v>6654</v>
      </c>
      <c r="C3384" s="20" t="s">
        <v>505</v>
      </c>
      <c r="D3384" s="51">
        <v>0.88751721382141113</v>
      </c>
      <c r="E3384" s="62">
        <v>0.88751721382141113</v>
      </c>
    </row>
    <row r="3385" spans="1:5" ht="45">
      <c r="A3385" s="5" t="s">
        <v>6655</v>
      </c>
      <c r="B3385" s="15" t="s">
        <v>6656</v>
      </c>
      <c r="C3385" s="20" t="s">
        <v>500</v>
      </c>
      <c r="D3385" s="50">
        <v>270.07867431640625</v>
      </c>
      <c r="E3385" s="61">
        <v>270.07867431640625</v>
      </c>
    </row>
    <row r="3386" spans="1:5" ht="45">
      <c r="A3386" s="5" t="s">
        <v>6657</v>
      </c>
      <c r="B3386" s="15" t="s">
        <v>6658</v>
      </c>
      <c r="C3386" s="20" t="s">
        <v>500</v>
      </c>
      <c r="D3386" s="47">
        <v>-2277.409912109375</v>
      </c>
      <c r="E3386" s="58">
        <v>-2277.409912109375</v>
      </c>
    </row>
    <row r="3387" spans="1:5" ht="60">
      <c r="A3387" s="5" t="s">
        <v>6659</v>
      </c>
      <c r="B3387" s="15" t="s">
        <v>6660</v>
      </c>
      <c r="C3387" s="20"/>
      <c r="D3387" s="51">
        <v>-4.7018546611070633E-2</v>
      </c>
      <c r="E3387" s="62">
        <v>-4.7018546611070633E-2</v>
      </c>
    </row>
    <row r="3388" spans="1:5" ht="45">
      <c r="A3388" s="5" t="s">
        <v>6661</v>
      </c>
      <c r="B3388" s="15" t="s">
        <v>6662</v>
      </c>
      <c r="C3388" s="20" t="s">
        <v>3939</v>
      </c>
      <c r="D3388" s="50">
        <v>980.85198974609375</v>
      </c>
      <c r="E3388" s="61">
        <v>980.85198974609375</v>
      </c>
    </row>
    <row r="3389" spans="1:5" ht="45">
      <c r="A3389" s="5" t="s">
        <v>6663</v>
      </c>
      <c r="B3389" s="15" t="s">
        <v>6664</v>
      </c>
      <c r="C3389" s="20" t="s">
        <v>505</v>
      </c>
      <c r="D3389" s="44">
        <v>4.1865944862365723</v>
      </c>
      <c r="E3389" s="55">
        <v>4.1865944862365723</v>
      </c>
    </row>
    <row r="3390" spans="1:5" ht="60">
      <c r="A3390" s="5" t="s">
        <v>6665</v>
      </c>
      <c r="B3390" s="15" t="s">
        <v>6666</v>
      </c>
      <c r="C3390" s="20" t="s">
        <v>5125</v>
      </c>
      <c r="D3390" s="51">
        <v>0.65549725294113159</v>
      </c>
      <c r="E3390" s="62">
        <v>0.65549725294113159</v>
      </c>
    </row>
    <row r="3391" spans="1:5" ht="60">
      <c r="A3391" s="5" t="s">
        <v>6667</v>
      </c>
      <c r="B3391" s="15" t="s">
        <v>6668</v>
      </c>
      <c r="C3391" s="20" t="s">
        <v>5128</v>
      </c>
      <c r="D3391" s="54">
        <v>4.3640669900923967E-4</v>
      </c>
      <c r="E3391" s="65">
        <v>4.3640669900923967E-4</v>
      </c>
    </row>
    <row r="3392" spans="1:5" ht="45">
      <c r="A3392" s="5" t="s">
        <v>6669</v>
      </c>
      <c r="B3392" s="15" t="s">
        <v>6670</v>
      </c>
      <c r="C3392" s="20" t="s">
        <v>38</v>
      </c>
      <c r="D3392" s="45">
        <v>10.004343032836914</v>
      </c>
      <c r="E3392" s="56">
        <v>10.004343032836914</v>
      </c>
    </row>
    <row r="3393" spans="1:5" ht="60">
      <c r="A3393" s="5" t="s">
        <v>6671</v>
      </c>
      <c r="B3393" s="15" t="s">
        <v>6672</v>
      </c>
      <c r="C3393" s="20" t="s">
        <v>30</v>
      </c>
      <c r="D3393" s="45">
        <v>84.497909545898438</v>
      </c>
      <c r="E3393" s="56">
        <v>84.497909545898438</v>
      </c>
    </row>
    <row r="3394" spans="1:5" ht="45">
      <c r="A3394" s="5" t="s">
        <v>6673</v>
      </c>
      <c r="B3394" s="15" t="s">
        <v>6674</v>
      </c>
      <c r="C3394" s="20" t="s">
        <v>212</v>
      </c>
      <c r="D3394" s="50">
        <v>427.73403930664062</v>
      </c>
      <c r="E3394" s="61">
        <v>427.73403930664062</v>
      </c>
    </row>
    <row r="3395" spans="1:5" ht="45">
      <c r="A3395" s="5" t="s">
        <v>6675</v>
      </c>
      <c r="B3395" s="15" t="s">
        <v>6676</v>
      </c>
      <c r="C3395" s="20" t="s">
        <v>505</v>
      </c>
      <c r="D3395" s="44">
        <v>1.1278616189956665</v>
      </c>
      <c r="E3395" s="55">
        <v>1.1278616189956665</v>
      </c>
    </row>
    <row r="3396" spans="1:5" ht="45">
      <c r="A3396" s="5" t="s">
        <v>6677</v>
      </c>
      <c r="B3396" s="15" t="s">
        <v>6678</v>
      </c>
      <c r="C3396" s="20" t="s">
        <v>500</v>
      </c>
      <c r="D3396" s="50">
        <v>354.58700561523437</v>
      </c>
      <c r="E3396" s="61">
        <v>354.58700561523437</v>
      </c>
    </row>
    <row r="3397" spans="1:5" ht="45">
      <c r="A3397" s="5" t="s">
        <v>6679</v>
      </c>
      <c r="B3397" s="15" t="s">
        <v>6680</v>
      </c>
      <c r="C3397" s="20" t="s">
        <v>500</v>
      </c>
      <c r="D3397" s="47">
        <v>-2192.901611328125</v>
      </c>
      <c r="E3397" s="58">
        <v>-2192.901611328125</v>
      </c>
    </row>
    <row r="3398" spans="1:5" ht="60">
      <c r="A3398" s="5" t="s">
        <v>6681</v>
      </c>
      <c r="B3398" s="15" t="s">
        <v>6682</v>
      </c>
      <c r="C3398" s="20"/>
      <c r="D3398" s="51">
        <v>-0.20263367891311646</v>
      </c>
      <c r="E3398" s="62">
        <v>-0.20263367891311646</v>
      </c>
    </row>
    <row r="3399" spans="1:5" ht="45">
      <c r="A3399" s="5" t="s">
        <v>6683</v>
      </c>
      <c r="B3399" s="15" t="s">
        <v>6684</v>
      </c>
      <c r="C3399" s="20" t="s">
        <v>3939</v>
      </c>
      <c r="D3399" s="50">
        <v>969.38916015625</v>
      </c>
      <c r="E3399" s="61">
        <v>969.38916015625</v>
      </c>
    </row>
    <row r="3400" spans="1:5" ht="45">
      <c r="A3400" s="5" t="s">
        <v>6685</v>
      </c>
      <c r="B3400" s="15" t="s">
        <v>6686</v>
      </c>
      <c r="C3400" s="20" t="s">
        <v>505</v>
      </c>
      <c r="D3400" s="44">
        <v>4.197761058807373</v>
      </c>
      <c r="E3400" s="55">
        <v>4.197761058807373</v>
      </c>
    </row>
    <row r="3401" spans="1:5" ht="60">
      <c r="A3401" s="5" t="s">
        <v>6687</v>
      </c>
      <c r="B3401" s="15" t="s">
        <v>6688</v>
      </c>
      <c r="C3401" s="20" t="s">
        <v>5125</v>
      </c>
      <c r="D3401" s="51">
        <v>0.67090260982513428</v>
      </c>
      <c r="E3401" s="62">
        <v>0.67090260982513428</v>
      </c>
    </row>
    <row r="3402" spans="1:5" ht="60">
      <c r="A3402" s="5" t="s">
        <v>6689</v>
      </c>
      <c r="B3402" s="15" t="s">
        <v>6690</v>
      </c>
      <c r="C3402" s="20" t="s">
        <v>5128</v>
      </c>
      <c r="D3402" s="54">
        <v>3.3607566729187965E-4</v>
      </c>
      <c r="E3402" s="65">
        <v>3.3607566729187965E-4</v>
      </c>
    </row>
    <row r="3403" spans="1:5" ht="45">
      <c r="A3403" s="5" t="s">
        <v>6691</v>
      </c>
      <c r="B3403" s="15" t="s">
        <v>6692</v>
      </c>
      <c r="C3403" s="20" t="s">
        <v>38</v>
      </c>
      <c r="D3403" s="44">
        <v>1.2598040103912354</v>
      </c>
      <c r="E3403" s="55">
        <v>1.2598040103912354</v>
      </c>
    </row>
    <row r="3404" spans="1:5" ht="60">
      <c r="A3404" s="5" t="s">
        <v>6693</v>
      </c>
      <c r="B3404" s="15" t="s">
        <v>6694</v>
      </c>
      <c r="C3404" s="20" t="s">
        <v>30</v>
      </c>
      <c r="D3404" s="45">
        <v>87.296913146972656</v>
      </c>
      <c r="E3404" s="56">
        <v>87.296913146972656</v>
      </c>
    </row>
    <row r="3405" spans="1:5" ht="45">
      <c r="A3405" s="5" t="s">
        <v>6695</v>
      </c>
      <c r="B3405" s="15" t="s">
        <v>6696</v>
      </c>
      <c r="C3405" s="20" t="s">
        <v>212</v>
      </c>
      <c r="D3405" s="45">
        <v>33.536739349365234</v>
      </c>
      <c r="E3405" s="56">
        <v>33.536739349365234</v>
      </c>
    </row>
    <row r="3406" spans="1:5" ht="45">
      <c r="A3406" s="5" t="s">
        <v>6697</v>
      </c>
      <c r="B3406" s="15" t="s">
        <v>6698</v>
      </c>
      <c r="C3406" s="20" t="s">
        <v>505</v>
      </c>
      <c r="D3406" s="44">
        <v>1.1612107753753662</v>
      </c>
      <c r="E3406" s="55">
        <v>1.1612107753753662</v>
      </c>
    </row>
    <row r="3407" spans="1:5" ht="45">
      <c r="A3407" s="5" t="s">
        <v>6699</v>
      </c>
      <c r="B3407" s="15" t="s">
        <v>6700</v>
      </c>
      <c r="C3407" s="20" t="s">
        <v>500</v>
      </c>
      <c r="D3407" s="50">
        <v>365.65325927734375</v>
      </c>
      <c r="E3407" s="61">
        <v>365.65325927734375</v>
      </c>
    </row>
    <row r="3408" spans="1:5" ht="45">
      <c r="A3408" s="5" t="s">
        <v>6701</v>
      </c>
      <c r="B3408" s="15" t="s">
        <v>6702</v>
      </c>
      <c r="C3408" s="20" t="s">
        <v>500</v>
      </c>
      <c r="D3408" s="47">
        <v>-2181.835205078125</v>
      </c>
      <c r="E3408" s="58">
        <v>-2181.835205078125</v>
      </c>
    </row>
    <row r="3409" spans="1:5" ht="60">
      <c r="A3409" s="5" t="s">
        <v>6703</v>
      </c>
      <c r="B3409" s="15" t="s">
        <v>6704</v>
      </c>
      <c r="C3409" s="20"/>
      <c r="D3409" s="51">
        <v>-3.5537265241146088E-2</v>
      </c>
      <c r="E3409" s="62">
        <v>-3.5537265241146088E-2</v>
      </c>
    </row>
    <row r="3410" spans="1:5" ht="45">
      <c r="A3410" s="5" t="s">
        <v>6705</v>
      </c>
      <c r="B3410" s="15" t="s">
        <v>6706</v>
      </c>
      <c r="C3410" s="20" t="s">
        <v>3939</v>
      </c>
      <c r="D3410" s="50">
        <v>967.16754150390625</v>
      </c>
      <c r="E3410" s="61">
        <v>967.16754150390625</v>
      </c>
    </row>
    <row r="3411" spans="1:5" ht="45">
      <c r="A3411" s="5" t="s">
        <v>6707</v>
      </c>
      <c r="B3411" s="15" t="s">
        <v>6708</v>
      </c>
      <c r="C3411" s="20" t="s">
        <v>505</v>
      </c>
      <c r="D3411" s="44">
        <v>4.2021007537841797</v>
      </c>
      <c r="E3411" s="55">
        <v>4.2021007537841797</v>
      </c>
    </row>
    <row r="3412" spans="1:5" ht="60">
      <c r="A3412" s="5" t="s">
        <v>6709</v>
      </c>
      <c r="B3412" s="15" t="s">
        <v>6710</v>
      </c>
      <c r="C3412" s="20" t="s">
        <v>5125</v>
      </c>
      <c r="D3412" s="51">
        <v>0.67208671569824219</v>
      </c>
      <c r="E3412" s="62">
        <v>0.67208671569824219</v>
      </c>
    </row>
    <row r="3413" spans="1:5" ht="60">
      <c r="A3413" s="5" t="s">
        <v>6711</v>
      </c>
      <c r="B3413" s="15" t="s">
        <v>6712</v>
      </c>
      <c r="C3413" s="20" t="s">
        <v>5128</v>
      </c>
      <c r="D3413" s="54">
        <v>3.2491137972101569E-4</v>
      </c>
      <c r="E3413" s="65">
        <v>3.2491137972101569E-4</v>
      </c>
    </row>
    <row r="3414" spans="1:5" ht="45">
      <c r="A3414" s="5" t="s">
        <v>6713</v>
      </c>
      <c r="B3414" s="15" t="s">
        <v>6714</v>
      </c>
      <c r="C3414" s="20" t="s">
        <v>38</v>
      </c>
      <c r="D3414" s="44">
        <v>9.8081779479980469</v>
      </c>
      <c r="E3414" s="55">
        <v>9.8081779479980469</v>
      </c>
    </row>
    <row r="3415" spans="1:5" ht="60">
      <c r="A3415" s="5" t="s">
        <v>6715</v>
      </c>
      <c r="B3415" s="15" t="s">
        <v>6716</v>
      </c>
      <c r="C3415" s="20" t="s">
        <v>30</v>
      </c>
      <c r="D3415" s="50">
        <v>100.49386596679687</v>
      </c>
      <c r="E3415" s="61">
        <v>100.49386596679687</v>
      </c>
    </row>
    <row r="3416" spans="1:5" ht="45">
      <c r="A3416" s="5" t="s">
        <v>6717</v>
      </c>
      <c r="B3416" s="15" t="s">
        <v>6718</v>
      </c>
      <c r="C3416" s="20" t="s">
        <v>212</v>
      </c>
      <c r="D3416" s="50">
        <v>427.73403930664062</v>
      </c>
      <c r="E3416" s="61">
        <v>427.73403930664062</v>
      </c>
    </row>
    <row r="3417" spans="1:5" ht="45">
      <c r="A3417" s="5" t="s">
        <v>6719</v>
      </c>
      <c r="B3417" s="15" t="s">
        <v>6720</v>
      </c>
      <c r="C3417" s="20" t="s">
        <v>505</v>
      </c>
      <c r="D3417" s="44">
        <v>1.3119008541107178</v>
      </c>
      <c r="E3417" s="55">
        <v>1.3119008541107178</v>
      </c>
    </row>
    <row r="3418" spans="1:5" ht="45">
      <c r="A3418" s="5" t="s">
        <v>6721</v>
      </c>
      <c r="B3418" s="15" t="s">
        <v>6722</v>
      </c>
      <c r="C3418" s="20" t="s">
        <v>500</v>
      </c>
      <c r="D3418" s="50">
        <v>421.83767700195312</v>
      </c>
      <c r="E3418" s="61">
        <v>421.83767700195312</v>
      </c>
    </row>
    <row r="3419" spans="1:5" ht="45">
      <c r="A3419" s="5" t="s">
        <v>6723</v>
      </c>
      <c r="B3419" s="15" t="s">
        <v>6724</v>
      </c>
      <c r="C3419" s="20" t="s">
        <v>500</v>
      </c>
      <c r="D3419" s="47">
        <v>-2125.65087890625</v>
      </c>
      <c r="E3419" s="58">
        <v>-2125.65087890625</v>
      </c>
    </row>
    <row r="3420" spans="1:5" ht="60">
      <c r="A3420" s="5" t="s">
        <v>6725</v>
      </c>
      <c r="B3420" s="15" t="s">
        <v>6726</v>
      </c>
      <c r="C3420" s="20"/>
      <c r="D3420" s="51">
        <v>-0.16711394488811493</v>
      </c>
      <c r="E3420" s="62">
        <v>-0.16711394488811493</v>
      </c>
    </row>
    <row r="3421" spans="1:5" ht="45">
      <c r="A3421" s="5" t="s">
        <v>6727</v>
      </c>
      <c r="B3421" s="15" t="s">
        <v>6728</v>
      </c>
      <c r="C3421" s="20" t="s">
        <v>3939</v>
      </c>
      <c r="D3421" s="50">
        <v>958.44683837890625</v>
      </c>
      <c r="E3421" s="61">
        <v>958.44683837890625</v>
      </c>
    </row>
    <row r="3422" spans="1:5" ht="45">
      <c r="A3422" s="5" t="s">
        <v>6729</v>
      </c>
      <c r="B3422" s="15" t="s">
        <v>6730</v>
      </c>
      <c r="C3422" s="20" t="s">
        <v>505</v>
      </c>
      <c r="D3422" s="44">
        <v>4.2140026092529297</v>
      </c>
      <c r="E3422" s="55">
        <v>4.2140026092529297</v>
      </c>
    </row>
    <row r="3423" spans="1:5" ht="60">
      <c r="A3423" s="5" t="s">
        <v>6731</v>
      </c>
      <c r="B3423" s="15" t="s">
        <v>6732</v>
      </c>
      <c r="C3423" s="20" t="s">
        <v>5125</v>
      </c>
      <c r="D3423" s="51">
        <v>0.67900341749191284</v>
      </c>
      <c r="E3423" s="62">
        <v>0.67900341749191284</v>
      </c>
    </row>
    <row r="3424" spans="1:5" ht="60">
      <c r="A3424" s="5" t="s">
        <v>6733</v>
      </c>
      <c r="B3424" s="15" t="s">
        <v>6734</v>
      </c>
      <c r="C3424" s="20" t="s">
        <v>5128</v>
      </c>
      <c r="D3424" s="54">
        <v>2.8094570734538138E-4</v>
      </c>
      <c r="E3424" s="65">
        <v>2.8094570734538138E-4</v>
      </c>
    </row>
    <row r="3425" spans="1:5" ht="45">
      <c r="A3425" s="5" t="s">
        <v>6735</v>
      </c>
      <c r="B3425" s="15" t="s">
        <v>6736</v>
      </c>
      <c r="C3425" s="20" t="s">
        <v>38</v>
      </c>
      <c r="D3425" s="44">
        <v>3.3245108127593994</v>
      </c>
      <c r="E3425" s="55">
        <v>3.3245108127593994</v>
      </c>
    </row>
    <row r="3426" spans="1:5" ht="60">
      <c r="A3426" s="5" t="s">
        <v>6737</v>
      </c>
      <c r="B3426" s="15" t="s">
        <v>6738</v>
      </c>
      <c r="C3426" s="20" t="s">
        <v>30</v>
      </c>
      <c r="D3426" s="50">
        <v>103.29640197753906</v>
      </c>
      <c r="E3426" s="61">
        <v>103.29640197753906</v>
      </c>
    </row>
    <row r="3427" spans="1:5" ht="45">
      <c r="A3427" s="5" t="s">
        <v>6739</v>
      </c>
      <c r="B3427" s="15" t="s">
        <v>6740</v>
      </c>
      <c r="C3427" s="20" t="s">
        <v>212</v>
      </c>
      <c r="D3427" s="45">
        <v>22.201864242553711</v>
      </c>
      <c r="E3427" s="56">
        <v>22.201864242553711</v>
      </c>
    </row>
    <row r="3428" spans="1:5" ht="45">
      <c r="A3428" s="5" t="s">
        <v>6741</v>
      </c>
      <c r="B3428" s="15" t="s">
        <v>6742</v>
      </c>
      <c r="C3428" s="20" t="s">
        <v>505</v>
      </c>
      <c r="D3428" s="44">
        <v>1.3439337015151978</v>
      </c>
      <c r="E3428" s="55">
        <v>1.3439337015151978</v>
      </c>
    </row>
    <row r="3429" spans="1:5" ht="45">
      <c r="A3429" s="5" t="s">
        <v>6743</v>
      </c>
      <c r="B3429" s="15" t="s">
        <v>6744</v>
      </c>
      <c r="C3429" s="20" t="s">
        <v>500</v>
      </c>
      <c r="D3429" s="50">
        <v>433.1669921875</v>
      </c>
      <c r="E3429" s="61">
        <v>433.1669921875</v>
      </c>
    </row>
    <row r="3430" spans="1:5" ht="45">
      <c r="A3430" s="5" t="s">
        <v>6745</v>
      </c>
      <c r="B3430" s="15" t="s">
        <v>6746</v>
      </c>
      <c r="C3430" s="20" t="s">
        <v>500</v>
      </c>
      <c r="D3430" s="47">
        <v>-2114.321533203125</v>
      </c>
      <c r="E3430" s="58">
        <v>-2114.321533203125</v>
      </c>
    </row>
    <row r="3431" spans="1:5" ht="60">
      <c r="A3431" s="5" t="s">
        <v>6747</v>
      </c>
      <c r="B3431" s="15" t="s">
        <v>6748</v>
      </c>
      <c r="C3431" s="20"/>
      <c r="D3431" s="51">
        <v>-6.6620662808418274E-2</v>
      </c>
      <c r="E3431" s="62">
        <v>-6.6620662808418274E-2</v>
      </c>
    </row>
    <row r="3432" spans="1:5" ht="45">
      <c r="A3432" s="5" t="s">
        <v>6749</v>
      </c>
      <c r="B3432" s="15" t="s">
        <v>6750</v>
      </c>
      <c r="C3432" s="20" t="s">
        <v>3939</v>
      </c>
      <c r="D3432" s="50">
        <v>956.10235595703125</v>
      </c>
      <c r="E3432" s="61">
        <v>956.10235595703125</v>
      </c>
    </row>
    <row r="3433" spans="1:5" ht="45">
      <c r="A3433" s="5" t="s">
        <v>6751</v>
      </c>
      <c r="B3433" s="15" t="s">
        <v>6752</v>
      </c>
      <c r="C3433" s="20" t="s">
        <v>505</v>
      </c>
      <c r="D3433" s="44">
        <v>4.2189397811889648</v>
      </c>
      <c r="E3433" s="55">
        <v>4.2189397811889648</v>
      </c>
    </row>
    <row r="3434" spans="1:5" ht="60">
      <c r="A3434" s="5" t="s">
        <v>6753</v>
      </c>
      <c r="B3434" s="15" t="s">
        <v>6754</v>
      </c>
      <c r="C3434" s="20" t="s">
        <v>5125</v>
      </c>
      <c r="D3434" s="51">
        <v>0.67972779273986816</v>
      </c>
      <c r="E3434" s="62">
        <v>0.67972779273986816</v>
      </c>
    </row>
    <row r="3435" spans="1:5" ht="60">
      <c r="A3435" s="5" t="s">
        <v>6755</v>
      </c>
      <c r="B3435" s="15" t="s">
        <v>6756</v>
      </c>
      <c r="C3435" s="20" t="s">
        <v>5128</v>
      </c>
      <c r="D3435" s="54">
        <v>2.7272381703369319E-4</v>
      </c>
      <c r="E3435" s="65">
        <v>2.7272381703369319E-4</v>
      </c>
    </row>
    <row r="3436" spans="1:5" ht="45">
      <c r="A3436" s="5" t="s">
        <v>6757</v>
      </c>
      <c r="B3436" s="15" t="s">
        <v>6758</v>
      </c>
      <c r="C3436" s="20" t="s">
        <v>38</v>
      </c>
      <c r="D3436" s="44">
        <v>3.324509859085083</v>
      </c>
      <c r="E3436" s="55">
        <v>3.324509859085083</v>
      </c>
    </row>
    <row r="3437" spans="1:5" ht="45">
      <c r="A3437" s="5" t="s">
        <v>6759</v>
      </c>
      <c r="B3437" s="15" t="s">
        <v>6760</v>
      </c>
      <c r="C3437" s="20" t="s">
        <v>30</v>
      </c>
      <c r="D3437" s="50">
        <v>247.57302856445312</v>
      </c>
      <c r="E3437" s="61">
        <v>247.57302856445312</v>
      </c>
    </row>
    <row r="3438" spans="1:5" ht="45">
      <c r="A3438" s="5" t="s">
        <v>6761</v>
      </c>
      <c r="B3438" s="15" t="s">
        <v>6762</v>
      </c>
      <c r="C3438" s="20" t="s">
        <v>212</v>
      </c>
      <c r="D3438" s="45">
        <v>22.201864242553711</v>
      </c>
      <c r="E3438" s="56">
        <v>22.201864242553711</v>
      </c>
    </row>
    <row r="3439" spans="1:5" ht="45">
      <c r="A3439" s="5" t="s">
        <v>6763</v>
      </c>
      <c r="B3439" s="15" t="s">
        <v>6764</v>
      </c>
      <c r="C3439" s="20" t="s">
        <v>505</v>
      </c>
      <c r="D3439" s="44">
        <v>7.4596467018127441</v>
      </c>
      <c r="E3439" s="55">
        <v>7.4596467018127441</v>
      </c>
    </row>
    <row r="3440" spans="1:5" ht="45">
      <c r="A3440" s="5" t="s">
        <v>6765</v>
      </c>
      <c r="B3440" s="15" t="s">
        <v>6766</v>
      </c>
      <c r="C3440" s="20" t="s">
        <v>500</v>
      </c>
      <c r="D3440" s="47">
        <v>2961.8955078125</v>
      </c>
      <c r="E3440" s="58">
        <v>2961.8955078125</v>
      </c>
    </row>
    <row r="3441" spans="1:5" ht="45">
      <c r="A3441" s="5" t="s">
        <v>6767</v>
      </c>
      <c r="B3441" s="15" t="s">
        <v>6768</v>
      </c>
      <c r="C3441" s="20" t="s">
        <v>500</v>
      </c>
      <c r="D3441" s="50">
        <v>414.40682983398437</v>
      </c>
      <c r="E3441" s="61">
        <v>414.40682983398437</v>
      </c>
    </row>
    <row r="3442" spans="1:5" ht="45">
      <c r="A3442" s="5" t="s">
        <v>6769</v>
      </c>
      <c r="B3442" s="15" t="s">
        <v>6770</v>
      </c>
      <c r="C3442" s="20"/>
      <c r="D3442" s="44">
        <v>1.1078895330429077</v>
      </c>
      <c r="E3442" s="55">
        <v>1.1078895330429077</v>
      </c>
    </row>
    <row r="3443" spans="1:5" ht="45">
      <c r="A3443" s="5" t="s">
        <v>6771</v>
      </c>
      <c r="B3443" s="15" t="s">
        <v>6772</v>
      </c>
      <c r="C3443" s="20" t="s">
        <v>3939</v>
      </c>
      <c r="D3443" s="44">
        <v>1.3998508453369141</v>
      </c>
      <c r="E3443" s="55">
        <v>1.3998508453369141</v>
      </c>
    </row>
    <row r="3444" spans="1:5" ht="45">
      <c r="A3444" s="5" t="s">
        <v>6773</v>
      </c>
      <c r="B3444" s="15" t="s">
        <v>6774</v>
      </c>
      <c r="C3444" s="20" t="s">
        <v>505</v>
      </c>
      <c r="D3444" s="44">
        <v>2.0453932285308838</v>
      </c>
      <c r="E3444" s="55">
        <v>2.0453932285308838</v>
      </c>
    </row>
    <row r="3445" spans="1:5" ht="45">
      <c r="A3445" s="5" t="s">
        <v>6775</v>
      </c>
      <c r="B3445" s="15" t="s">
        <v>6776</v>
      </c>
      <c r="C3445" s="20" t="s">
        <v>5125</v>
      </c>
      <c r="D3445" s="51">
        <v>3.8364127278327942E-2</v>
      </c>
      <c r="E3445" s="62">
        <v>3.8364127278327942E-2</v>
      </c>
    </row>
    <row r="3446" spans="1:5" ht="45">
      <c r="A3446" s="5" t="s">
        <v>6777</v>
      </c>
      <c r="B3446" s="15" t="s">
        <v>6778</v>
      </c>
      <c r="C3446" s="20" t="s">
        <v>5128</v>
      </c>
      <c r="D3446" s="52">
        <v>1.8087852367898449E-5</v>
      </c>
      <c r="E3446" s="63">
        <v>1.8087852367898449E-5</v>
      </c>
    </row>
    <row r="3447" spans="1:5" ht="45">
      <c r="A3447" s="5" t="s">
        <v>6779</v>
      </c>
      <c r="B3447" s="15" t="s">
        <v>6780</v>
      </c>
      <c r="C3447" s="20" t="s">
        <v>38</v>
      </c>
      <c r="D3447" s="44">
        <v>1.2598038911819458</v>
      </c>
      <c r="E3447" s="55">
        <v>1.2598038911819458</v>
      </c>
    </row>
    <row r="3448" spans="1:5" ht="45">
      <c r="A3448" s="5" t="s">
        <v>6781</v>
      </c>
      <c r="B3448" s="15" t="s">
        <v>6782</v>
      </c>
      <c r="C3448" s="20" t="s">
        <v>30</v>
      </c>
      <c r="D3448" s="50">
        <v>148.26080322265625</v>
      </c>
      <c r="E3448" s="61">
        <v>148.26080322265625</v>
      </c>
    </row>
    <row r="3449" spans="1:5" ht="45">
      <c r="A3449" s="5" t="s">
        <v>6783</v>
      </c>
      <c r="B3449" s="15" t="s">
        <v>6784</v>
      </c>
      <c r="C3449" s="20" t="s">
        <v>212</v>
      </c>
      <c r="D3449" s="45">
        <v>11.334874153137207</v>
      </c>
      <c r="E3449" s="56">
        <v>11.334874153137207</v>
      </c>
    </row>
    <row r="3450" spans="1:5" ht="45">
      <c r="A3450" s="5" t="s">
        <v>6785</v>
      </c>
      <c r="B3450" s="15" t="s">
        <v>6786</v>
      </c>
      <c r="C3450" s="20" t="s">
        <v>505</v>
      </c>
      <c r="D3450" s="44">
        <v>7.4962954521179199</v>
      </c>
      <c r="E3450" s="55">
        <v>7.4962954521179199</v>
      </c>
    </row>
    <row r="3451" spans="1:5" ht="45">
      <c r="A3451" s="5" t="s">
        <v>6787</v>
      </c>
      <c r="B3451" s="15" t="s">
        <v>6788</v>
      </c>
      <c r="C3451" s="20" t="s">
        <v>500</v>
      </c>
      <c r="D3451" s="47">
        <v>2771.189208984375</v>
      </c>
      <c r="E3451" s="58">
        <v>2771.189208984375</v>
      </c>
    </row>
    <row r="3452" spans="1:5" ht="45">
      <c r="A3452" s="5" t="s">
        <v>6789</v>
      </c>
      <c r="B3452" s="15" t="s">
        <v>6790</v>
      </c>
      <c r="C3452" s="20" t="s">
        <v>500</v>
      </c>
      <c r="D3452" s="50">
        <v>223.70062255859375</v>
      </c>
      <c r="E3452" s="61">
        <v>223.70062255859375</v>
      </c>
    </row>
    <row r="3453" spans="1:5" ht="45">
      <c r="A3453" s="5" t="s">
        <v>6791</v>
      </c>
      <c r="B3453" s="15" t="s">
        <v>6792</v>
      </c>
      <c r="C3453" s="20"/>
      <c r="D3453" s="44">
        <v>1.0383714437484741</v>
      </c>
      <c r="E3453" s="55">
        <v>1.0383714437484741</v>
      </c>
    </row>
    <row r="3454" spans="1:5" ht="45">
      <c r="A3454" s="5" t="s">
        <v>6793</v>
      </c>
      <c r="B3454" s="15" t="s">
        <v>6794</v>
      </c>
      <c r="C3454" s="20" t="s">
        <v>3939</v>
      </c>
      <c r="D3454" s="51">
        <v>0.65478605031967163</v>
      </c>
      <c r="E3454" s="62">
        <v>0.65478605031967163</v>
      </c>
    </row>
    <row r="3455" spans="1:5" ht="45">
      <c r="A3455" s="5" t="s">
        <v>6795</v>
      </c>
      <c r="B3455" s="15" t="s">
        <v>6796</v>
      </c>
      <c r="C3455" s="20" t="s">
        <v>505</v>
      </c>
      <c r="D3455" s="44">
        <v>2.0074553489685059</v>
      </c>
      <c r="E3455" s="55">
        <v>2.0074553489685059</v>
      </c>
    </row>
    <row r="3456" spans="1:5" ht="45">
      <c r="A3456" s="5" t="s">
        <v>6797</v>
      </c>
      <c r="B3456" s="15" t="s">
        <v>6798</v>
      </c>
      <c r="C3456" s="20" t="s">
        <v>5125</v>
      </c>
      <c r="D3456" s="51">
        <v>2.8755336999893188E-2</v>
      </c>
      <c r="E3456" s="62">
        <v>2.8755336999893188E-2</v>
      </c>
    </row>
    <row r="3457" spans="1:5" ht="45">
      <c r="A3457" s="5" t="s">
        <v>6799</v>
      </c>
      <c r="B3457" s="15" t="s">
        <v>6800</v>
      </c>
      <c r="C3457" s="20" t="s">
        <v>5128</v>
      </c>
      <c r="D3457" s="52">
        <v>1.4112815733824391E-5</v>
      </c>
      <c r="E3457" s="63">
        <v>1.4112815733824391E-5</v>
      </c>
    </row>
    <row r="3458" spans="1:5" ht="45">
      <c r="A3458" s="5" t="s">
        <v>6801</v>
      </c>
      <c r="B3458" s="15" t="s">
        <v>6802</v>
      </c>
      <c r="C3458" s="20" t="s">
        <v>38</v>
      </c>
      <c r="D3458" s="51">
        <v>0.7647058367729187</v>
      </c>
      <c r="E3458" s="62">
        <v>0.7647058367729187</v>
      </c>
    </row>
    <row r="3459" spans="1:5" ht="45">
      <c r="A3459" s="5" t="s">
        <v>6803</v>
      </c>
      <c r="B3459" s="15" t="s">
        <v>6804</v>
      </c>
      <c r="C3459" s="20" t="s">
        <v>30</v>
      </c>
      <c r="D3459" s="50">
        <v>104.23861694335937</v>
      </c>
      <c r="E3459" s="61">
        <v>104.23861694335937</v>
      </c>
    </row>
    <row r="3460" spans="1:5" ht="45">
      <c r="A3460" s="5" t="s">
        <v>6805</v>
      </c>
      <c r="B3460" s="15" t="s">
        <v>6806</v>
      </c>
      <c r="C3460" s="20" t="s">
        <v>212</v>
      </c>
      <c r="D3460" s="45">
        <v>15.561221122741699</v>
      </c>
      <c r="E3460" s="56">
        <v>15.561221122741699</v>
      </c>
    </row>
    <row r="3461" spans="1:5" ht="45">
      <c r="A3461" s="5" t="s">
        <v>6807</v>
      </c>
      <c r="B3461" s="15" t="s">
        <v>6808</v>
      </c>
      <c r="C3461" s="20" t="s">
        <v>505</v>
      </c>
      <c r="D3461" s="44">
        <v>7.5144691467285156</v>
      </c>
      <c r="E3461" s="55">
        <v>7.5144691467285156</v>
      </c>
    </row>
    <row r="3462" spans="1:5" ht="45">
      <c r="A3462" s="5" t="s">
        <v>6809</v>
      </c>
      <c r="B3462" s="15" t="s">
        <v>6810</v>
      </c>
      <c r="C3462" s="20" t="s">
        <v>500</v>
      </c>
      <c r="D3462" s="47">
        <v>2687.509033203125</v>
      </c>
      <c r="E3462" s="58">
        <v>2687.509033203125</v>
      </c>
    </row>
    <row r="3463" spans="1:5" ht="45">
      <c r="A3463" s="5" t="s">
        <v>6811</v>
      </c>
      <c r="B3463" s="15" t="s">
        <v>6812</v>
      </c>
      <c r="C3463" s="20" t="s">
        <v>500</v>
      </c>
      <c r="D3463" s="50">
        <v>140.0205078125</v>
      </c>
      <c r="E3463" s="61">
        <v>140.0205078125</v>
      </c>
    </row>
    <row r="3464" spans="1:5" ht="45">
      <c r="A3464" s="5" t="s">
        <v>6813</v>
      </c>
      <c r="B3464" s="15" t="s">
        <v>6814</v>
      </c>
      <c r="C3464" s="20"/>
      <c r="D3464" s="44">
        <v>1.0106669664382935</v>
      </c>
      <c r="E3464" s="55">
        <v>1.0106669664382935</v>
      </c>
    </row>
    <row r="3465" spans="1:5" ht="45">
      <c r="A3465" s="5" t="s">
        <v>6815</v>
      </c>
      <c r="B3465" s="15" t="s">
        <v>6816</v>
      </c>
      <c r="C3465" s="20" t="s">
        <v>3939</v>
      </c>
      <c r="D3465" s="51">
        <v>0.44388464093208313</v>
      </c>
      <c r="E3465" s="62">
        <v>0.44388464093208313</v>
      </c>
    </row>
    <row r="3466" spans="1:5" ht="45">
      <c r="A3466" s="5" t="s">
        <v>6817</v>
      </c>
      <c r="B3466" s="15" t="s">
        <v>6818</v>
      </c>
      <c r="C3466" s="20" t="s">
        <v>505</v>
      </c>
      <c r="D3466" s="44">
        <v>1.9893268346786499</v>
      </c>
      <c r="E3466" s="55">
        <v>1.9893268346786499</v>
      </c>
    </row>
    <row r="3467" spans="1:5" ht="45">
      <c r="A3467" s="5" t="s">
        <v>6819</v>
      </c>
      <c r="B3467" s="15" t="s">
        <v>6820</v>
      </c>
      <c r="C3467" s="20" t="s">
        <v>5125</v>
      </c>
      <c r="D3467" s="51">
        <v>2.4940457195043564E-2</v>
      </c>
      <c r="E3467" s="62">
        <v>2.4940457195043564E-2</v>
      </c>
    </row>
    <row r="3468" spans="1:5" ht="45">
      <c r="A3468" s="5" t="s">
        <v>6821</v>
      </c>
      <c r="B3468" s="15" t="s">
        <v>6822</v>
      </c>
      <c r="C3468" s="20" t="s">
        <v>5128</v>
      </c>
      <c r="D3468" s="52">
        <v>1.245562634721864E-5</v>
      </c>
      <c r="E3468" s="63">
        <v>1.245562634721864E-5</v>
      </c>
    </row>
    <row r="3469" spans="1:5" ht="45">
      <c r="A3469" s="5" t="s">
        <v>6823</v>
      </c>
      <c r="B3469" s="15" t="s">
        <v>6824</v>
      </c>
      <c r="C3469" s="20" t="s">
        <v>38</v>
      </c>
      <c r="D3469" s="51">
        <v>0.27745097875595093</v>
      </c>
      <c r="E3469" s="62">
        <v>0.27745097875595093</v>
      </c>
    </row>
    <row r="3470" spans="1:5" ht="45">
      <c r="A3470" s="5" t="s">
        <v>6825</v>
      </c>
      <c r="B3470" s="15" t="s">
        <v>6826</v>
      </c>
      <c r="C3470" s="20" t="s">
        <v>30</v>
      </c>
      <c r="D3470" s="45">
        <v>67.310409545898438</v>
      </c>
      <c r="E3470" s="56">
        <v>67.310409545898438</v>
      </c>
    </row>
    <row r="3471" spans="1:5" ht="45">
      <c r="A3471" s="5" t="s">
        <v>6827</v>
      </c>
      <c r="B3471" s="15" t="s">
        <v>6828</v>
      </c>
      <c r="C3471" s="20" t="s">
        <v>212</v>
      </c>
      <c r="D3471" s="45">
        <v>10.791918754577637</v>
      </c>
      <c r="E3471" s="56">
        <v>10.791918754577637</v>
      </c>
    </row>
    <row r="3472" spans="1:5" ht="45">
      <c r="A3472" s="5" t="s">
        <v>6829</v>
      </c>
      <c r="B3472" s="15" t="s">
        <v>6830</v>
      </c>
      <c r="C3472" s="20" t="s">
        <v>505</v>
      </c>
      <c r="D3472" s="44">
        <v>7.5509991645812988</v>
      </c>
      <c r="E3472" s="55">
        <v>7.5509991645812988</v>
      </c>
    </row>
    <row r="3473" spans="1:5" ht="45">
      <c r="A3473" s="5" t="s">
        <v>6831</v>
      </c>
      <c r="B3473" s="15" t="s">
        <v>6832</v>
      </c>
      <c r="C3473" s="20" t="s">
        <v>500</v>
      </c>
      <c r="D3473" s="47">
        <v>2538.654541015625</v>
      </c>
      <c r="E3473" s="58">
        <v>2538.654541015625</v>
      </c>
    </row>
    <row r="3474" spans="1:5" ht="45">
      <c r="A3474" s="5" t="s">
        <v>6833</v>
      </c>
      <c r="B3474" s="15" t="s">
        <v>6834</v>
      </c>
      <c r="C3474" s="20" t="s">
        <v>500</v>
      </c>
      <c r="D3474" s="44">
        <v>-8.8340139389038086</v>
      </c>
      <c r="E3474" s="55">
        <v>-8.8340139389038086</v>
      </c>
    </row>
    <row r="3475" spans="1:5" ht="45">
      <c r="A3475" s="5" t="s">
        <v>6835</v>
      </c>
      <c r="B3475" s="15" t="s">
        <v>6836</v>
      </c>
      <c r="C3475" s="20"/>
      <c r="D3475" s="51">
        <v>0.96459662914276123</v>
      </c>
      <c r="E3475" s="62">
        <v>0.96459662914276123</v>
      </c>
    </row>
    <row r="3476" spans="1:5" ht="45">
      <c r="A3476" s="5" t="s">
        <v>6837</v>
      </c>
      <c r="B3476" s="15" t="s">
        <v>6838</v>
      </c>
      <c r="C3476" s="20" t="s">
        <v>3939</v>
      </c>
      <c r="D3476" s="51">
        <v>0.18427687883377075</v>
      </c>
      <c r="E3476" s="62">
        <v>0.18427687883377075</v>
      </c>
    </row>
    <row r="3477" spans="1:5" ht="45">
      <c r="A3477" s="5" t="s">
        <v>6839</v>
      </c>
      <c r="B3477" s="15" t="s">
        <v>6840</v>
      </c>
      <c r="C3477" s="20" t="s">
        <v>505</v>
      </c>
      <c r="D3477" s="44">
        <v>4.188140869140625</v>
      </c>
      <c r="E3477" s="55">
        <v>4.188140869140625</v>
      </c>
    </row>
    <row r="3478" spans="1:5" ht="45">
      <c r="A3478" s="5" t="s">
        <v>6841</v>
      </c>
      <c r="B3478" s="15" t="s">
        <v>6842</v>
      </c>
      <c r="C3478" s="20" t="s">
        <v>5125</v>
      </c>
      <c r="D3478" s="51">
        <v>2.1747050806879997E-2</v>
      </c>
      <c r="E3478" s="62">
        <v>2.1747050806879997E-2</v>
      </c>
    </row>
    <row r="3479" spans="1:5" ht="45">
      <c r="A3479" s="5" t="s">
        <v>6843</v>
      </c>
      <c r="B3479" s="15" t="s">
        <v>6844</v>
      </c>
      <c r="C3479" s="20" t="s">
        <v>5128</v>
      </c>
      <c r="D3479" s="52">
        <v>1.1176972293469589E-5</v>
      </c>
      <c r="E3479" s="63">
        <v>1.1176972293469589E-5</v>
      </c>
    </row>
    <row r="3480" spans="1:5" ht="60">
      <c r="A3480" s="5" t="s">
        <v>6845</v>
      </c>
      <c r="B3480" s="15" t="s">
        <v>6846</v>
      </c>
      <c r="C3480" s="20" t="s">
        <v>38</v>
      </c>
      <c r="D3480" s="45">
        <v>31.266000747680664</v>
      </c>
      <c r="E3480" s="56">
        <v>31.266000747680664</v>
      </c>
    </row>
    <row r="3481" spans="1:5" ht="75">
      <c r="A3481" s="5" t="s">
        <v>6847</v>
      </c>
      <c r="B3481" s="15" t="s">
        <v>6848</v>
      </c>
      <c r="C3481" s="20" t="s">
        <v>30</v>
      </c>
      <c r="D3481" s="50">
        <v>322.58853149414062</v>
      </c>
      <c r="E3481" s="61">
        <v>322.58853149414062</v>
      </c>
    </row>
    <row r="3482" spans="1:5" ht="60">
      <c r="A3482" s="5" t="s">
        <v>6849</v>
      </c>
      <c r="B3482" s="15" t="s">
        <v>6850</v>
      </c>
      <c r="C3482" s="20" t="s">
        <v>212</v>
      </c>
      <c r="D3482" s="50">
        <v>468.51058959960937</v>
      </c>
      <c r="E3482" s="61">
        <v>468.51058959960937</v>
      </c>
    </row>
    <row r="3483" spans="1:5" ht="60">
      <c r="A3483" s="5" t="s">
        <v>6851</v>
      </c>
      <c r="B3483" s="15" t="s">
        <v>6852</v>
      </c>
      <c r="C3483" s="20" t="s">
        <v>505</v>
      </c>
      <c r="D3483" s="44">
        <v>6.6139068603515625</v>
      </c>
      <c r="E3483" s="55">
        <v>6.6139068603515625</v>
      </c>
    </row>
    <row r="3484" spans="1:5" ht="60">
      <c r="A3484" s="5" t="s">
        <v>6853</v>
      </c>
      <c r="B3484" s="15" t="s">
        <v>6854</v>
      </c>
      <c r="C3484" s="20" t="s">
        <v>500</v>
      </c>
      <c r="D3484" s="46">
        <v>3047.14990234375</v>
      </c>
      <c r="E3484" s="57">
        <v>3047.14990234375</v>
      </c>
    </row>
    <row r="3485" spans="1:5" ht="60">
      <c r="A3485" s="5" t="s">
        <v>6855</v>
      </c>
      <c r="B3485" s="15" t="s">
        <v>6856</v>
      </c>
      <c r="C3485" s="20" t="s">
        <v>500</v>
      </c>
      <c r="D3485" s="50">
        <v>499.6612548828125</v>
      </c>
      <c r="E3485" s="61">
        <v>499.6612548828125</v>
      </c>
    </row>
    <row r="3486" spans="1:5" ht="75">
      <c r="A3486" s="5" t="s">
        <v>6857</v>
      </c>
      <c r="B3486" s="15" t="s">
        <v>6858</v>
      </c>
      <c r="C3486" s="20"/>
      <c r="D3486" s="44">
        <v>1.1366987228393555</v>
      </c>
      <c r="E3486" s="55">
        <v>1.1366987228393555</v>
      </c>
    </row>
    <row r="3487" spans="1:5" ht="60">
      <c r="A3487" s="5" t="s">
        <v>6859</v>
      </c>
      <c r="B3487" s="15" t="s">
        <v>6860</v>
      </c>
      <c r="C3487" s="20" t="s">
        <v>3939</v>
      </c>
      <c r="D3487" s="45">
        <v>12.229230880737305</v>
      </c>
      <c r="E3487" s="56">
        <v>12.229230880737305</v>
      </c>
    </row>
    <row r="3488" spans="1:5" ht="75">
      <c r="A3488" s="5" t="s">
        <v>6861</v>
      </c>
      <c r="B3488" s="15" t="s">
        <v>6862</v>
      </c>
      <c r="C3488" s="20" t="s">
        <v>505</v>
      </c>
      <c r="D3488" s="44">
        <v>2.4769377708435059</v>
      </c>
      <c r="E3488" s="55">
        <v>2.4769377708435059</v>
      </c>
    </row>
    <row r="3489" spans="1:5" ht="75">
      <c r="A3489" s="5" t="s">
        <v>6863</v>
      </c>
      <c r="B3489" s="15" t="s">
        <v>6864</v>
      </c>
      <c r="C3489" s="20" t="s">
        <v>5125</v>
      </c>
      <c r="D3489" s="51">
        <v>4.9852635711431503E-2</v>
      </c>
      <c r="E3489" s="62">
        <v>4.9852635711431503E-2</v>
      </c>
    </row>
    <row r="3490" spans="1:5" ht="75">
      <c r="A3490" s="5" t="s">
        <v>6865</v>
      </c>
      <c r="B3490" s="15" t="s">
        <v>6866</v>
      </c>
      <c r="C3490" s="20" t="s">
        <v>5128</v>
      </c>
      <c r="D3490" s="52">
        <v>2.1017687686253339E-5</v>
      </c>
      <c r="E3490" s="63">
        <v>2.1017687686253339E-5</v>
      </c>
    </row>
    <row r="3491" spans="1:5" ht="75">
      <c r="A3491" s="5" t="s">
        <v>6867</v>
      </c>
      <c r="B3491" s="15" t="s">
        <v>6868</v>
      </c>
      <c r="C3491" s="20" t="s">
        <v>38</v>
      </c>
      <c r="D3491" s="45">
        <v>30.95643424987793</v>
      </c>
      <c r="E3491" s="56">
        <v>30.95643424987793</v>
      </c>
    </row>
    <row r="3492" spans="1:5" ht="75">
      <c r="A3492" s="5" t="s">
        <v>6869</v>
      </c>
      <c r="B3492" s="15" t="s">
        <v>6870</v>
      </c>
      <c r="C3492" s="20" t="s">
        <v>30</v>
      </c>
      <c r="D3492" s="50">
        <v>511.001953125</v>
      </c>
      <c r="E3492" s="61">
        <v>511.001953125</v>
      </c>
    </row>
    <row r="3493" spans="1:5" ht="75">
      <c r="A3493" s="5" t="s">
        <v>6871</v>
      </c>
      <c r="B3493" s="15" t="s">
        <v>6872</v>
      </c>
      <c r="C3493" s="20" t="s">
        <v>212</v>
      </c>
      <c r="D3493" s="50">
        <v>468.51058959960937</v>
      </c>
      <c r="E3493" s="61">
        <v>468.51058959960937</v>
      </c>
    </row>
    <row r="3494" spans="1:5" ht="75">
      <c r="A3494" s="5" t="s">
        <v>6873</v>
      </c>
      <c r="B3494" s="15" t="s">
        <v>6874</v>
      </c>
      <c r="C3494" s="20" t="s">
        <v>505</v>
      </c>
      <c r="D3494" s="44">
        <v>7.251884937286377</v>
      </c>
      <c r="E3494" s="55">
        <v>7.251884937286377</v>
      </c>
    </row>
    <row r="3495" spans="1:5" ht="75">
      <c r="A3495" s="5" t="s">
        <v>6875</v>
      </c>
      <c r="B3495" s="15" t="s">
        <v>6876</v>
      </c>
      <c r="C3495" s="20" t="s">
        <v>500</v>
      </c>
      <c r="D3495" s="46">
        <v>3480.742919921875</v>
      </c>
      <c r="E3495" s="57">
        <v>3480.742919921875</v>
      </c>
    </row>
    <row r="3496" spans="1:5" ht="75">
      <c r="A3496" s="5" t="s">
        <v>6877</v>
      </c>
      <c r="B3496" s="15" t="s">
        <v>6878</v>
      </c>
      <c r="C3496" s="20" t="s">
        <v>500</v>
      </c>
      <c r="D3496" s="50">
        <v>933.25439453125</v>
      </c>
      <c r="E3496" s="61">
        <v>933.25439453125</v>
      </c>
    </row>
    <row r="3497" spans="1:5" ht="75">
      <c r="A3497" s="5" t="s">
        <v>6879</v>
      </c>
      <c r="B3497" s="15" t="s">
        <v>6880</v>
      </c>
      <c r="C3497" s="20"/>
      <c r="D3497" s="44">
        <v>1.3791775703430176</v>
      </c>
      <c r="E3497" s="55">
        <v>1.3791775703430176</v>
      </c>
    </row>
    <row r="3498" spans="1:5" ht="75">
      <c r="A3498" s="5" t="s">
        <v>6881</v>
      </c>
      <c r="B3498" s="15" t="s">
        <v>6882</v>
      </c>
      <c r="C3498" s="20" t="s">
        <v>3939</v>
      </c>
      <c r="D3498" s="44">
        <v>8.7512969970703125</v>
      </c>
      <c r="E3498" s="55">
        <v>8.7512969970703125</v>
      </c>
    </row>
    <row r="3499" spans="1:5" ht="75">
      <c r="A3499" s="5" t="s">
        <v>6883</v>
      </c>
      <c r="B3499" s="15" t="s">
        <v>6884</v>
      </c>
      <c r="C3499" s="20" t="s">
        <v>505</v>
      </c>
      <c r="D3499" s="44">
        <v>2.238055944442749</v>
      </c>
      <c r="E3499" s="55">
        <v>2.238055944442749</v>
      </c>
    </row>
    <row r="3500" spans="1:5" ht="75">
      <c r="A3500" s="5" t="s">
        <v>6885</v>
      </c>
      <c r="B3500" s="15" t="s">
        <v>6886</v>
      </c>
      <c r="C3500" s="20" t="s">
        <v>5125</v>
      </c>
      <c r="D3500" s="51">
        <v>7.0458658039569855E-2</v>
      </c>
      <c r="E3500" s="62">
        <v>7.0458658039569855E-2</v>
      </c>
    </row>
    <row r="3501" spans="1:5" ht="75">
      <c r="A3501" s="5" t="s">
        <v>6887</v>
      </c>
      <c r="B3501" s="15" t="s">
        <v>6888</v>
      </c>
      <c r="C3501" s="20" t="s">
        <v>5128</v>
      </c>
      <c r="D3501" s="52">
        <v>2.9088620067341253E-5</v>
      </c>
      <c r="E3501" s="63">
        <v>2.9088620067341253E-5</v>
      </c>
    </row>
    <row r="3502" spans="1:5" ht="75">
      <c r="A3502" s="5" t="s">
        <v>6889</v>
      </c>
      <c r="B3502" s="15" t="s">
        <v>6890</v>
      </c>
      <c r="C3502" s="20" t="s">
        <v>38</v>
      </c>
      <c r="D3502" s="50">
        <v>148.28605651855469</v>
      </c>
      <c r="E3502" s="61">
        <v>148.28605651855469</v>
      </c>
    </row>
    <row r="3503" spans="1:5" ht="75">
      <c r="A3503" s="5" t="s">
        <v>6891</v>
      </c>
      <c r="B3503" s="15" t="s">
        <v>6892</v>
      </c>
      <c r="C3503" s="20" t="s">
        <v>30</v>
      </c>
      <c r="D3503" s="50">
        <v>418.00396728515625</v>
      </c>
      <c r="E3503" s="61">
        <v>418.00396728515625</v>
      </c>
    </row>
    <row r="3504" spans="1:5" ht="75">
      <c r="A3504" s="5" t="s">
        <v>6893</v>
      </c>
      <c r="B3504" s="15" t="s">
        <v>6894</v>
      </c>
      <c r="C3504" s="20" t="s">
        <v>212</v>
      </c>
      <c r="D3504" s="50">
        <v>546.54779052734375</v>
      </c>
      <c r="E3504" s="61">
        <v>546.54779052734375</v>
      </c>
    </row>
    <row r="3505" spans="1:5" ht="75">
      <c r="A3505" s="5" t="s">
        <v>6895</v>
      </c>
      <c r="B3505" s="15" t="s">
        <v>6896</v>
      </c>
      <c r="C3505" s="20" t="s">
        <v>505</v>
      </c>
      <c r="D3505" s="44">
        <v>5.9956092834472656</v>
      </c>
      <c r="E3505" s="55">
        <v>5.9956092834472656</v>
      </c>
    </row>
    <row r="3506" spans="1:5" ht="75">
      <c r="A3506" s="5" t="s">
        <v>6897</v>
      </c>
      <c r="B3506" s="15" t="s">
        <v>6898</v>
      </c>
      <c r="C3506" s="20" t="s">
        <v>500</v>
      </c>
      <c r="D3506" s="46">
        <v>3050.432861328125</v>
      </c>
      <c r="E3506" s="57">
        <v>3050.432861328125</v>
      </c>
    </row>
    <row r="3507" spans="1:5" ht="75">
      <c r="A3507" s="5" t="s">
        <v>6899</v>
      </c>
      <c r="B3507" s="15" t="s">
        <v>6900</v>
      </c>
      <c r="C3507" s="20" t="s">
        <v>500</v>
      </c>
      <c r="D3507" s="50">
        <v>502.94424438476562</v>
      </c>
      <c r="E3507" s="61">
        <v>502.94424438476562</v>
      </c>
    </row>
    <row r="3508" spans="1:5" ht="75">
      <c r="A3508" s="5" t="s">
        <v>6901</v>
      </c>
      <c r="B3508" s="15" t="s">
        <v>6902</v>
      </c>
      <c r="C3508" s="20"/>
      <c r="D3508" s="44">
        <v>1.4294284582138062</v>
      </c>
      <c r="E3508" s="55">
        <v>1.4294284582138062</v>
      </c>
    </row>
    <row r="3509" spans="1:5" ht="75">
      <c r="A3509" s="5" t="s">
        <v>6903</v>
      </c>
      <c r="B3509" s="15" t="s">
        <v>6904</v>
      </c>
      <c r="C3509" s="20" t="s">
        <v>3939</v>
      </c>
      <c r="D3509" s="45">
        <v>58.764240264892578</v>
      </c>
      <c r="E3509" s="56">
        <v>58.764240264892578</v>
      </c>
    </row>
    <row r="3510" spans="1:5" ht="75">
      <c r="A3510" s="5" t="s">
        <v>6905</v>
      </c>
      <c r="B3510" s="15" t="s">
        <v>6906</v>
      </c>
      <c r="C3510" s="20" t="s">
        <v>505</v>
      </c>
      <c r="D3510" s="44">
        <v>3.66927170753479</v>
      </c>
      <c r="E3510" s="55">
        <v>3.66927170753479</v>
      </c>
    </row>
    <row r="3511" spans="1:5" ht="75">
      <c r="A3511" s="5" t="s">
        <v>6907</v>
      </c>
      <c r="B3511" s="15" t="s">
        <v>6908</v>
      </c>
      <c r="C3511" s="20" t="s">
        <v>5125</v>
      </c>
      <c r="D3511" s="51">
        <v>7.8142009675502777E-2</v>
      </c>
      <c r="E3511" s="62">
        <v>7.8142009675502777E-2</v>
      </c>
    </row>
    <row r="3512" spans="1:5" ht="75">
      <c r="A3512" s="5" t="s">
        <v>6909</v>
      </c>
      <c r="B3512" s="15" t="s">
        <v>6910</v>
      </c>
      <c r="C3512" s="20" t="s">
        <v>5128</v>
      </c>
      <c r="D3512" s="52">
        <v>2.5689145331853069E-5</v>
      </c>
      <c r="E3512" s="63">
        <v>2.5689145331853069E-5</v>
      </c>
    </row>
    <row r="3513" spans="1:5" ht="75">
      <c r="A3513" s="5" t="s">
        <v>6911</v>
      </c>
      <c r="B3513" s="15" t="s">
        <v>6912</v>
      </c>
      <c r="C3513" s="20" t="s">
        <v>38</v>
      </c>
      <c r="D3513" s="50">
        <v>146.81788635253906</v>
      </c>
      <c r="E3513" s="61">
        <v>146.81788635253906</v>
      </c>
    </row>
    <row r="3514" spans="1:5" ht="75">
      <c r="A3514" s="5" t="s">
        <v>6913</v>
      </c>
      <c r="B3514" s="15" t="s">
        <v>6914</v>
      </c>
      <c r="C3514" s="20" t="s">
        <v>30</v>
      </c>
      <c r="D3514" s="50">
        <v>489.997314453125</v>
      </c>
      <c r="E3514" s="61">
        <v>489.997314453125</v>
      </c>
    </row>
    <row r="3515" spans="1:5" ht="75">
      <c r="A3515" s="5" t="s">
        <v>6915</v>
      </c>
      <c r="B3515" s="15" t="s">
        <v>6916</v>
      </c>
      <c r="C3515" s="20" t="s">
        <v>212</v>
      </c>
      <c r="D3515" s="50">
        <v>546.54779052734375</v>
      </c>
      <c r="E3515" s="61">
        <v>546.54779052734375</v>
      </c>
    </row>
    <row r="3516" spans="1:5" ht="75">
      <c r="A3516" s="5" t="s">
        <v>6917</v>
      </c>
      <c r="B3516" s="15" t="s">
        <v>6918</v>
      </c>
      <c r="C3516" s="20" t="s">
        <v>505</v>
      </c>
      <c r="D3516" s="44">
        <v>6.3243312835693359</v>
      </c>
      <c r="E3516" s="55">
        <v>6.3243312835693359</v>
      </c>
    </row>
    <row r="3517" spans="1:5" ht="75">
      <c r="A3517" s="5" t="s">
        <v>6919</v>
      </c>
      <c r="B3517" s="15" t="s">
        <v>6920</v>
      </c>
      <c r="C3517" s="20" t="s">
        <v>500</v>
      </c>
      <c r="D3517" s="46">
        <v>3286.042724609375</v>
      </c>
      <c r="E3517" s="57">
        <v>3286.042724609375</v>
      </c>
    </row>
    <row r="3518" spans="1:5" ht="75">
      <c r="A3518" s="5" t="s">
        <v>6921</v>
      </c>
      <c r="B3518" s="15" t="s">
        <v>6922</v>
      </c>
      <c r="C3518" s="20" t="s">
        <v>500</v>
      </c>
      <c r="D3518" s="50">
        <v>738.554443359375</v>
      </c>
      <c r="E3518" s="61">
        <v>738.554443359375</v>
      </c>
    </row>
    <row r="3519" spans="1:5" ht="75">
      <c r="A3519" s="5" t="s">
        <v>6923</v>
      </c>
      <c r="B3519" s="15" t="s">
        <v>6924</v>
      </c>
      <c r="C3519" s="20"/>
      <c r="D3519" s="44">
        <v>1.6517802476882935</v>
      </c>
      <c r="E3519" s="55">
        <v>1.6517802476882935</v>
      </c>
    </row>
    <row r="3520" spans="1:5" ht="75">
      <c r="A3520" s="5" t="s">
        <v>6925</v>
      </c>
      <c r="B3520" s="15" t="s">
        <v>6926</v>
      </c>
      <c r="C3520" s="20" t="s">
        <v>3939</v>
      </c>
      <c r="D3520" s="45">
        <v>47.855998992919922</v>
      </c>
      <c r="E3520" s="56">
        <v>47.855998992919922</v>
      </c>
    </row>
    <row r="3521" spans="1:5" ht="75">
      <c r="A3521" s="5" t="s">
        <v>6927</v>
      </c>
      <c r="B3521" s="15" t="s">
        <v>6928</v>
      </c>
      <c r="C3521" s="20" t="s">
        <v>505</v>
      </c>
      <c r="D3521" s="44">
        <v>2.8841378688812256</v>
      </c>
      <c r="E3521" s="55">
        <v>2.8841378688812256</v>
      </c>
    </row>
    <row r="3522" spans="1:5" ht="75">
      <c r="A3522" s="5" t="s">
        <v>6929</v>
      </c>
      <c r="B3522" s="15" t="s">
        <v>6930</v>
      </c>
      <c r="C3522" s="20" t="s">
        <v>5125</v>
      </c>
      <c r="D3522" s="51">
        <v>8.0253630876541138E-2</v>
      </c>
      <c r="E3522" s="62">
        <v>8.0253630876541138E-2</v>
      </c>
    </row>
    <row r="3523" spans="1:5" ht="75">
      <c r="A3523" s="5" t="s">
        <v>6931</v>
      </c>
      <c r="B3523" s="15" t="s">
        <v>6932</v>
      </c>
      <c r="C3523" s="20" t="s">
        <v>5128</v>
      </c>
      <c r="D3523" s="52">
        <v>2.8817039492423646E-5</v>
      </c>
      <c r="E3523" s="63">
        <v>2.8817039492423646E-5</v>
      </c>
    </row>
    <row r="3524" spans="1:5" ht="45">
      <c r="A3524" s="5" t="s">
        <v>6933</v>
      </c>
      <c r="B3524" s="15" t="s">
        <v>6934</v>
      </c>
      <c r="C3524" s="20" t="s">
        <v>38</v>
      </c>
      <c r="D3524" s="44">
        <v>8.4382352828979492</v>
      </c>
      <c r="E3524" s="55">
        <v>8.4382352828979492</v>
      </c>
    </row>
    <row r="3525" spans="1:5" ht="45">
      <c r="A3525" s="5" t="s">
        <v>6935</v>
      </c>
      <c r="B3525" s="15" t="s">
        <v>6936</v>
      </c>
      <c r="C3525" s="20" t="s">
        <v>30</v>
      </c>
      <c r="D3525" s="50">
        <v>353.34957885742187</v>
      </c>
      <c r="E3525" s="61">
        <v>353.34957885742187</v>
      </c>
    </row>
    <row r="3526" spans="1:5" ht="45">
      <c r="A3526" s="5" t="s">
        <v>6937</v>
      </c>
      <c r="B3526" s="15" t="s">
        <v>6938</v>
      </c>
      <c r="C3526" s="20" t="s">
        <v>212</v>
      </c>
      <c r="D3526" s="45">
        <v>30.203630447387695</v>
      </c>
      <c r="E3526" s="56">
        <v>30.203630447387695</v>
      </c>
    </row>
    <row r="3527" spans="1:5" ht="45">
      <c r="A3527" s="5" t="s">
        <v>6939</v>
      </c>
      <c r="B3527" s="15" t="s">
        <v>6940</v>
      </c>
      <c r="C3527" s="20" t="s">
        <v>505</v>
      </c>
      <c r="D3527" s="44">
        <v>7.3962044715881348</v>
      </c>
      <c r="E3527" s="55">
        <v>7.3962044715881348</v>
      </c>
    </row>
    <row r="3528" spans="1:5" ht="45">
      <c r="A3528" s="5" t="s">
        <v>6941</v>
      </c>
      <c r="B3528" s="15" t="s">
        <v>6942</v>
      </c>
      <c r="C3528" s="20" t="s">
        <v>500</v>
      </c>
      <c r="D3528" s="46">
        <v>3168.342529296875</v>
      </c>
      <c r="E3528" s="57">
        <v>3168.342529296875</v>
      </c>
    </row>
    <row r="3529" spans="1:5" ht="45">
      <c r="A3529" s="5" t="s">
        <v>6943</v>
      </c>
      <c r="B3529" s="15" t="s">
        <v>6944</v>
      </c>
      <c r="C3529" s="20" t="s">
        <v>500</v>
      </c>
      <c r="D3529" s="50">
        <v>620.8541259765625</v>
      </c>
      <c r="E3529" s="61">
        <v>620.8541259765625</v>
      </c>
    </row>
    <row r="3530" spans="1:5" ht="45">
      <c r="A3530" s="5" t="s">
        <v>6945</v>
      </c>
      <c r="B3530" s="15" t="s">
        <v>6946</v>
      </c>
      <c r="C3530" s="20"/>
      <c r="D3530" s="44">
        <v>1.1950658559799194</v>
      </c>
      <c r="E3530" s="55">
        <v>1.1950658559799194</v>
      </c>
    </row>
    <row r="3531" spans="1:5" ht="45">
      <c r="A3531" s="5" t="s">
        <v>6947</v>
      </c>
      <c r="B3531" s="15" t="s">
        <v>6948</v>
      </c>
      <c r="C3531" s="20" t="s">
        <v>3939</v>
      </c>
      <c r="D3531" s="44">
        <v>2.9617865085601807</v>
      </c>
      <c r="E3531" s="55">
        <v>2.9617865085601807</v>
      </c>
    </row>
    <row r="3532" spans="1:5" ht="45">
      <c r="A3532" s="5" t="s">
        <v>6949</v>
      </c>
      <c r="B3532" s="15" t="s">
        <v>6950</v>
      </c>
      <c r="C3532" s="20" t="s">
        <v>505</v>
      </c>
      <c r="D3532" s="44">
        <v>2.1025781631469727</v>
      </c>
      <c r="E3532" s="55">
        <v>2.1025781631469727</v>
      </c>
    </row>
    <row r="3533" spans="1:5" ht="45">
      <c r="A3533" s="5" t="s">
        <v>6951</v>
      </c>
      <c r="B3533" s="15" t="s">
        <v>6952</v>
      </c>
      <c r="C3533" s="20" t="s">
        <v>5125</v>
      </c>
      <c r="D3533" s="51">
        <v>5.006018653512001E-2</v>
      </c>
      <c r="E3533" s="62">
        <v>5.006018653512001E-2</v>
      </c>
    </row>
    <row r="3534" spans="1:5" ht="45">
      <c r="A3534" s="5" t="s">
        <v>6953</v>
      </c>
      <c r="B3534" s="15" t="s">
        <v>6954</v>
      </c>
      <c r="C3534" s="20" t="s">
        <v>5128</v>
      </c>
      <c r="D3534" s="52">
        <v>2.2476157027995214E-5</v>
      </c>
      <c r="E3534" s="63">
        <v>2.2476157027995214E-5</v>
      </c>
    </row>
    <row r="3535" spans="1:5" ht="60">
      <c r="A3535" s="5" t="s">
        <v>6955</v>
      </c>
      <c r="B3535" s="15" t="s">
        <v>6956</v>
      </c>
      <c r="C3535" s="20" t="s">
        <v>38</v>
      </c>
      <c r="D3535" s="50">
        <v>162.13058471679687</v>
      </c>
      <c r="E3535" s="61">
        <v>162.13058471679687</v>
      </c>
    </row>
    <row r="3536" spans="1:5" ht="60">
      <c r="A3536" s="5" t="s">
        <v>6957</v>
      </c>
      <c r="B3536" s="15" t="s">
        <v>6958</v>
      </c>
      <c r="C3536" s="20" t="s">
        <v>30</v>
      </c>
      <c r="D3536" s="50">
        <v>175.99700927734375</v>
      </c>
      <c r="E3536" s="61">
        <v>175.99700927734375</v>
      </c>
    </row>
    <row r="3537" spans="1:5" ht="60">
      <c r="A3537" s="5" t="s">
        <v>6959</v>
      </c>
      <c r="B3537" s="15" t="s">
        <v>6960</v>
      </c>
      <c r="C3537" s="20" t="s">
        <v>212</v>
      </c>
      <c r="D3537" s="44">
        <v>1.7478513717651367</v>
      </c>
      <c r="E3537" s="55">
        <v>1.7478513717651367</v>
      </c>
    </row>
    <row r="3538" spans="1:5" ht="60">
      <c r="A3538" s="5" t="s">
        <v>6961</v>
      </c>
      <c r="B3538" s="15" t="s">
        <v>6962</v>
      </c>
      <c r="C3538" s="20" t="s">
        <v>505</v>
      </c>
      <c r="D3538" s="44">
        <v>2.0809121131896973</v>
      </c>
      <c r="E3538" s="55">
        <v>2.0809121131896973</v>
      </c>
    </row>
    <row r="3539" spans="1:5" ht="60">
      <c r="A3539" s="5" t="s">
        <v>6963</v>
      </c>
      <c r="B3539" s="15" t="s">
        <v>6964</v>
      </c>
      <c r="C3539" s="20" t="s">
        <v>500</v>
      </c>
      <c r="D3539" s="50">
        <v>753.67645263671875</v>
      </c>
      <c r="E3539" s="61">
        <v>753.67645263671875</v>
      </c>
    </row>
    <row r="3540" spans="1:5" ht="60">
      <c r="A3540" s="5" t="s">
        <v>6965</v>
      </c>
      <c r="B3540" s="15" t="s">
        <v>6966</v>
      </c>
      <c r="C3540" s="20" t="s">
        <v>500</v>
      </c>
      <c r="D3540" s="47">
        <v>-1793.8121337890625</v>
      </c>
      <c r="E3540" s="58">
        <v>-1793.8121337890625</v>
      </c>
    </row>
    <row r="3541" spans="1:5" ht="60">
      <c r="A3541" s="5" t="s">
        <v>6967</v>
      </c>
      <c r="B3541" s="15" t="s">
        <v>6968</v>
      </c>
      <c r="C3541" s="20"/>
      <c r="D3541" s="51">
        <v>-0.9876369833946228</v>
      </c>
      <c r="E3541" s="62">
        <v>-0.9876369833946228</v>
      </c>
    </row>
    <row r="3542" spans="1:5" ht="60">
      <c r="A3542" s="5" t="s">
        <v>6969</v>
      </c>
      <c r="B3542" s="15" t="s">
        <v>6970</v>
      </c>
      <c r="C3542" s="20" t="s">
        <v>3939</v>
      </c>
      <c r="D3542" s="50">
        <v>900.90716552734375</v>
      </c>
      <c r="E3542" s="61">
        <v>900.90716552734375</v>
      </c>
    </row>
    <row r="3543" spans="1:5" ht="60">
      <c r="A3543" s="5" t="s">
        <v>6971</v>
      </c>
      <c r="B3543" s="15" t="s">
        <v>6972</v>
      </c>
      <c r="C3543" s="20" t="s">
        <v>505</v>
      </c>
      <c r="D3543" s="44">
        <v>4.3321032524108887</v>
      </c>
      <c r="E3543" s="55">
        <v>4.3321032524108887</v>
      </c>
    </row>
    <row r="3544" spans="1:5" ht="60">
      <c r="A3544" s="5" t="s">
        <v>6973</v>
      </c>
      <c r="B3544" s="15" t="s">
        <v>6974</v>
      </c>
      <c r="C3544" s="20" t="s">
        <v>5125</v>
      </c>
      <c r="D3544" s="51">
        <v>0.68822336196899414</v>
      </c>
      <c r="E3544" s="62">
        <v>0.68822336196899414</v>
      </c>
    </row>
    <row r="3545" spans="1:5" ht="60">
      <c r="A3545" s="5" t="s">
        <v>6975</v>
      </c>
      <c r="B3545" s="15" t="s">
        <v>6976</v>
      </c>
      <c r="C3545" s="20" t="s">
        <v>5128</v>
      </c>
      <c r="D3545" s="54">
        <v>1.5682585944887251E-4</v>
      </c>
      <c r="E3545" s="65">
        <v>1.5682585944887251E-4</v>
      </c>
    </row>
    <row r="3546" spans="1:5" ht="60">
      <c r="A3546" s="5" t="s">
        <v>6977</v>
      </c>
      <c r="B3546" s="15" t="s">
        <v>6978</v>
      </c>
      <c r="C3546" s="20" t="s">
        <v>38</v>
      </c>
      <c r="D3546" s="50">
        <v>162.13058471679687</v>
      </c>
      <c r="E3546" s="61">
        <v>162.13058471679687</v>
      </c>
    </row>
    <row r="3547" spans="1:5" ht="60">
      <c r="A3547" s="5" t="s">
        <v>6979</v>
      </c>
      <c r="B3547" s="15" t="s">
        <v>6980</v>
      </c>
      <c r="C3547" s="20" t="s">
        <v>30</v>
      </c>
      <c r="D3547" s="50">
        <v>175.99700927734375</v>
      </c>
      <c r="E3547" s="61">
        <v>175.99700927734375</v>
      </c>
    </row>
    <row r="3548" spans="1:5" ht="60">
      <c r="A3548" s="5" t="s">
        <v>6981</v>
      </c>
      <c r="B3548" s="15" t="s">
        <v>6982</v>
      </c>
      <c r="C3548" s="20" t="s">
        <v>212</v>
      </c>
      <c r="D3548" s="44">
        <v>1.172835111618042</v>
      </c>
      <c r="E3548" s="55">
        <v>1.172835111618042</v>
      </c>
    </row>
    <row r="3549" spans="1:5" ht="60">
      <c r="A3549" s="5" t="s">
        <v>6983</v>
      </c>
      <c r="B3549" s="15" t="s">
        <v>6984</v>
      </c>
      <c r="C3549" s="20" t="s">
        <v>505</v>
      </c>
      <c r="D3549" s="44">
        <v>2.0809121131896973</v>
      </c>
      <c r="E3549" s="55">
        <v>2.0809121131896973</v>
      </c>
    </row>
    <row r="3550" spans="1:5" ht="60">
      <c r="A3550" s="5" t="s">
        <v>6985</v>
      </c>
      <c r="B3550" s="15" t="s">
        <v>6986</v>
      </c>
      <c r="C3550" s="20" t="s">
        <v>500</v>
      </c>
      <c r="D3550" s="50">
        <v>753.67645263671875</v>
      </c>
      <c r="E3550" s="61">
        <v>753.67645263671875</v>
      </c>
    </row>
    <row r="3551" spans="1:5" ht="60">
      <c r="A3551" s="5" t="s">
        <v>6987</v>
      </c>
      <c r="B3551" s="15" t="s">
        <v>6988</v>
      </c>
      <c r="C3551" s="20" t="s">
        <v>500</v>
      </c>
      <c r="D3551" s="47">
        <v>-1793.8121337890625</v>
      </c>
      <c r="E3551" s="58">
        <v>-1793.8121337890625</v>
      </c>
    </row>
    <row r="3552" spans="1:5" ht="60">
      <c r="A3552" s="5" t="s">
        <v>6989</v>
      </c>
      <c r="B3552" s="15" t="s">
        <v>6990</v>
      </c>
      <c r="C3552" s="20"/>
      <c r="D3552" s="51">
        <v>-0.9876369833946228</v>
      </c>
      <c r="E3552" s="62">
        <v>-0.9876369833946228</v>
      </c>
    </row>
    <row r="3553" spans="1:5" ht="60">
      <c r="A3553" s="5" t="s">
        <v>6991</v>
      </c>
      <c r="B3553" s="15" t="s">
        <v>6992</v>
      </c>
      <c r="C3553" s="20" t="s">
        <v>3939</v>
      </c>
      <c r="D3553" s="50">
        <v>900.90716552734375</v>
      </c>
      <c r="E3553" s="61">
        <v>900.90716552734375</v>
      </c>
    </row>
    <row r="3554" spans="1:5" ht="60">
      <c r="A3554" s="5" t="s">
        <v>6993</v>
      </c>
      <c r="B3554" s="15" t="s">
        <v>6994</v>
      </c>
      <c r="C3554" s="20" t="s">
        <v>505</v>
      </c>
      <c r="D3554" s="44">
        <v>4.3321032524108887</v>
      </c>
      <c r="E3554" s="55">
        <v>4.3321032524108887</v>
      </c>
    </row>
    <row r="3555" spans="1:5" ht="60">
      <c r="A3555" s="5" t="s">
        <v>6995</v>
      </c>
      <c r="B3555" s="15" t="s">
        <v>6996</v>
      </c>
      <c r="C3555" s="20" t="s">
        <v>5125</v>
      </c>
      <c r="D3555" s="51">
        <v>0.68822336196899414</v>
      </c>
      <c r="E3555" s="62">
        <v>0.68822336196899414</v>
      </c>
    </row>
    <row r="3556" spans="1:5" ht="60">
      <c r="A3556" s="5" t="s">
        <v>6997</v>
      </c>
      <c r="B3556" s="15" t="s">
        <v>6998</v>
      </c>
      <c r="C3556" s="20" t="s">
        <v>5128</v>
      </c>
      <c r="D3556" s="54">
        <v>1.5682585944887251E-4</v>
      </c>
      <c r="E3556" s="65">
        <v>1.5682585944887251E-4</v>
      </c>
    </row>
    <row r="3557" spans="1:5" ht="45">
      <c r="A3557" s="5" t="s">
        <v>6999</v>
      </c>
      <c r="B3557" s="15" t="s">
        <v>7000</v>
      </c>
      <c r="C3557" s="20" t="s">
        <v>38</v>
      </c>
      <c r="D3557" s="50">
        <v>162.13058471679687</v>
      </c>
      <c r="E3557" s="61">
        <v>162.13058471679687</v>
      </c>
    </row>
    <row r="3558" spans="1:5" ht="45">
      <c r="A3558" s="5" t="s">
        <v>7001</v>
      </c>
      <c r="B3558" s="15" t="s">
        <v>7002</v>
      </c>
      <c r="C3558" s="20" t="s">
        <v>30</v>
      </c>
      <c r="D3558" s="50">
        <v>175.99700927734375</v>
      </c>
      <c r="E3558" s="61">
        <v>175.99700927734375</v>
      </c>
    </row>
    <row r="3559" spans="1:5" ht="45">
      <c r="A3559" s="5" t="s">
        <v>7003</v>
      </c>
      <c r="B3559" s="15" t="s">
        <v>7004</v>
      </c>
      <c r="C3559" s="20" t="s">
        <v>212</v>
      </c>
      <c r="D3559" s="50">
        <v>546.1619873046875</v>
      </c>
      <c r="E3559" s="61">
        <v>546.1619873046875</v>
      </c>
    </row>
    <row r="3560" spans="1:5" ht="45">
      <c r="A3560" s="5" t="s">
        <v>7005</v>
      </c>
      <c r="B3560" s="15" t="s">
        <v>7006</v>
      </c>
      <c r="C3560" s="20" t="s">
        <v>505</v>
      </c>
      <c r="D3560" s="44">
        <v>2.0809121131896973</v>
      </c>
      <c r="E3560" s="55">
        <v>2.0809121131896973</v>
      </c>
    </row>
    <row r="3561" spans="1:5" ht="45">
      <c r="A3561" s="5" t="s">
        <v>7007</v>
      </c>
      <c r="B3561" s="15" t="s">
        <v>7008</v>
      </c>
      <c r="C3561" s="20" t="s">
        <v>500</v>
      </c>
      <c r="D3561" s="50">
        <v>753.67645263671875</v>
      </c>
      <c r="E3561" s="61">
        <v>753.67645263671875</v>
      </c>
    </row>
    <row r="3562" spans="1:5" ht="45">
      <c r="A3562" s="5" t="s">
        <v>7009</v>
      </c>
      <c r="B3562" s="15" t="s">
        <v>7010</v>
      </c>
      <c r="C3562" s="20" t="s">
        <v>500</v>
      </c>
      <c r="D3562" s="47">
        <v>-1793.8121337890625</v>
      </c>
      <c r="E3562" s="58">
        <v>-1793.8121337890625</v>
      </c>
    </row>
    <row r="3563" spans="1:5" ht="45">
      <c r="A3563" s="5" t="s">
        <v>7011</v>
      </c>
      <c r="B3563" s="15" t="s">
        <v>7012</v>
      </c>
      <c r="C3563" s="20"/>
      <c r="D3563" s="51">
        <v>-0.9876369833946228</v>
      </c>
      <c r="E3563" s="62">
        <v>-0.9876369833946228</v>
      </c>
    </row>
    <row r="3564" spans="1:5" ht="45">
      <c r="A3564" s="5" t="s">
        <v>7013</v>
      </c>
      <c r="B3564" s="15" t="s">
        <v>7014</v>
      </c>
      <c r="C3564" s="20" t="s">
        <v>3939</v>
      </c>
      <c r="D3564" s="50">
        <v>900.90716552734375</v>
      </c>
      <c r="E3564" s="61">
        <v>900.90716552734375</v>
      </c>
    </row>
    <row r="3565" spans="1:5" ht="45">
      <c r="A3565" s="5" t="s">
        <v>7015</v>
      </c>
      <c r="B3565" s="15" t="s">
        <v>7016</v>
      </c>
      <c r="C3565" s="20" t="s">
        <v>505</v>
      </c>
      <c r="D3565" s="44">
        <v>4.3321032524108887</v>
      </c>
      <c r="E3565" s="55">
        <v>4.3321032524108887</v>
      </c>
    </row>
    <row r="3566" spans="1:5" ht="45">
      <c r="A3566" s="5" t="s">
        <v>7017</v>
      </c>
      <c r="B3566" s="15" t="s">
        <v>7018</v>
      </c>
      <c r="C3566" s="20" t="s">
        <v>5125</v>
      </c>
      <c r="D3566" s="51">
        <v>0.68822336196899414</v>
      </c>
      <c r="E3566" s="62">
        <v>0.68822336196899414</v>
      </c>
    </row>
    <row r="3567" spans="1:5" ht="45">
      <c r="A3567" s="5" t="s">
        <v>7019</v>
      </c>
      <c r="B3567" s="15" t="s">
        <v>7020</v>
      </c>
      <c r="C3567" s="20" t="s">
        <v>5128</v>
      </c>
      <c r="D3567" s="54">
        <v>1.5682585944887251E-4</v>
      </c>
      <c r="E3567" s="65">
        <v>1.5682585944887251E-4</v>
      </c>
    </row>
    <row r="3568" spans="1:5" ht="30">
      <c r="A3568" s="5" t="s">
        <v>7021</v>
      </c>
      <c r="B3568" s="15" t="s">
        <v>7022</v>
      </c>
      <c r="C3568" s="20" t="s">
        <v>38</v>
      </c>
      <c r="D3568" s="50">
        <v>162.13058471679687</v>
      </c>
      <c r="E3568" s="61">
        <v>162.13058471679687</v>
      </c>
    </row>
    <row r="3569" spans="1:5" ht="30">
      <c r="A3569" s="5" t="s">
        <v>7023</v>
      </c>
      <c r="B3569" s="15" t="s">
        <v>7024</v>
      </c>
      <c r="C3569" s="20" t="s">
        <v>30</v>
      </c>
      <c r="D3569" s="50">
        <v>175.99700927734375</v>
      </c>
      <c r="E3569" s="61">
        <v>175.99700927734375</v>
      </c>
    </row>
    <row r="3570" spans="1:5" ht="30">
      <c r="A3570" s="5" t="s">
        <v>7025</v>
      </c>
      <c r="B3570" s="15" t="s">
        <v>7026</v>
      </c>
      <c r="C3570" s="20" t="s">
        <v>212</v>
      </c>
      <c r="D3570" s="44">
        <v>2.9206864833831787</v>
      </c>
      <c r="E3570" s="55">
        <v>2.9206864833831787</v>
      </c>
    </row>
    <row r="3571" spans="1:5" ht="30">
      <c r="A3571" s="5" t="s">
        <v>7027</v>
      </c>
      <c r="B3571" s="15" t="s">
        <v>7028</v>
      </c>
      <c r="C3571" s="20" t="s">
        <v>505</v>
      </c>
      <c r="D3571" s="44">
        <v>2.0809121131896973</v>
      </c>
      <c r="E3571" s="55">
        <v>2.0809121131896973</v>
      </c>
    </row>
    <row r="3572" spans="1:5" ht="30">
      <c r="A3572" s="5" t="s">
        <v>7029</v>
      </c>
      <c r="B3572" s="15" t="s">
        <v>7030</v>
      </c>
      <c r="C3572" s="20" t="s">
        <v>500</v>
      </c>
      <c r="D3572" s="50">
        <v>753.67645263671875</v>
      </c>
      <c r="E3572" s="61">
        <v>753.67645263671875</v>
      </c>
    </row>
    <row r="3573" spans="1:5" ht="30">
      <c r="A3573" s="5" t="s">
        <v>7031</v>
      </c>
      <c r="B3573" s="15" t="s">
        <v>7032</v>
      </c>
      <c r="C3573" s="20" t="s">
        <v>500</v>
      </c>
      <c r="D3573" s="47">
        <v>-1793.8121337890625</v>
      </c>
      <c r="E3573" s="58">
        <v>-1793.8121337890625</v>
      </c>
    </row>
    <row r="3574" spans="1:5" ht="30">
      <c r="A3574" s="5" t="s">
        <v>7033</v>
      </c>
      <c r="B3574" s="15" t="s">
        <v>7034</v>
      </c>
      <c r="C3574" s="20"/>
      <c r="D3574" s="51">
        <v>-0.9876369833946228</v>
      </c>
      <c r="E3574" s="62">
        <v>-0.9876369833946228</v>
      </c>
    </row>
    <row r="3575" spans="1:5" ht="30">
      <c r="A3575" s="5" t="s">
        <v>7035</v>
      </c>
      <c r="B3575" s="15" t="s">
        <v>7036</v>
      </c>
      <c r="C3575" s="20" t="s">
        <v>3939</v>
      </c>
      <c r="D3575" s="50">
        <v>900.90716552734375</v>
      </c>
      <c r="E3575" s="61">
        <v>900.90716552734375</v>
      </c>
    </row>
    <row r="3576" spans="1:5" ht="30">
      <c r="A3576" s="5" t="s">
        <v>7037</v>
      </c>
      <c r="B3576" s="15" t="s">
        <v>7038</v>
      </c>
      <c r="C3576" s="20" t="s">
        <v>505</v>
      </c>
      <c r="D3576" s="44">
        <v>4.3321032524108887</v>
      </c>
      <c r="E3576" s="55">
        <v>4.3321032524108887</v>
      </c>
    </row>
    <row r="3577" spans="1:5" ht="30">
      <c r="A3577" s="5" t="s">
        <v>7039</v>
      </c>
      <c r="B3577" s="15" t="s">
        <v>7040</v>
      </c>
      <c r="C3577" s="20" t="s">
        <v>5125</v>
      </c>
      <c r="D3577" s="51">
        <v>0.68822336196899414</v>
      </c>
      <c r="E3577" s="62">
        <v>0.68822336196899414</v>
      </c>
    </row>
    <row r="3578" spans="1:5" ht="30">
      <c r="A3578" s="5" t="s">
        <v>7041</v>
      </c>
      <c r="B3578" s="15" t="s">
        <v>7042</v>
      </c>
      <c r="C3578" s="20" t="s">
        <v>5128</v>
      </c>
      <c r="D3578" s="54">
        <v>1.5682585944887251E-4</v>
      </c>
      <c r="E3578" s="65">
        <v>1.5682585944887251E-4</v>
      </c>
    </row>
    <row r="3579" spans="1:5" ht="60">
      <c r="A3579" s="5" t="s">
        <v>7043</v>
      </c>
      <c r="B3579" s="15" t="s">
        <v>7044</v>
      </c>
      <c r="C3579" s="20" t="s">
        <v>38</v>
      </c>
      <c r="D3579" s="50">
        <v>162.13058471679687</v>
      </c>
      <c r="E3579" s="61">
        <v>162.13058471679687</v>
      </c>
    </row>
    <row r="3580" spans="1:5" ht="60">
      <c r="A3580" s="5" t="s">
        <v>7045</v>
      </c>
      <c r="B3580" s="15" t="s">
        <v>7046</v>
      </c>
      <c r="C3580" s="20" t="s">
        <v>30</v>
      </c>
      <c r="D3580" s="50">
        <v>175.99700927734375</v>
      </c>
      <c r="E3580" s="61">
        <v>175.99700927734375</v>
      </c>
    </row>
    <row r="3581" spans="1:5" ht="60">
      <c r="A3581" s="5" t="s">
        <v>7047</v>
      </c>
      <c r="B3581" s="15" t="s">
        <v>7048</v>
      </c>
      <c r="C3581" s="20" t="s">
        <v>212</v>
      </c>
      <c r="D3581" s="52">
        <v>2.9418970370898023E-7</v>
      </c>
      <c r="E3581" s="63">
        <v>2.9418970370898023E-7</v>
      </c>
    </row>
    <row r="3582" spans="1:5" ht="60">
      <c r="A3582" s="5" t="s">
        <v>7049</v>
      </c>
      <c r="B3582" s="15" t="s">
        <v>7050</v>
      </c>
      <c r="C3582" s="20" t="s">
        <v>505</v>
      </c>
      <c r="D3582" s="44">
        <v>2.0809121131896973</v>
      </c>
      <c r="E3582" s="55">
        <v>2.0809121131896973</v>
      </c>
    </row>
    <row r="3583" spans="1:5" ht="60">
      <c r="A3583" s="5" t="s">
        <v>7051</v>
      </c>
      <c r="B3583" s="15" t="s">
        <v>7052</v>
      </c>
      <c r="C3583" s="20" t="s">
        <v>500</v>
      </c>
      <c r="D3583" s="50">
        <v>753.67645263671875</v>
      </c>
      <c r="E3583" s="61">
        <v>753.67645263671875</v>
      </c>
    </row>
    <row r="3584" spans="1:5" ht="60">
      <c r="A3584" s="5" t="s">
        <v>7053</v>
      </c>
      <c r="B3584" s="15" t="s">
        <v>7054</v>
      </c>
      <c r="C3584" s="20" t="s">
        <v>500</v>
      </c>
      <c r="D3584" s="47">
        <v>-1793.8121337890625</v>
      </c>
      <c r="E3584" s="58">
        <v>-1793.8121337890625</v>
      </c>
    </row>
    <row r="3585" spans="1:5" ht="60">
      <c r="A3585" s="5" t="s">
        <v>7055</v>
      </c>
      <c r="B3585" s="15" t="s">
        <v>7056</v>
      </c>
      <c r="C3585" s="20"/>
      <c r="D3585" s="51">
        <v>-0.9876369833946228</v>
      </c>
      <c r="E3585" s="62">
        <v>-0.9876369833946228</v>
      </c>
    </row>
    <row r="3586" spans="1:5" ht="60">
      <c r="A3586" s="5" t="s">
        <v>7057</v>
      </c>
      <c r="B3586" s="15" t="s">
        <v>7058</v>
      </c>
      <c r="C3586" s="20" t="s">
        <v>3939</v>
      </c>
      <c r="D3586" s="50">
        <v>900.90716552734375</v>
      </c>
      <c r="E3586" s="61">
        <v>900.90716552734375</v>
      </c>
    </row>
    <row r="3587" spans="1:5" ht="60">
      <c r="A3587" s="5" t="s">
        <v>7059</v>
      </c>
      <c r="B3587" s="15" t="s">
        <v>7060</v>
      </c>
      <c r="C3587" s="20" t="s">
        <v>505</v>
      </c>
      <c r="D3587" s="44">
        <v>4.3321032524108887</v>
      </c>
      <c r="E3587" s="55">
        <v>4.3321032524108887</v>
      </c>
    </row>
    <row r="3588" spans="1:5" ht="60">
      <c r="A3588" s="5" t="s">
        <v>7061</v>
      </c>
      <c r="B3588" s="15" t="s">
        <v>7062</v>
      </c>
      <c r="C3588" s="20" t="s">
        <v>5125</v>
      </c>
      <c r="D3588" s="51">
        <v>0.68822336196899414</v>
      </c>
      <c r="E3588" s="62">
        <v>0.68822336196899414</v>
      </c>
    </row>
    <row r="3589" spans="1:5" ht="60">
      <c r="A3589" s="5" t="s">
        <v>7063</v>
      </c>
      <c r="B3589" s="15" t="s">
        <v>7064</v>
      </c>
      <c r="C3589" s="20" t="s">
        <v>5128</v>
      </c>
      <c r="D3589" s="54">
        <v>1.5682585944887251E-4</v>
      </c>
      <c r="E3589" s="65">
        <v>1.5682585944887251E-4</v>
      </c>
    </row>
    <row r="3590" spans="1:5" ht="45">
      <c r="A3590" s="5" t="s">
        <v>7065</v>
      </c>
      <c r="B3590" s="15" t="s">
        <v>7066</v>
      </c>
      <c r="C3590" s="20" t="s">
        <v>38</v>
      </c>
      <c r="D3590" s="50">
        <v>143.92500305175781</v>
      </c>
      <c r="E3590" s="61">
        <v>143.92500305175781</v>
      </c>
    </row>
    <row r="3591" spans="1:5" ht="45">
      <c r="A3591" s="5" t="s">
        <v>7067</v>
      </c>
      <c r="B3591" s="15" t="s">
        <v>7068</v>
      </c>
      <c r="C3591" s="20" t="s">
        <v>30</v>
      </c>
      <c r="D3591" s="50">
        <v>532.10211181640625</v>
      </c>
      <c r="E3591" s="61">
        <v>532.10211181640625</v>
      </c>
    </row>
    <row r="3592" spans="1:5" ht="45">
      <c r="A3592" s="5" t="s">
        <v>7069</v>
      </c>
      <c r="B3592" s="15" t="s">
        <v>7070</v>
      </c>
      <c r="C3592" s="20" t="s">
        <v>212</v>
      </c>
      <c r="D3592" s="50">
        <v>547.72064208984375</v>
      </c>
      <c r="E3592" s="61">
        <v>547.72064208984375</v>
      </c>
    </row>
    <row r="3593" spans="1:5" ht="45">
      <c r="A3593" s="5" t="s">
        <v>7071</v>
      </c>
      <c r="B3593" s="15" t="s">
        <v>7072</v>
      </c>
      <c r="C3593" s="20" t="s">
        <v>505</v>
      </c>
      <c r="D3593" s="44">
        <v>6.4886231422424316</v>
      </c>
      <c r="E3593" s="55">
        <v>6.4886231422424316</v>
      </c>
    </row>
    <row r="3594" spans="1:5" ht="45">
      <c r="A3594" s="5" t="s">
        <v>7073</v>
      </c>
      <c r="B3594" s="15" t="s">
        <v>7074</v>
      </c>
      <c r="C3594" s="20" t="s">
        <v>500</v>
      </c>
      <c r="D3594" s="46">
        <v>3408.41064453125</v>
      </c>
      <c r="E3594" s="57">
        <v>3408.41064453125</v>
      </c>
    </row>
    <row r="3595" spans="1:5" ht="45">
      <c r="A3595" s="5" t="s">
        <v>7075</v>
      </c>
      <c r="B3595" s="15" t="s">
        <v>7076</v>
      </c>
      <c r="C3595" s="20" t="s">
        <v>500</v>
      </c>
      <c r="D3595" s="50">
        <v>860.922119140625</v>
      </c>
      <c r="E3595" s="61">
        <v>860.922119140625</v>
      </c>
    </row>
    <row r="3596" spans="1:5" ht="45">
      <c r="A3596" s="5" t="s">
        <v>7077</v>
      </c>
      <c r="B3596" s="15" t="s">
        <v>7078</v>
      </c>
      <c r="C3596" s="20"/>
      <c r="D3596" s="44">
        <v>1.7496424913406372</v>
      </c>
      <c r="E3596" s="55">
        <v>1.7496424913406372</v>
      </c>
    </row>
    <row r="3597" spans="1:5" ht="45">
      <c r="A3597" s="5" t="s">
        <v>7079</v>
      </c>
      <c r="B3597" s="15" t="s">
        <v>7080</v>
      </c>
      <c r="C3597" s="20" t="s">
        <v>3939</v>
      </c>
      <c r="D3597" s="45">
        <v>42.994121551513672</v>
      </c>
      <c r="E3597" s="56">
        <v>42.994121551513672</v>
      </c>
    </row>
    <row r="3598" spans="1:5" ht="45">
      <c r="A3598" s="5" t="s">
        <v>7081</v>
      </c>
      <c r="B3598" s="15" t="s">
        <v>7082</v>
      </c>
      <c r="C3598" s="20" t="s">
        <v>505</v>
      </c>
      <c r="D3598" s="44">
        <v>2.6948652267456055</v>
      </c>
      <c r="E3598" s="55">
        <v>2.6948652267456055</v>
      </c>
    </row>
    <row r="3599" spans="1:5" ht="45">
      <c r="A3599" s="5" t="s">
        <v>7083</v>
      </c>
      <c r="B3599" s="15" t="s">
        <v>7084</v>
      </c>
      <c r="C3599" s="20" t="s">
        <v>5125</v>
      </c>
      <c r="D3599" s="51">
        <v>8.349917083978653E-2</v>
      </c>
      <c r="E3599" s="62">
        <v>8.349917083978653E-2</v>
      </c>
    </row>
    <row r="3600" spans="1:5" ht="45">
      <c r="A3600" s="5" t="s">
        <v>7085</v>
      </c>
      <c r="B3600" s="15" t="s">
        <v>7086</v>
      </c>
      <c r="C3600" s="20" t="s">
        <v>5128</v>
      </c>
      <c r="D3600" s="52">
        <v>3.0589439120376483E-5</v>
      </c>
      <c r="E3600" s="63">
        <v>3.0589439120376483E-5</v>
      </c>
    </row>
    <row r="3601" spans="1:5" ht="30">
      <c r="A3601" s="5" t="s">
        <v>7087</v>
      </c>
      <c r="B3601" s="15" t="s">
        <v>7088</v>
      </c>
      <c r="C3601" s="20" t="s">
        <v>38</v>
      </c>
      <c r="D3601" s="45">
        <v>28.771869659423828</v>
      </c>
      <c r="E3601" s="56">
        <v>28.771869659423828</v>
      </c>
    </row>
    <row r="3602" spans="1:5" ht="30">
      <c r="A3602" s="5" t="s">
        <v>7089</v>
      </c>
      <c r="B3602" s="15" t="s">
        <v>7090</v>
      </c>
      <c r="C3602" s="20" t="s">
        <v>30</v>
      </c>
      <c r="D3602" s="50">
        <v>533.27960205078125</v>
      </c>
      <c r="E3602" s="61">
        <v>533.27960205078125</v>
      </c>
    </row>
    <row r="3603" spans="1:5" ht="30">
      <c r="A3603" s="5" t="s">
        <v>7091</v>
      </c>
      <c r="B3603" s="15" t="s">
        <v>7092</v>
      </c>
      <c r="C3603" s="20" t="s">
        <v>212</v>
      </c>
      <c r="D3603" s="50">
        <v>468.51058959960937</v>
      </c>
      <c r="E3603" s="61">
        <v>468.51058959960937</v>
      </c>
    </row>
    <row r="3604" spans="1:5" ht="30">
      <c r="A3604" s="5" t="s">
        <v>7093</v>
      </c>
      <c r="B3604" s="15" t="s">
        <v>7094</v>
      </c>
      <c r="C3604" s="20" t="s">
        <v>505</v>
      </c>
      <c r="D3604" s="44">
        <v>7.3508148193359375</v>
      </c>
      <c r="E3604" s="55">
        <v>7.3508148193359375</v>
      </c>
    </row>
    <row r="3605" spans="1:5" ht="30">
      <c r="A3605" s="5" t="s">
        <v>7095</v>
      </c>
      <c r="B3605" s="15" t="s">
        <v>7096</v>
      </c>
      <c r="C3605" s="20" t="s">
        <v>500</v>
      </c>
      <c r="D3605" s="46">
        <v>3533.106689453125</v>
      </c>
      <c r="E3605" s="57">
        <v>3533.106689453125</v>
      </c>
    </row>
    <row r="3606" spans="1:5" ht="30">
      <c r="A3606" s="5" t="s">
        <v>7097</v>
      </c>
      <c r="B3606" s="15" t="s">
        <v>7098</v>
      </c>
      <c r="C3606" s="20" t="s">
        <v>500</v>
      </c>
      <c r="D3606" s="50">
        <v>985.6180419921875</v>
      </c>
      <c r="E3606" s="61">
        <v>985.6180419921875</v>
      </c>
    </row>
    <row r="3607" spans="1:5" ht="45">
      <c r="A3607" s="5" t="s">
        <v>7099</v>
      </c>
      <c r="B3607" s="15" t="s">
        <v>7100</v>
      </c>
      <c r="C3607" s="20"/>
      <c r="D3607" s="44">
        <v>1.4042649269104004</v>
      </c>
      <c r="E3607" s="55">
        <v>1.4042649269104004</v>
      </c>
    </row>
    <row r="3608" spans="1:5" ht="30">
      <c r="A3608" s="5" t="s">
        <v>7101</v>
      </c>
      <c r="B3608" s="15" t="s">
        <v>7102</v>
      </c>
      <c r="C3608" s="20" t="s">
        <v>3939</v>
      </c>
      <c r="D3608" s="44">
        <v>7.8778438568115234</v>
      </c>
      <c r="E3608" s="55">
        <v>7.8778438568115234</v>
      </c>
    </row>
    <row r="3609" spans="1:5" ht="30">
      <c r="A3609" s="5" t="s">
        <v>7103</v>
      </c>
      <c r="B3609" s="15" t="s">
        <v>7104</v>
      </c>
      <c r="C3609" s="20" t="s">
        <v>505</v>
      </c>
      <c r="D3609" s="44">
        <v>2.2372457981109619</v>
      </c>
      <c r="E3609" s="55">
        <v>2.2372457981109619</v>
      </c>
    </row>
    <row r="3610" spans="1:5" ht="45">
      <c r="A3610" s="5" t="s">
        <v>7105</v>
      </c>
      <c r="B3610" s="15" t="s">
        <v>7106</v>
      </c>
      <c r="C3610" s="20" t="s">
        <v>5125</v>
      </c>
      <c r="D3610" s="51">
        <v>7.308080792427063E-2</v>
      </c>
      <c r="E3610" s="62">
        <v>7.308080792427063E-2</v>
      </c>
    </row>
    <row r="3611" spans="1:5" ht="45">
      <c r="A3611" s="5" t="s">
        <v>7107</v>
      </c>
      <c r="B3611" s="15" t="s">
        <v>7108</v>
      </c>
      <c r="C3611" s="20" t="s">
        <v>5128</v>
      </c>
      <c r="D3611" s="52">
        <v>3.0004348445800133E-5</v>
      </c>
      <c r="E3611" s="63">
        <v>3.0004348445800133E-5</v>
      </c>
    </row>
    <row r="3612" spans="1:5" ht="45">
      <c r="A3612" s="5" t="s">
        <v>7109</v>
      </c>
      <c r="B3612" s="15" t="s">
        <v>7110</v>
      </c>
      <c r="C3612" s="20" t="s">
        <v>38</v>
      </c>
      <c r="D3612" s="50">
        <v>151.2666015625</v>
      </c>
      <c r="E3612" s="61">
        <v>151.2666015625</v>
      </c>
    </row>
    <row r="3613" spans="1:5" ht="45">
      <c r="A3613" s="5" t="s">
        <v>7111</v>
      </c>
      <c r="B3613" s="15" t="s">
        <v>7112</v>
      </c>
      <c r="C3613" s="20" t="s">
        <v>30</v>
      </c>
      <c r="D3613" s="50">
        <v>263.68484497070312</v>
      </c>
      <c r="E3613" s="61">
        <v>263.68484497070312</v>
      </c>
    </row>
    <row r="3614" spans="1:5" ht="45">
      <c r="A3614" s="5" t="s">
        <v>7113</v>
      </c>
      <c r="B3614" s="15" t="s">
        <v>7114</v>
      </c>
      <c r="C3614" s="20" t="s">
        <v>212</v>
      </c>
      <c r="D3614" s="50">
        <v>546.1619873046875</v>
      </c>
      <c r="E3614" s="61">
        <v>546.1619873046875</v>
      </c>
    </row>
    <row r="3615" spans="1:5" ht="45">
      <c r="A3615" s="5" t="s">
        <v>7115</v>
      </c>
      <c r="B3615" s="15" t="s">
        <v>7116</v>
      </c>
      <c r="C3615" s="20" t="s">
        <v>505</v>
      </c>
      <c r="D3615" s="44">
        <v>2.8914508819580078</v>
      </c>
      <c r="E3615" s="55">
        <v>2.8914508819580078</v>
      </c>
    </row>
    <row r="3616" spans="1:5" ht="45">
      <c r="A3616" s="5" t="s">
        <v>7117</v>
      </c>
      <c r="B3616" s="15" t="s">
        <v>7118</v>
      </c>
      <c r="C3616" s="20" t="s">
        <v>500</v>
      </c>
      <c r="D3616" s="47">
        <v>1151.7467041015625</v>
      </c>
      <c r="E3616" s="58">
        <v>1151.7467041015625</v>
      </c>
    </row>
    <row r="3617" spans="1:5" ht="45">
      <c r="A3617" s="5" t="s">
        <v>7119</v>
      </c>
      <c r="B3617" s="15" t="s">
        <v>7120</v>
      </c>
      <c r="C3617" s="20" t="s">
        <v>500</v>
      </c>
      <c r="D3617" s="47">
        <v>-1395.7418212890625</v>
      </c>
      <c r="E3617" s="58">
        <v>-1395.7418212890625</v>
      </c>
    </row>
    <row r="3618" spans="1:5" ht="45">
      <c r="A3618" s="5" t="s">
        <v>7121</v>
      </c>
      <c r="B3618" s="15" t="s">
        <v>7122</v>
      </c>
      <c r="C3618" s="20"/>
      <c r="D3618" s="51">
        <v>-0.4670816957950592</v>
      </c>
      <c r="E3618" s="62">
        <v>-0.4670816957950592</v>
      </c>
    </row>
    <row r="3619" spans="1:5" ht="45">
      <c r="A3619" s="5" t="s">
        <v>7123</v>
      </c>
      <c r="B3619" s="15" t="s">
        <v>7124</v>
      </c>
      <c r="C3619" s="20" t="s">
        <v>3939</v>
      </c>
      <c r="D3619" s="50">
        <v>790.68511962890625</v>
      </c>
      <c r="E3619" s="61">
        <v>790.68511962890625</v>
      </c>
    </row>
    <row r="3620" spans="1:5" ht="45">
      <c r="A3620" s="5" t="s">
        <v>7125</v>
      </c>
      <c r="B3620" s="15" t="s">
        <v>7126</v>
      </c>
      <c r="C3620" s="20" t="s">
        <v>505</v>
      </c>
      <c r="D3620" s="44">
        <v>4.8667054176330566</v>
      </c>
      <c r="E3620" s="55">
        <v>4.8667054176330566</v>
      </c>
    </row>
    <row r="3621" spans="1:5" ht="45">
      <c r="A3621" s="5" t="s">
        <v>7127</v>
      </c>
      <c r="B3621" s="15" t="s">
        <v>7128</v>
      </c>
      <c r="C3621" s="20" t="s">
        <v>5125</v>
      </c>
      <c r="D3621" s="51">
        <v>0.61551439762115479</v>
      </c>
      <c r="E3621" s="62">
        <v>0.61551439762115479</v>
      </c>
    </row>
    <row r="3622" spans="1:5" ht="45">
      <c r="A3622" s="5" t="s">
        <v>7129</v>
      </c>
      <c r="B3622" s="15" t="s">
        <v>7130</v>
      </c>
      <c r="C3622" s="20" t="s">
        <v>5128</v>
      </c>
      <c r="D3622" s="54">
        <v>1.0285158350598067E-4</v>
      </c>
      <c r="E3622" s="65">
        <v>1.0285158350598067E-4</v>
      </c>
    </row>
    <row r="3623" spans="1:5" ht="75">
      <c r="A3623" s="5" t="s">
        <v>7131</v>
      </c>
      <c r="B3623" s="15" t="s">
        <v>7132</v>
      </c>
      <c r="C3623" s="20" t="s">
        <v>38</v>
      </c>
      <c r="D3623" s="50">
        <v>145.36424255371094</v>
      </c>
      <c r="E3623" s="61">
        <v>145.36424255371094</v>
      </c>
    </row>
    <row r="3624" spans="1:5" ht="75">
      <c r="A3624" s="5" t="s">
        <v>7133</v>
      </c>
      <c r="B3624" s="15" t="s">
        <v>7134</v>
      </c>
      <c r="C3624" s="20" t="s">
        <v>30</v>
      </c>
      <c r="D3624" s="50">
        <v>516.9998779296875</v>
      </c>
      <c r="E3624" s="61">
        <v>516.9998779296875</v>
      </c>
    </row>
    <row r="3625" spans="1:5" ht="75">
      <c r="A3625" s="5" t="s">
        <v>7135</v>
      </c>
      <c r="B3625" s="15" t="s">
        <v>7136</v>
      </c>
      <c r="C3625" s="20" t="s">
        <v>212</v>
      </c>
      <c r="D3625" s="50">
        <v>546.54779052734375</v>
      </c>
      <c r="E3625" s="61">
        <v>546.54779052734375</v>
      </c>
    </row>
    <row r="3626" spans="1:5" ht="75">
      <c r="A3626" s="5" t="s">
        <v>7137</v>
      </c>
      <c r="B3626" s="15" t="s">
        <v>7138</v>
      </c>
      <c r="C3626" s="20" t="s">
        <v>505</v>
      </c>
      <c r="D3626" s="44">
        <v>6.4301037788391113</v>
      </c>
      <c r="E3626" s="55">
        <v>6.4301037788391113</v>
      </c>
    </row>
    <row r="3627" spans="1:5" ht="75">
      <c r="A3627" s="5" t="s">
        <v>7139</v>
      </c>
      <c r="B3627" s="15" t="s">
        <v>7140</v>
      </c>
      <c r="C3627" s="20" t="s">
        <v>500</v>
      </c>
      <c r="D3627" s="46">
        <v>3365.0205078125</v>
      </c>
      <c r="E3627" s="57">
        <v>3365.0205078125</v>
      </c>
    </row>
    <row r="3628" spans="1:5" ht="75">
      <c r="A3628" s="5" t="s">
        <v>7141</v>
      </c>
      <c r="B3628" s="15" t="s">
        <v>7142</v>
      </c>
      <c r="C3628" s="20" t="s">
        <v>500</v>
      </c>
      <c r="D3628" s="50">
        <v>817.53179931640625</v>
      </c>
      <c r="E3628" s="61">
        <v>817.53179931640625</v>
      </c>
    </row>
    <row r="3629" spans="1:5" ht="75">
      <c r="A3629" s="5" t="s">
        <v>7143</v>
      </c>
      <c r="B3629" s="15" t="s">
        <v>7144</v>
      </c>
      <c r="C3629" s="20"/>
      <c r="D3629" s="44">
        <v>1.7183152437210083</v>
      </c>
      <c r="E3629" s="55">
        <v>1.7183152437210083</v>
      </c>
    </row>
    <row r="3630" spans="1:5" ht="75">
      <c r="A3630" s="5" t="s">
        <v>7145</v>
      </c>
      <c r="B3630" s="15" t="s">
        <v>7146</v>
      </c>
      <c r="C3630" s="20" t="s">
        <v>3939</v>
      </c>
      <c r="D3630" s="45">
        <v>44.744094848632813</v>
      </c>
      <c r="E3630" s="56">
        <v>44.744094848632813</v>
      </c>
    </row>
    <row r="3631" spans="1:5" ht="75">
      <c r="A3631" s="5" t="s">
        <v>7147</v>
      </c>
      <c r="B3631" s="15" t="s">
        <v>7148</v>
      </c>
      <c r="C3631" s="20" t="s">
        <v>505</v>
      </c>
      <c r="D3631" s="44">
        <v>2.7518022060394287</v>
      </c>
      <c r="E3631" s="55">
        <v>2.7518022060394287</v>
      </c>
    </row>
    <row r="3632" spans="1:5" ht="75">
      <c r="A3632" s="5" t="s">
        <v>7149</v>
      </c>
      <c r="B3632" s="15" t="s">
        <v>7150</v>
      </c>
      <c r="C3632" s="20" t="s">
        <v>5125</v>
      </c>
      <c r="D3632" s="51">
        <v>8.2273781299591064E-2</v>
      </c>
      <c r="E3632" s="62">
        <v>8.2273781299591064E-2</v>
      </c>
    </row>
    <row r="3633" spans="1:5" ht="75">
      <c r="A3633" s="5" t="s">
        <v>7151</v>
      </c>
      <c r="B3633" s="15" t="s">
        <v>7152</v>
      </c>
      <c r="C3633" s="20" t="s">
        <v>5128</v>
      </c>
      <c r="D3633" s="52">
        <v>2.9960865504108369E-5</v>
      </c>
      <c r="E3633" s="63">
        <v>2.9960865504108369E-5</v>
      </c>
    </row>
    <row r="3634" spans="1:5" ht="30">
      <c r="A3634" s="5" t="s">
        <v>7153</v>
      </c>
      <c r="B3634" s="15" t="s">
        <v>7154</v>
      </c>
      <c r="C3634" s="20" t="s">
        <v>38</v>
      </c>
      <c r="D3634" s="45">
        <v>31.266000747680664</v>
      </c>
      <c r="E3634" s="56">
        <v>31.266000747680664</v>
      </c>
    </row>
    <row r="3635" spans="1:5" ht="30">
      <c r="A3635" s="5" t="s">
        <v>7155</v>
      </c>
      <c r="B3635" s="15" t="s">
        <v>7156</v>
      </c>
      <c r="C3635" s="20" t="s">
        <v>30</v>
      </c>
      <c r="D3635" s="50">
        <v>478.28094482421875</v>
      </c>
      <c r="E3635" s="61">
        <v>478.28094482421875</v>
      </c>
    </row>
    <row r="3636" spans="1:5" ht="30">
      <c r="A3636" s="5" t="s">
        <v>7157</v>
      </c>
      <c r="B3636" s="15" t="s">
        <v>7158</v>
      </c>
      <c r="C3636" s="20" t="s">
        <v>212</v>
      </c>
      <c r="D3636" s="52">
        <v>2.9418970370898023E-7</v>
      </c>
      <c r="E3636" s="63">
        <v>2.9418970370898023E-7</v>
      </c>
    </row>
    <row r="3637" spans="1:5" ht="30">
      <c r="A3637" s="5" t="s">
        <v>7159</v>
      </c>
      <c r="B3637" s="15" t="s">
        <v>7160</v>
      </c>
      <c r="C3637" s="20" t="s">
        <v>505</v>
      </c>
      <c r="D3637" s="44">
        <v>7.1509642601013184</v>
      </c>
      <c r="E3637" s="55">
        <v>7.1509642601013184</v>
      </c>
    </row>
    <row r="3638" spans="1:5" ht="30">
      <c r="A3638" s="5" t="s">
        <v>7161</v>
      </c>
      <c r="B3638" s="15" t="s">
        <v>7162</v>
      </c>
      <c r="C3638" s="20" t="s">
        <v>500</v>
      </c>
      <c r="D3638" s="46">
        <v>3406.710693359375</v>
      </c>
      <c r="E3638" s="57">
        <v>3406.710693359375</v>
      </c>
    </row>
    <row r="3639" spans="1:5" ht="30">
      <c r="A3639" s="5" t="s">
        <v>7163</v>
      </c>
      <c r="B3639" s="15" t="s">
        <v>7164</v>
      </c>
      <c r="C3639" s="20" t="s">
        <v>500</v>
      </c>
      <c r="D3639" s="50">
        <v>859.2220458984375</v>
      </c>
      <c r="E3639" s="61">
        <v>859.2220458984375</v>
      </c>
    </row>
    <row r="3640" spans="1:5" ht="30">
      <c r="A3640" s="5" t="s">
        <v>7165</v>
      </c>
      <c r="B3640" s="15" t="s">
        <v>7166</v>
      </c>
      <c r="C3640" s="20"/>
      <c r="D3640" s="44">
        <v>1.338245153427124</v>
      </c>
      <c r="E3640" s="55">
        <v>1.338245153427124</v>
      </c>
    </row>
    <row r="3641" spans="1:5" ht="30">
      <c r="A3641" s="5" t="s">
        <v>7167</v>
      </c>
      <c r="B3641" s="15" t="s">
        <v>7168</v>
      </c>
      <c r="C3641" s="20" t="s">
        <v>3939</v>
      </c>
      <c r="D3641" s="44">
        <v>9.2664966583251953</v>
      </c>
      <c r="E3641" s="55">
        <v>9.2664966583251953</v>
      </c>
    </row>
    <row r="3642" spans="1:5" ht="30">
      <c r="A3642" s="5" t="s">
        <v>7169</v>
      </c>
      <c r="B3642" s="15" t="s">
        <v>7170</v>
      </c>
      <c r="C3642" s="20" t="s">
        <v>505</v>
      </c>
      <c r="D3642" s="44">
        <v>2.2351913452148437</v>
      </c>
      <c r="E3642" s="55">
        <v>2.2351913452148437</v>
      </c>
    </row>
    <row r="3643" spans="1:5" ht="30">
      <c r="A3643" s="5" t="s">
        <v>7171</v>
      </c>
      <c r="B3643" s="15" t="s">
        <v>7172</v>
      </c>
      <c r="C3643" s="20" t="s">
        <v>5125</v>
      </c>
      <c r="D3643" s="51">
        <v>6.6491283476352692E-2</v>
      </c>
      <c r="E3643" s="62">
        <v>6.6491283476352692E-2</v>
      </c>
    </row>
    <row r="3644" spans="1:5" ht="30">
      <c r="A3644" s="5" t="s">
        <v>7173</v>
      </c>
      <c r="B3644" s="15" t="s">
        <v>7174</v>
      </c>
      <c r="C3644" s="20" t="s">
        <v>5128</v>
      </c>
      <c r="D3644" s="52">
        <v>2.7722775485017337E-5</v>
      </c>
      <c r="E3644" s="63">
        <v>2.7722775485017337E-5</v>
      </c>
    </row>
    <row r="3645" spans="1:5" ht="30">
      <c r="A3645" s="5" t="s">
        <v>7175</v>
      </c>
      <c r="B3645" s="15" t="s">
        <v>7176</v>
      </c>
      <c r="C3645" s="20" t="s">
        <v>38</v>
      </c>
      <c r="D3645" s="45">
        <v>28.48699951171875</v>
      </c>
      <c r="E3645" s="56">
        <v>28.48699951171875</v>
      </c>
    </row>
    <row r="3646" spans="1:5" ht="30">
      <c r="A3646" s="5" t="s">
        <v>7177</v>
      </c>
      <c r="B3646" s="15" t="s">
        <v>7178</v>
      </c>
      <c r="C3646" s="20" t="s">
        <v>30</v>
      </c>
      <c r="D3646" s="50">
        <v>476.7818603515625</v>
      </c>
      <c r="E3646" s="61">
        <v>476.7818603515625</v>
      </c>
    </row>
    <row r="3647" spans="1:5" ht="30">
      <c r="A3647" s="5" t="s">
        <v>7179</v>
      </c>
      <c r="B3647" s="15" t="s">
        <v>7180</v>
      </c>
      <c r="C3647" s="20" t="s">
        <v>212</v>
      </c>
      <c r="D3647" s="52">
        <v>2.9418970370898023E-7</v>
      </c>
      <c r="E3647" s="63">
        <v>2.9418970370898023E-7</v>
      </c>
    </row>
    <row r="3648" spans="1:5" ht="30">
      <c r="A3648" s="5" t="s">
        <v>7181</v>
      </c>
      <c r="B3648" s="15" t="s">
        <v>7182</v>
      </c>
      <c r="C3648" s="20" t="s">
        <v>505</v>
      </c>
      <c r="D3648" s="44">
        <v>7.19281005859375</v>
      </c>
      <c r="E3648" s="55">
        <v>7.19281005859375</v>
      </c>
    </row>
    <row r="3649" spans="1:5" ht="30">
      <c r="A3649" s="5" t="s">
        <v>7183</v>
      </c>
      <c r="B3649" s="15" t="s">
        <v>7184</v>
      </c>
      <c r="C3649" s="20" t="s">
        <v>500</v>
      </c>
      <c r="D3649" s="46">
        <v>3406.710693359375</v>
      </c>
      <c r="E3649" s="57">
        <v>3406.710693359375</v>
      </c>
    </row>
    <row r="3650" spans="1:5" ht="30">
      <c r="A3650" s="5" t="s">
        <v>7185</v>
      </c>
      <c r="B3650" s="15" t="s">
        <v>7186</v>
      </c>
      <c r="C3650" s="20" t="s">
        <v>500</v>
      </c>
      <c r="D3650" s="50">
        <v>859.2220458984375</v>
      </c>
      <c r="E3650" s="61">
        <v>859.2220458984375</v>
      </c>
    </row>
    <row r="3651" spans="1:5" ht="30">
      <c r="A3651" s="5" t="s">
        <v>7187</v>
      </c>
      <c r="B3651" s="15" t="s">
        <v>7188</v>
      </c>
      <c r="C3651" s="20"/>
      <c r="D3651" s="44">
        <v>1.3338215351104736</v>
      </c>
      <c r="E3651" s="55">
        <v>1.3338215351104736</v>
      </c>
    </row>
    <row r="3652" spans="1:5" ht="30">
      <c r="A3652" s="5" t="s">
        <v>7189</v>
      </c>
      <c r="B3652" s="15" t="s">
        <v>7190</v>
      </c>
      <c r="C3652" s="20" t="s">
        <v>3939</v>
      </c>
      <c r="D3652" s="44">
        <v>8.4401998519897461</v>
      </c>
      <c r="E3652" s="55">
        <v>8.4401998519897461</v>
      </c>
    </row>
    <row r="3653" spans="1:5" ht="30">
      <c r="A3653" s="5" t="s">
        <v>7191</v>
      </c>
      <c r="B3653" s="15" t="s">
        <v>7192</v>
      </c>
      <c r="C3653" s="20" t="s">
        <v>505</v>
      </c>
      <c r="D3653" s="44">
        <v>2.2234489917755127</v>
      </c>
      <c r="E3653" s="55">
        <v>2.2234489917755127</v>
      </c>
    </row>
    <row r="3654" spans="1:5" ht="30">
      <c r="A3654" s="5" t="s">
        <v>7193</v>
      </c>
      <c r="B3654" s="15" t="s">
        <v>7194</v>
      </c>
      <c r="C3654" s="20" t="s">
        <v>5125</v>
      </c>
      <c r="D3654" s="51">
        <v>6.6087059676647186E-2</v>
      </c>
      <c r="E3654" s="62">
        <v>6.6087059676647186E-2</v>
      </c>
    </row>
    <row r="3655" spans="1:5" ht="30">
      <c r="A3655" s="5" t="s">
        <v>7195</v>
      </c>
      <c r="B3655" s="15" t="s">
        <v>7196</v>
      </c>
      <c r="C3655" s="20" t="s">
        <v>5128</v>
      </c>
      <c r="D3655" s="52">
        <v>2.7655343728838488E-5</v>
      </c>
      <c r="E3655" s="63">
        <v>2.7655343728838488E-5</v>
      </c>
    </row>
    <row r="3656" spans="1:5" ht="30">
      <c r="A3656" s="5" t="s">
        <v>7197</v>
      </c>
      <c r="B3656" s="15" t="s">
        <v>7198</v>
      </c>
      <c r="C3656" s="20" t="s">
        <v>38</v>
      </c>
      <c r="D3656" s="44">
        <v>1.0135135650634766</v>
      </c>
      <c r="E3656" s="55">
        <v>1.0135135650634766</v>
      </c>
    </row>
    <row r="3657" spans="1:5" ht="30">
      <c r="A3657" s="5" t="s">
        <v>7199</v>
      </c>
      <c r="B3657" s="15" t="s">
        <v>7200</v>
      </c>
      <c r="C3657" s="20" t="s">
        <v>30</v>
      </c>
      <c r="D3657" s="45">
        <v>27.322345733642578</v>
      </c>
      <c r="E3657" s="56">
        <v>27.322345733642578</v>
      </c>
    </row>
    <row r="3658" spans="1:5" ht="30">
      <c r="A3658" s="5" t="s">
        <v>7201</v>
      </c>
      <c r="B3658" s="15" t="s">
        <v>7202</v>
      </c>
      <c r="C3658" s="20" t="s">
        <v>212</v>
      </c>
      <c r="D3658" s="46">
        <v>9802.54296875</v>
      </c>
      <c r="E3658" s="57">
        <v>9802.54296875</v>
      </c>
    </row>
    <row r="3659" spans="1:5" ht="30">
      <c r="A3659" s="5" t="s">
        <v>7203</v>
      </c>
      <c r="B3659" s="15" t="s">
        <v>7204</v>
      </c>
      <c r="C3659" s="20" t="s">
        <v>505</v>
      </c>
      <c r="D3659" s="51">
        <v>0.39967441558837891</v>
      </c>
      <c r="E3659" s="62">
        <v>0.39967441558837891</v>
      </c>
    </row>
    <row r="3660" spans="1:5" ht="30">
      <c r="A3660" s="5" t="s">
        <v>7205</v>
      </c>
      <c r="B3660" s="15" t="s">
        <v>7206</v>
      </c>
      <c r="C3660" s="20" t="s">
        <v>500</v>
      </c>
      <c r="D3660" s="50">
        <v>114.54670715332031</v>
      </c>
      <c r="E3660" s="61">
        <v>114.54670715332031</v>
      </c>
    </row>
    <row r="3661" spans="1:5" ht="30">
      <c r="A3661" s="5" t="s">
        <v>7207</v>
      </c>
      <c r="B3661" s="15" t="s">
        <v>7208</v>
      </c>
      <c r="C3661" s="20" t="s">
        <v>500</v>
      </c>
      <c r="D3661" s="47">
        <v>-2432.94189453125</v>
      </c>
      <c r="E3661" s="58">
        <v>-2432.94189453125</v>
      </c>
    </row>
    <row r="3662" spans="1:5" ht="30">
      <c r="A3662" s="5" t="s">
        <v>7209</v>
      </c>
      <c r="B3662" s="15" t="s">
        <v>7210</v>
      </c>
      <c r="C3662" s="20"/>
      <c r="D3662" s="51">
        <v>-0.13493101298809052</v>
      </c>
      <c r="E3662" s="62">
        <v>-0.13493101298809052</v>
      </c>
    </row>
    <row r="3663" spans="1:5" ht="30">
      <c r="A3663" s="5" t="s">
        <v>7211</v>
      </c>
      <c r="B3663" s="15" t="s">
        <v>7212</v>
      </c>
      <c r="C3663" s="20" t="s">
        <v>3939</v>
      </c>
      <c r="D3663" s="50">
        <v>996.46563720703125</v>
      </c>
      <c r="E3663" s="61">
        <v>996.46563720703125</v>
      </c>
    </row>
    <row r="3664" spans="1:5" ht="30">
      <c r="A3664" s="5" t="s">
        <v>7213</v>
      </c>
      <c r="B3664" s="15" t="s">
        <v>7214</v>
      </c>
      <c r="C3664" s="20" t="s">
        <v>505</v>
      </c>
      <c r="D3664" s="44">
        <v>4.1786408424377441</v>
      </c>
      <c r="E3664" s="55">
        <v>4.1786408424377441</v>
      </c>
    </row>
    <row r="3665" spans="1:5" ht="45">
      <c r="A3665" s="5" t="s">
        <v>7215</v>
      </c>
      <c r="B3665" s="15" t="s">
        <v>7216</v>
      </c>
      <c r="C3665" s="20" t="s">
        <v>5125</v>
      </c>
      <c r="D3665" s="51">
        <v>0.61158531904220581</v>
      </c>
      <c r="E3665" s="62">
        <v>0.61158531904220581</v>
      </c>
    </row>
    <row r="3666" spans="1:5" ht="30">
      <c r="A3666" s="5" t="s">
        <v>7217</v>
      </c>
      <c r="B3666" s="15" t="s">
        <v>7218</v>
      </c>
      <c r="C3666" s="20" t="s">
        <v>5128</v>
      </c>
      <c r="D3666" s="54">
        <v>8.4395898738875985E-4</v>
      </c>
      <c r="E3666" s="65">
        <v>8.4395898738875985E-4</v>
      </c>
    </row>
    <row r="3667" spans="1:5" ht="30">
      <c r="A3667" s="5" t="s">
        <v>7219</v>
      </c>
      <c r="B3667" s="15" t="s">
        <v>7220</v>
      </c>
      <c r="C3667" s="20" t="s">
        <v>38</v>
      </c>
      <c r="D3667" s="44">
        <v>1.0135135650634766</v>
      </c>
      <c r="E3667" s="55">
        <v>1.0135135650634766</v>
      </c>
    </row>
    <row r="3668" spans="1:5" ht="30">
      <c r="A3668" s="5" t="s">
        <v>7221</v>
      </c>
      <c r="B3668" s="15" t="s">
        <v>7222</v>
      </c>
      <c r="C3668" s="20" t="s">
        <v>30</v>
      </c>
      <c r="D3668" s="45">
        <v>27.322345733642578</v>
      </c>
      <c r="E3668" s="56">
        <v>27.322345733642578</v>
      </c>
    </row>
    <row r="3669" spans="1:5" ht="30">
      <c r="A3669" s="5" t="s">
        <v>7223</v>
      </c>
      <c r="B3669" s="15" t="s">
        <v>7224</v>
      </c>
      <c r="C3669" s="20" t="s">
        <v>212</v>
      </c>
      <c r="D3669" s="46">
        <v>19605.0859375</v>
      </c>
      <c r="E3669" s="57">
        <v>19605.0859375</v>
      </c>
    </row>
    <row r="3670" spans="1:5" ht="30">
      <c r="A3670" s="5" t="s">
        <v>7225</v>
      </c>
      <c r="B3670" s="15" t="s">
        <v>7226</v>
      </c>
      <c r="C3670" s="20" t="s">
        <v>505</v>
      </c>
      <c r="D3670" s="51">
        <v>0.39967441558837891</v>
      </c>
      <c r="E3670" s="62">
        <v>0.39967441558837891</v>
      </c>
    </row>
    <row r="3671" spans="1:5" ht="30">
      <c r="A3671" s="5" t="s">
        <v>7227</v>
      </c>
      <c r="B3671" s="15" t="s">
        <v>7228</v>
      </c>
      <c r="C3671" s="20" t="s">
        <v>500</v>
      </c>
      <c r="D3671" s="50">
        <v>114.54670715332031</v>
      </c>
      <c r="E3671" s="61">
        <v>114.54670715332031</v>
      </c>
    </row>
    <row r="3672" spans="1:5" ht="30">
      <c r="A3672" s="5" t="s">
        <v>7229</v>
      </c>
      <c r="B3672" s="15" t="s">
        <v>7230</v>
      </c>
      <c r="C3672" s="20" t="s">
        <v>500</v>
      </c>
      <c r="D3672" s="47">
        <v>-2432.94189453125</v>
      </c>
      <c r="E3672" s="58">
        <v>-2432.94189453125</v>
      </c>
    </row>
    <row r="3673" spans="1:5" ht="30">
      <c r="A3673" s="5" t="s">
        <v>7231</v>
      </c>
      <c r="B3673" s="15" t="s">
        <v>7232</v>
      </c>
      <c r="C3673" s="20"/>
      <c r="D3673" s="51">
        <v>-0.13493101298809052</v>
      </c>
      <c r="E3673" s="62">
        <v>-0.13493101298809052</v>
      </c>
    </row>
    <row r="3674" spans="1:5" ht="30">
      <c r="A3674" s="5" t="s">
        <v>7233</v>
      </c>
      <c r="B3674" s="15" t="s">
        <v>7234</v>
      </c>
      <c r="C3674" s="20" t="s">
        <v>3939</v>
      </c>
      <c r="D3674" s="50">
        <v>996.46563720703125</v>
      </c>
      <c r="E3674" s="61">
        <v>996.46563720703125</v>
      </c>
    </row>
    <row r="3675" spans="1:5" ht="30">
      <c r="A3675" s="5" t="s">
        <v>7235</v>
      </c>
      <c r="B3675" s="15" t="s">
        <v>7236</v>
      </c>
      <c r="C3675" s="20" t="s">
        <v>505</v>
      </c>
      <c r="D3675" s="44">
        <v>4.1786408424377441</v>
      </c>
      <c r="E3675" s="55">
        <v>4.1786408424377441</v>
      </c>
    </row>
    <row r="3676" spans="1:5" ht="30">
      <c r="A3676" s="5" t="s">
        <v>7237</v>
      </c>
      <c r="B3676" s="15" t="s">
        <v>7238</v>
      </c>
      <c r="C3676" s="20" t="s">
        <v>5125</v>
      </c>
      <c r="D3676" s="51">
        <v>0.61158531904220581</v>
      </c>
      <c r="E3676" s="62">
        <v>0.61158531904220581</v>
      </c>
    </row>
    <row r="3677" spans="1:5" ht="30">
      <c r="A3677" s="5" t="s">
        <v>7239</v>
      </c>
      <c r="B3677" s="15" t="s">
        <v>7240</v>
      </c>
      <c r="C3677" s="20" t="s">
        <v>5128</v>
      </c>
      <c r="D3677" s="54">
        <v>8.4395898738875985E-4</v>
      </c>
      <c r="E3677" s="65">
        <v>8.4395898738875985E-4</v>
      </c>
    </row>
    <row r="3678" spans="1:5" ht="30">
      <c r="A3678" s="5" t="s">
        <v>7241</v>
      </c>
      <c r="B3678" s="15" t="s">
        <v>7242</v>
      </c>
      <c r="C3678" s="20" t="s">
        <v>38</v>
      </c>
      <c r="D3678" s="44">
        <v>3.8447325229644775</v>
      </c>
      <c r="E3678" s="55">
        <v>3.8447325229644775</v>
      </c>
    </row>
    <row r="3679" spans="1:5" ht="30">
      <c r="A3679" s="5" t="s">
        <v>7243</v>
      </c>
      <c r="B3679" s="15" t="s">
        <v>7244</v>
      </c>
      <c r="C3679" s="20" t="s">
        <v>30</v>
      </c>
      <c r="D3679" s="45">
        <v>27.350183486938477</v>
      </c>
      <c r="E3679" s="56">
        <v>27.350183486938477</v>
      </c>
    </row>
    <row r="3680" spans="1:5" ht="30">
      <c r="A3680" s="5" t="s">
        <v>7245</v>
      </c>
      <c r="B3680" s="15" t="s">
        <v>7246</v>
      </c>
      <c r="C3680" s="20" t="s">
        <v>212</v>
      </c>
      <c r="D3680" s="46">
        <v>9802.54296875</v>
      </c>
      <c r="E3680" s="57">
        <v>9802.54296875</v>
      </c>
    </row>
    <row r="3681" spans="1:5" ht="30">
      <c r="A3681" s="5" t="s">
        <v>7247</v>
      </c>
      <c r="B3681" s="15" t="s">
        <v>7248</v>
      </c>
      <c r="C3681" s="20" t="s">
        <v>505</v>
      </c>
      <c r="D3681" s="51">
        <v>0.3999825119972229</v>
      </c>
      <c r="E3681" s="62">
        <v>0.3999825119972229</v>
      </c>
    </row>
    <row r="3682" spans="1:5" ht="30">
      <c r="A3682" s="5" t="s">
        <v>7249</v>
      </c>
      <c r="B3682" s="15" t="s">
        <v>7250</v>
      </c>
      <c r="C3682" s="20" t="s">
        <v>500</v>
      </c>
      <c r="D3682" s="50">
        <v>114.92545318603516</v>
      </c>
      <c r="E3682" s="61">
        <v>114.92545318603516</v>
      </c>
    </row>
    <row r="3683" spans="1:5" ht="30">
      <c r="A3683" s="5" t="s">
        <v>7251</v>
      </c>
      <c r="B3683" s="15" t="s">
        <v>7252</v>
      </c>
      <c r="C3683" s="20" t="s">
        <v>500</v>
      </c>
      <c r="D3683" s="47">
        <v>-2432.56298828125</v>
      </c>
      <c r="E3683" s="58">
        <v>-2432.56298828125</v>
      </c>
    </row>
    <row r="3684" spans="1:5" ht="30">
      <c r="A3684" s="5" t="s">
        <v>7253</v>
      </c>
      <c r="B3684" s="15" t="s">
        <v>7254</v>
      </c>
      <c r="C3684" s="20"/>
      <c r="D3684" s="51">
        <v>-0.22627003490924835</v>
      </c>
      <c r="E3684" s="62">
        <v>-0.22627003490924835</v>
      </c>
    </row>
    <row r="3685" spans="1:5" ht="30">
      <c r="A3685" s="5" t="s">
        <v>7255</v>
      </c>
      <c r="B3685" s="15" t="s">
        <v>7256</v>
      </c>
      <c r="C3685" s="20" t="s">
        <v>3939</v>
      </c>
      <c r="D3685" s="50">
        <v>996.58453369140625</v>
      </c>
      <c r="E3685" s="61">
        <v>996.58453369140625</v>
      </c>
    </row>
    <row r="3686" spans="1:5" ht="30">
      <c r="A3686" s="5" t="s">
        <v>7257</v>
      </c>
      <c r="B3686" s="15" t="s">
        <v>7258</v>
      </c>
      <c r="C3686" s="20" t="s">
        <v>505</v>
      </c>
      <c r="D3686" s="44">
        <v>4.1778244972229004</v>
      </c>
      <c r="E3686" s="55">
        <v>4.1778244972229004</v>
      </c>
    </row>
    <row r="3687" spans="1:5" ht="30">
      <c r="A3687" s="5" t="s">
        <v>7259</v>
      </c>
      <c r="B3687" s="15" t="s">
        <v>7260</v>
      </c>
      <c r="C3687" s="20" t="s">
        <v>5125</v>
      </c>
      <c r="D3687" s="51">
        <v>0.61177736520767212</v>
      </c>
      <c r="E3687" s="62">
        <v>0.61177736520767212</v>
      </c>
    </row>
    <row r="3688" spans="1:5" ht="30">
      <c r="A3688" s="5" t="s">
        <v>7261</v>
      </c>
      <c r="B3688" s="15" t="s">
        <v>7262</v>
      </c>
      <c r="C3688" s="20" t="s">
        <v>5128</v>
      </c>
      <c r="D3688" s="54">
        <v>8.4339891327545047E-4</v>
      </c>
      <c r="E3688" s="65">
        <v>8.4339891327545047E-4</v>
      </c>
    </row>
    <row r="3689" spans="1:5" ht="30">
      <c r="A3689" s="5" t="s">
        <v>7263</v>
      </c>
      <c r="B3689" s="15" t="s">
        <v>7264</v>
      </c>
      <c r="C3689" s="20" t="s">
        <v>38</v>
      </c>
      <c r="D3689" s="44">
        <v>3.8447325229644775</v>
      </c>
      <c r="E3689" s="55">
        <v>3.8447325229644775</v>
      </c>
    </row>
    <row r="3690" spans="1:5" ht="30">
      <c r="A3690" s="5" t="s">
        <v>7265</v>
      </c>
      <c r="B3690" s="15" t="s">
        <v>7266</v>
      </c>
      <c r="C3690" s="20" t="s">
        <v>30</v>
      </c>
      <c r="D3690" s="45">
        <v>27.350183486938477</v>
      </c>
      <c r="E3690" s="56">
        <v>27.350183486938477</v>
      </c>
    </row>
    <row r="3691" spans="1:5" ht="30">
      <c r="A3691" s="5" t="s">
        <v>7267</v>
      </c>
      <c r="B3691" s="15" t="s">
        <v>7268</v>
      </c>
      <c r="C3691" s="20" t="s">
        <v>212</v>
      </c>
      <c r="D3691" s="46">
        <v>9802.54296875</v>
      </c>
      <c r="E3691" s="57">
        <v>9802.54296875</v>
      </c>
    </row>
    <row r="3692" spans="1:5" ht="30">
      <c r="A3692" s="5" t="s">
        <v>7269</v>
      </c>
      <c r="B3692" s="15" t="s">
        <v>7270</v>
      </c>
      <c r="C3692" s="20" t="s">
        <v>505</v>
      </c>
      <c r="D3692" s="51">
        <v>0.3999825119972229</v>
      </c>
      <c r="E3692" s="62">
        <v>0.3999825119972229</v>
      </c>
    </row>
    <row r="3693" spans="1:5" ht="30">
      <c r="A3693" s="5" t="s">
        <v>7271</v>
      </c>
      <c r="B3693" s="15" t="s">
        <v>7272</v>
      </c>
      <c r="C3693" s="20" t="s">
        <v>500</v>
      </c>
      <c r="D3693" s="50">
        <v>114.92545318603516</v>
      </c>
      <c r="E3693" s="61">
        <v>114.92545318603516</v>
      </c>
    </row>
    <row r="3694" spans="1:5" ht="30">
      <c r="A3694" s="5" t="s">
        <v>7273</v>
      </c>
      <c r="B3694" s="15" t="s">
        <v>7274</v>
      </c>
      <c r="C3694" s="20" t="s">
        <v>500</v>
      </c>
      <c r="D3694" s="47">
        <v>-2432.56298828125</v>
      </c>
      <c r="E3694" s="58">
        <v>-2432.56298828125</v>
      </c>
    </row>
    <row r="3695" spans="1:5" ht="30">
      <c r="A3695" s="5" t="s">
        <v>7275</v>
      </c>
      <c r="B3695" s="15" t="s">
        <v>7276</v>
      </c>
      <c r="C3695" s="20"/>
      <c r="D3695" s="51">
        <v>-0.22627003490924835</v>
      </c>
      <c r="E3695" s="62">
        <v>-0.22627003490924835</v>
      </c>
    </row>
    <row r="3696" spans="1:5" ht="30">
      <c r="A3696" s="5" t="s">
        <v>7277</v>
      </c>
      <c r="B3696" s="15" t="s">
        <v>7278</v>
      </c>
      <c r="C3696" s="20" t="s">
        <v>3939</v>
      </c>
      <c r="D3696" s="50">
        <v>996.58453369140625</v>
      </c>
      <c r="E3696" s="61">
        <v>996.58453369140625</v>
      </c>
    </row>
    <row r="3697" spans="1:5" ht="30">
      <c r="A3697" s="5" t="s">
        <v>7279</v>
      </c>
      <c r="B3697" s="15" t="s">
        <v>7280</v>
      </c>
      <c r="C3697" s="20" t="s">
        <v>505</v>
      </c>
      <c r="D3697" s="44">
        <v>4.1778244972229004</v>
      </c>
      <c r="E3697" s="55">
        <v>4.1778244972229004</v>
      </c>
    </row>
    <row r="3698" spans="1:5" ht="30">
      <c r="A3698" s="5" t="s">
        <v>7281</v>
      </c>
      <c r="B3698" s="15" t="s">
        <v>7282</v>
      </c>
      <c r="C3698" s="20" t="s">
        <v>5125</v>
      </c>
      <c r="D3698" s="51">
        <v>0.61177736520767212</v>
      </c>
      <c r="E3698" s="62">
        <v>0.61177736520767212</v>
      </c>
    </row>
    <row r="3699" spans="1:5" ht="30">
      <c r="A3699" s="5" t="s">
        <v>7283</v>
      </c>
      <c r="B3699" s="15" t="s">
        <v>7284</v>
      </c>
      <c r="C3699" s="20" t="s">
        <v>5128</v>
      </c>
      <c r="D3699" s="54">
        <v>8.4339891327545047E-4</v>
      </c>
      <c r="E3699" s="65">
        <v>8.4339891327545047E-4</v>
      </c>
    </row>
    <row r="3700" spans="1:5" ht="45">
      <c r="A3700" s="5" t="s">
        <v>7285</v>
      </c>
      <c r="B3700" s="15" t="s">
        <v>7286</v>
      </c>
      <c r="C3700" s="20" t="s">
        <v>38</v>
      </c>
      <c r="D3700" s="44">
        <v>3.8447325229644775</v>
      </c>
      <c r="E3700" s="55">
        <v>3.8447325229644775</v>
      </c>
    </row>
    <row r="3701" spans="1:5" ht="45">
      <c r="A3701" s="5" t="s">
        <v>7287</v>
      </c>
      <c r="B3701" s="15" t="s">
        <v>7288</v>
      </c>
      <c r="C3701" s="20" t="s">
        <v>30</v>
      </c>
      <c r="D3701" s="45">
        <v>27.350183486938477</v>
      </c>
      <c r="E3701" s="56">
        <v>27.350183486938477</v>
      </c>
    </row>
    <row r="3702" spans="1:5" ht="45">
      <c r="A3702" s="5" t="s">
        <v>7289</v>
      </c>
      <c r="B3702" s="15" t="s">
        <v>7290</v>
      </c>
      <c r="C3702" s="20" t="s">
        <v>212</v>
      </c>
      <c r="D3702" s="46">
        <v>19605.0859375</v>
      </c>
      <c r="E3702" s="57">
        <v>19605.0859375</v>
      </c>
    </row>
    <row r="3703" spans="1:5" ht="45">
      <c r="A3703" s="5" t="s">
        <v>7291</v>
      </c>
      <c r="B3703" s="15" t="s">
        <v>7292</v>
      </c>
      <c r="C3703" s="20" t="s">
        <v>505</v>
      </c>
      <c r="D3703" s="51">
        <v>0.3999825119972229</v>
      </c>
      <c r="E3703" s="62">
        <v>0.3999825119972229</v>
      </c>
    </row>
    <row r="3704" spans="1:5" ht="45">
      <c r="A3704" s="5" t="s">
        <v>7293</v>
      </c>
      <c r="B3704" s="15" t="s">
        <v>7294</v>
      </c>
      <c r="C3704" s="20" t="s">
        <v>500</v>
      </c>
      <c r="D3704" s="50">
        <v>114.92545318603516</v>
      </c>
      <c r="E3704" s="61">
        <v>114.92545318603516</v>
      </c>
    </row>
    <row r="3705" spans="1:5" ht="45">
      <c r="A3705" s="5" t="s">
        <v>7295</v>
      </c>
      <c r="B3705" s="15" t="s">
        <v>7296</v>
      </c>
      <c r="C3705" s="20" t="s">
        <v>500</v>
      </c>
      <c r="D3705" s="47">
        <v>-2432.56298828125</v>
      </c>
      <c r="E3705" s="58">
        <v>-2432.56298828125</v>
      </c>
    </row>
    <row r="3706" spans="1:5" ht="45">
      <c r="A3706" s="5" t="s">
        <v>7297</v>
      </c>
      <c r="B3706" s="15" t="s">
        <v>7298</v>
      </c>
      <c r="C3706" s="20"/>
      <c r="D3706" s="51">
        <v>-0.22627003490924835</v>
      </c>
      <c r="E3706" s="62">
        <v>-0.22627003490924835</v>
      </c>
    </row>
    <row r="3707" spans="1:5" ht="45">
      <c r="A3707" s="5" t="s">
        <v>7299</v>
      </c>
      <c r="B3707" s="15" t="s">
        <v>7300</v>
      </c>
      <c r="C3707" s="20" t="s">
        <v>3939</v>
      </c>
      <c r="D3707" s="50">
        <v>996.58453369140625</v>
      </c>
      <c r="E3707" s="61">
        <v>996.58453369140625</v>
      </c>
    </row>
    <row r="3708" spans="1:5" ht="45">
      <c r="A3708" s="5" t="s">
        <v>7301</v>
      </c>
      <c r="B3708" s="15" t="s">
        <v>7302</v>
      </c>
      <c r="C3708" s="20" t="s">
        <v>505</v>
      </c>
      <c r="D3708" s="44">
        <v>4.1778244972229004</v>
      </c>
      <c r="E3708" s="55">
        <v>4.1778244972229004</v>
      </c>
    </row>
    <row r="3709" spans="1:5" ht="45">
      <c r="A3709" s="5" t="s">
        <v>7303</v>
      </c>
      <c r="B3709" s="15" t="s">
        <v>7304</v>
      </c>
      <c r="C3709" s="20" t="s">
        <v>5125</v>
      </c>
      <c r="D3709" s="51">
        <v>0.61177736520767212</v>
      </c>
      <c r="E3709" s="62">
        <v>0.61177736520767212</v>
      </c>
    </row>
    <row r="3710" spans="1:5" ht="45">
      <c r="A3710" s="5" t="s">
        <v>7305</v>
      </c>
      <c r="B3710" s="15" t="s">
        <v>7306</v>
      </c>
      <c r="C3710" s="20" t="s">
        <v>5128</v>
      </c>
      <c r="D3710" s="54">
        <v>8.4339891327545047E-4</v>
      </c>
      <c r="E3710" s="65">
        <v>8.4339891327545047E-4</v>
      </c>
    </row>
    <row r="3711" spans="1:5" ht="30">
      <c r="A3711" s="5" t="s">
        <v>7307</v>
      </c>
      <c r="B3711" s="15" t="s">
        <v>7308</v>
      </c>
      <c r="C3711" s="20" t="s">
        <v>38</v>
      </c>
      <c r="D3711" s="51">
        <v>9.7499996423721313E-2</v>
      </c>
      <c r="E3711" s="62">
        <v>9.7499996423721313E-2</v>
      </c>
    </row>
    <row r="3712" spans="1:5" ht="30">
      <c r="A3712" s="5" t="s">
        <v>7309</v>
      </c>
      <c r="B3712" s="15" t="s">
        <v>7310</v>
      </c>
      <c r="C3712" s="20" t="s">
        <v>30</v>
      </c>
      <c r="D3712" s="45">
        <v>45.313236236572266</v>
      </c>
      <c r="E3712" s="56">
        <v>45.313236236572266</v>
      </c>
    </row>
    <row r="3713" spans="1:5" ht="30">
      <c r="A3713" s="5" t="s">
        <v>7311</v>
      </c>
      <c r="B3713" s="15" t="s">
        <v>7312</v>
      </c>
      <c r="C3713" s="20" t="s">
        <v>212</v>
      </c>
      <c r="D3713" s="44">
        <v>8.8676385879516602</v>
      </c>
      <c r="E3713" s="55">
        <v>8.8676385879516602</v>
      </c>
    </row>
    <row r="3714" spans="1:5" ht="30">
      <c r="A3714" s="5" t="s">
        <v>7313</v>
      </c>
      <c r="B3714" s="15" t="s">
        <v>7314</v>
      </c>
      <c r="C3714" s="20" t="s">
        <v>505</v>
      </c>
      <c r="D3714" s="44">
        <v>7.7416567802429199</v>
      </c>
      <c r="E3714" s="55">
        <v>7.7416567802429199</v>
      </c>
    </row>
    <row r="3715" spans="1:5" ht="30">
      <c r="A3715" s="5" t="s">
        <v>7315</v>
      </c>
      <c r="B3715" s="15" t="s">
        <v>7316</v>
      </c>
      <c r="C3715" s="20" t="s">
        <v>500</v>
      </c>
      <c r="D3715" s="47">
        <v>2450.488037109375</v>
      </c>
      <c r="E3715" s="58">
        <v>2450.488037109375</v>
      </c>
    </row>
    <row r="3716" spans="1:5" ht="30">
      <c r="A3716" s="5" t="s">
        <v>7317</v>
      </c>
      <c r="B3716" s="15" t="s">
        <v>7318</v>
      </c>
      <c r="C3716" s="20" t="s">
        <v>500</v>
      </c>
      <c r="D3716" s="45">
        <v>-97.000602722167969</v>
      </c>
      <c r="E3716" s="56">
        <v>-97.000602722167969</v>
      </c>
    </row>
    <row r="3717" spans="1:5" ht="45">
      <c r="A3717" s="5" t="s">
        <v>7319</v>
      </c>
      <c r="B3717" s="15" t="s">
        <v>7320</v>
      </c>
      <c r="C3717" s="20"/>
      <c r="D3717" s="51">
        <v>0.94462740421295166</v>
      </c>
      <c r="E3717" s="62">
        <v>0.94462740421295166</v>
      </c>
    </row>
    <row r="3718" spans="1:5" ht="30">
      <c r="A3718" s="5" t="s">
        <v>7321</v>
      </c>
      <c r="B3718" s="15" t="s">
        <v>7322</v>
      </c>
      <c r="C3718" s="20" t="s">
        <v>3939</v>
      </c>
      <c r="D3718" s="51">
        <v>7.0463068783283234E-2</v>
      </c>
      <c r="E3718" s="62">
        <v>7.0463068783283234E-2</v>
      </c>
    </row>
    <row r="3719" spans="1:5" ht="30">
      <c r="A3719" s="5" t="s">
        <v>7323</v>
      </c>
      <c r="B3719" s="15" t="s">
        <v>7324</v>
      </c>
      <c r="C3719" s="20" t="s">
        <v>505</v>
      </c>
      <c r="D3719" s="44">
        <v>4.1796603202819824</v>
      </c>
      <c r="E3719" s="55">
        <v>4.1796603202819824</v>
      </c>
    </row>
    <row r="3720" spans="1:5" ht="45">
      <c r="A3720" s="5" t="s">
        <v>7325</v>
      </c>
      <c r="B3720" s="15" t="s">
        <v>7326</v>
      </c>
      <c r="C3720" s="20" t="s">
        <v>5125</v>
      </c>
      <c r="D3720" s="51">
        <v>1.9919160753488541E-2</v>
      </c>
      <c r="E3720" s="62">
        <v>1.9919160753488541E-2</v>
      </c>
    </row>
    <row r="3721" spans="1:5" ht="45">
      <c r="A3721" s="5" t="s">
        <v>7327</v>
      </c>
      <c r="B3721" s="15" t="s">
        <v>7328</v>
      </c>
      <c r="C3721" s="20" t="s">
        <v>5128</v>
      </c>
      <c r="D3721" s="52">
        <v>1.0473510883457493E-5</v>
      </c>
      <c r="E3721" s="63">
        <v>1.0473510883457493E-5</v>
      </c>
    </row>
    <row r="3722" spans="1:5" ht="30">
      <c r="A3722" s="5" t="s">
        <v>7329</v>
      </c>
      <c r="B3722" s="15" t="s">
        <v>7330</v>
      </c>
      <c r="C3722" s="20" t="s">
        <v>38</v>
      </c>
      <c r="D3722" s="51">
        <v>9.7499996423721313E-2</v>
      </c>
      <c r="E3722" s="62">
        <v>9.7499996423721313E-2</v>
      </c>
    </row>
    <row r="3723" spans="1:5" ht="30">
      <c r="A3723" s="5" t="s">
        <v>7331</v>
      </c>
      <c r="B3723" s="15" t="s">
        <v>7332</v>
      </c>
      <c r="C3723" s="20" t="s">
        <v>30</v>
      </c>
      <c r="D3723" s="45">
        <v>45.313236236572266</v>
      </c>
      <c r="E3723" s="56">
        <v>45.313236236572266</v>
      </c>
    </row>
    <row r="3724" spans="1:5" ht="30">
      <c r="A3724" s="5" t="s">
        <v>7333</v>
      </c>
      <c r="B3724" s="15" t="s">
        <v>7334</v>
      </c>
      <c r="C3724" s="20" t="s">
        <v>212</v>
      </c>
      <c r="D3724" s="44">
        <v>8.8676385879516602</v>
      </c>
      <c r="E3724" s="55">
        <v>8.8676385879516602</v>
      </c>
    </row>
    <row r="3725" spans="1:5" ht="30">
      <c r="A3725" s="5" t="s">
        <v>7335</v>
      </c>
      <c r="B3725" s="15" t="s">
        <v>7336</v>
      </c>
      <c r="C3725" s="20" t="s">
        <v>505</v>
      </c>
      <c r="D3725" s="44">
        <v>7.7416567802429199</v>
      </c>
      <c r="E3725" s="55">
        <v>7.7416567802429199</v>
      </c>
    </row>
    <row r="3726" spans="1:5" ht="30">
      <c r="A3726" s="5" t="s">
        <v>7337</v>
      </c>
      <c r="B3726" s="15" t="s">
        <v>7338</v>
      </c>
      <c r="C3726" s="20" t="s">
        <v>500</v>
      </c>
      <c r="D3726" s="47">
        <v>2450.488037109375</v>
      </c>
      <c r="E3726" s="58">
        <v>2450.488037109375</v>
      </c>
    </row>
    <row r="3727" spans="1:5" ht="30">
      <c r="A3727" s="5" t="s">
        <v>7339</v>
      </c>
      <c r="B3727" s="15" t="s">
        <v>7340</v>
      </c>
      <c r="C3727" s="20" t="s">
        <v>500</v>
      </c>
      <c r="D3727" s="45">
        <v>-97.000602722167969</v>
      </c>
      <c r="E3727" s="56">
        <v>-97.000602722167969</v>
      </c>
    </row>
    <row r="3728" spans="1:5" ht="45">
      <c r="A3728" s="5" t="s">
        <v>7341</v>
      </c>
      <c r="B3728" s="15" t="s">
        <v>7342</v>
      </c>
      <c r="C3728" s="20"/>
      <c r="D3728" s="51">
        <v>0.94462740421295166</v>
      </c>
      <c r="E3728" s="62">
        <v>0.94462740421295166</v>
      </c>
    </row>
    <row r="3729" spans="1:5" ht="30">
      <c r="A3729" s="5" t="s">
        <v>7343</v>
      </c>
      <c r="B3729" s="15" t="s">
        <v>7344</v>
      </c>
      <c r="C3729" s="20" t="s">
        <v>3939</v>
      </c>
      <c r="D3729" s="51">
        <v>7.0463068783283234E-2</v>
      </c>
      <c r="E3729" s="62">
        <v>7.0463068783283234E-2</v>
      </c>
    </row>
    <row r="3730" spans="1:5" ht="30">
      <c r="A3730" s="5" t="s">
        <v>7345</v>
      </c>
      <c r="B3730" s="15" t="s">
        <v>7346</v>
      </c>
      <c r="C3730" s="20" t="s">
        <v>505</v>
      </c>
      <c r="D3730" s="44">
        <v>4.1796603202819824</v>
      </c>
      <c r="E3730" s="55">
        <v>4.1796603202819824</v>
      </c>
    </row>
    <row r="3731" spans="1:5" ht="45">
      <c r="A3731" s="5" t="s">
        <v>7347</v>
      </c>
      <c r="B3731" s="15" t="s">
        <v>7348</v>
      </c>
      <c r="C3731" s="20" t="s">
        <v>5125</v>
      </c>
      <c r="D3731" s="51">
        <v>1.9919160753488541E-2</v>
      </c>
      <c r="E3731" s="62">
        <v>1.9919160753488541E-2</v>
      </c>
    </row>
    <row r="3732" spans="1:5" ht="45">
      <c r="A3732" s="5" t="s">
        <v>7349</v>
      </c>
      <c r="B3732" s="15" t="s">
        <v>7350</v>
      </c>
      <c r="C3732" s="20" t="s">
        <v>5128</v>
      </c>
      <c r="D3732" s="52">
        <v>1.0473510883457493E-5</v>
      </c>
      <c r="E3732" s="63">
        <v>1.0473510883457493E-5</v>
      </c>
    </row>
    <row r="3733" spans="1:5" ht="30">
      <c r="A3733" s="5" t="s">
        <v>7351</v>
      </c>
      <c r="B3733" s="15" t="s">
        <v>7352</v>
      </c>
      <c r="C3733" s="20" t="s">
        <v>38</v>
      </c>
      <c r="D3733" s="44">
        <v>9.517725944519043</v>
      </c>
      <c r="E3733" s="55">
        <v>9.517725944519043</v>
      </c>
    </row>
    <row r="3734" spans="1:5" ht="45">
      <c r="A3734" s="5" t="s">
        <v>7353</v>
      </c>
      <c r="B3734" s="15" t="s">
        <v>7354</v>
      </c>
      <c r="C3734" s="20" t="s">
        <v>30</v>
      </c>
      <c r="D3734" s="50">
        <v>172.64590454101562</v>
      </c>
      <c r="E3734" s="61">
        <v>172.64590454101562</v>
      </c>
    </row>
    <row r="3735" spans="1:5" ht="30">
      <c r="A3735" s="5" t="s">
        <v>7355</v>
      </c>
      <c r="B3735" s="15" t="s">
        <v>7356</v>
      </c>
      <c r="C3735" s="20" t="s">
        <v>212</v>
      </c>
      <c r="D3735" s="50">
        <v>274.54132080078125</v>
      </c>
      <c r="E3735" s="61">
        <v>274.54132080078125</v>
      </c>
    </row>
    <row r="3736" spans="1:5" ht="30">
      <c r="A3736" s="5" t="s">
        <v>7357</v>
      </c>
      <c r="B3736" s="15" t="s">
        <v>7358</v>
      </c>
      <c r="C3736" s="20" t="s">
        <v>505</v>
      </c>
      <c r="D3736" s="44">
        <v>2.0677530765533447</v>
      </c>
      <c r="E3736" s="55">
        <v>2.0677530765533447</v>
      </c>
    </row>
    <row r="3737" spans="1:5" ht="30">
      <c r="A3737" s="5" t="s">
        <v>7359</v>
      </c>
      <c r="B3737" s="15" t="s">
        <v>7360</v>
      </c>
      <c r="C3737" s="20" t="s">
        <v>500</v>
      </c>
      <c r="D3737" s="50">
        <v>730.7694091796875</v>
      </c>
      <c r="E3737" s="61">
        <v>730.7694091796875</v>
      </c>
    </row>
    <row r="3738" spans="1:5" ht="30">
      <c r="A3738" s="5" t="s">
        <v>7361</v>
      </c>
      <c r="B3738" s="15" t="s">
        <v>7362</v>
      </c>
      <c r="C3738" s="20" t="s">
        <v>500</v>
      </c>
      <c r="D3738" s="47">
        <v>-1816.7191162109375</v>
      </c>
      <c r="E3738" s="58">
        <v>-1816.7191162109375</v>
      </c>
    </row>
    <row r="3739" spans="1:5" ht="45">
      <c r="A3739" s="5" t="s">
        <v>7363</v>
      </c>
      <c r="B3739" s="15" t="s">
        <v>7364</v>
      </c>
      <c r="C3739" s="20"/>
      <c r="D3739" s="51">
        <v>-1.1120336130261421E-2</v>
      </c>
      <c r="E3739" s="62">
        <v>-1.1120336130261421E-2</v>
      </c>
    </row>
    <row r="3740" spans="1:5" ht="30">
      <c r="A3740" s="5" t="s">
        <v>7365</v>
      </c>
      <c r="B3740" s="15" t="s">
        <v>7366</v>
      </c>
      <c r="C3740" s="20" t="s">
        <v>3939</v>
      </c>
      <c r="D3740" s="50">
        <v>894.837646484375</v>
      </c>
      <c r="E3740" s="61">
        <v>894.837646484375</v>
      </c>
    </row>
    <row r="3741" spans="1:5" ht="45">
      <c r="A3741" s="5" t="s">
        <v>7367</v>
      </c>
      <c r="B3741" s="15" t="s">
        <v>7368</v>
      </c>
      <c r="C3741" s="20" t="s">
        <v>505</v>
      </c>
      <c r="D3741" s="44">
        <v>4.3794412612915039</v>
      </c>
      <c r="E3741" s="55">
        <v>4.3794412612915039</v>
      </c>
    </row>
    <row r="3742" spans="1:5" ht="45">
      <c r="A3742" s="5" t="s">
        <v>7369</v>
      </c>
      <c r="B3742" s="15" t="s">
        <v>7370</v>
      </c>
      <c r="C3742" s="20" t="s">
        <v>5125</v>
      </c>
      <c r="D3742" s="51">
        <v>0.67832380533218384</v>
      </c>
      <c r="E3742" s="62">
        <v>0.67832380533218384</v>
      </c>
    </row>
    <row r="3743" spans="1:5" ht="45">
      <c r="A3743" s="5" t="s">
        <v>7371</v>
      </c>
      <c r="B3743" s="15" t="s">
        <v>7372</v>
      </c>
      <c r="C3743" s="20" t="s">
        <v>5128</v>
      </c>
      <c r="D3743" s="54">
        <v>1.5627425455022603E-4</v>
      </c>
      <c r="E3743" s="65">
        <v>1.5627425455022603E-4</v>
      </c>
    </row>
    <row r="3744" spans="1:5" ht="30">
      <c r="A3744" s="5" t="s">
        <v>7373</v>
      </c>
      <c r="B3744" s="15" t="s">
        <v>7374</v>
      </c>
      <c r="C3744" s="20" t="s">
        <v>38</v>
      </c>
      <c r="D3744" s="44">
        <v>9.517725944519043</v>
      </c>
      <c r="E3744" s="55">
        <v>9.517725944519043</v>
      </c>
    </row>
    <row r="3745" spans="1:5" ht="45">
      <c r="A3745" s="5" t="s">
        <v>7375</v>
      </c>
      <c r="B3745" s="15" t="s">
        <v>7376</v>
      </c>
      <c r="C3745" s="20" t="s">
        <v>30</v>
      </c>
      <c r="D3745" s="50">
        <v>172.64590454101562</v>
      </c>
      <c r="E3745" s="61">
        <v>172.64590454101562</v>
      </c>
    </row>
    <row r="3746" spans="1:5" ht="30">
      <c r="A3746" s="5" t="s">
        <v>7377</v>
      </c>
      <c r="B3746" s="15" t="s">
        <v>7378</v>
      </c>
      <c r="C3746" s="20" t="s">
        <v>212</v>
      </c>
      <c r="D3746" s="50">
        <v>274.54132080078125</v>
      </c>
      <c r="E3746" s="61">
        <v>274.54132080078125</v>
      </c>
    </row>
    <row r="3747" spans="1:5" ht="30">
      <c r="A3747" s="5" t="s">
        <v>7379</v>
      </c>
      <c r="B3747" s="15" t="s">
        <v>7380</v>
      </c>
      <c r="C3747" s="20" t="s">
        <v>505</v>
      </c>
      <c r="D3747" s="44">
        <v>2.0677530765533447</v>
      </c>
      <c r="E3747" s="55">
        <v>2.0677530765533447</v>
      </c>
    </row>
    <row r="3748" spans="1:5" ht="30">
      <c r="A3748" s="5" t="s">
        <v>7381</v>
      </c>
      <c r="B3748" s="15" t="s">
        <v>7382</v>
      </c>
      <c r="C3748" s="20" t="s">
        <v>500</v>
      </c>
      <c r="D3748" s="50">
        <v>730.7694091796875</v>
      </c>
      <c r="E3748" s="61">
        <v>730.7694091796875</v>
      </c>
    </row>
    <row r="3749" spans="1:5" ht="45">
      <c r="A3749" s="5" t="s">
        <v>7383</v>
      </c>
      <c r="B3749" s="15" t="s">
        <v>7384</v>
      </c>
      <c r="C3749" s="20" t="s">
        <v>500</v>
      </c>
      <c r="D3749" s="47">
        <v>-1816.7191162109375</v>
      </c>
      <c r="E3749" s="58">
        <v>-1816.7191162109375</v>
      </c>
    </row>
    <row r="3750" spans="1:5" ht="45">
      <c r="A3750" s="5" t="s">
        <v>7385</v>
      </c>
      <c r="B3750" s="15" t="s">
        <v>7386</v>
      </c>
      <c r="C3750" s="20"/>
      <c r="D3750" s="51">
        <v>-1.1120336130261421E-2</v>
      </c>
      <c r="E3750" s="62">
        <v>-1.1120336130261421E-2</v>
      </c>
    </row>
    <row r="3751" spans="1:5" ht="30">
      <c r="A3751" s="5" t="s">
        <v>7387</v>
      </c>
      <c r="B3751" s="15" t="s">
        <v>7388</v>
      </c>
      <c r="C3751" s="20" t="s">
        <v>3939</v>
      </c>
      <c r="D3751" s="50">
        <v>894.837646484375</v>
      </c>
      <c r="E3751" s="61">
        <v>894.837646484375</v>
      </c>
    </row>
    <row r="3752" spans="1:5" ht="45">
      <c r="A3752" s="5" t="s">
        <v>7389</v>
      </c>
      <c r="B3752" s="15" t="s">
        <v>7390</v>
      </c>
      <c r="C3752" s="20" t="s">
        <v>505</v>
      </c>
      <c r="D3752" s="44">
        <v>4.3794412612915039</v>
      </c>
      <c r="E3752" s="55">
        <v>4.3794412612915039</v>
      </c>
    </row>
    <row r="3753" spans="1:5" ht="45">
      <c r="A3753" s="5" t="s">
        <v>7391</v>
      </c>
      <c r="B3753" s="15" t="s">
        <v>7392</v>
      </c>
      <c r="C3753" s="20" t="s">
        <v>5125</v>
      </c>
      <c r="D3753" s="51">
        <v>0.67832380533218384</v>
      </c>
      <c r="E3753" s="62">
        <v>0.67832380533218384</v>
      </c>
    </row>
    <row r="3754" spans="1:5" ht="45">
      <c r="A3754" s="5" t="s">
        <v>7393</v>
      </c>
      <c r="B3754" s="15" t="s">
        <v>7394</v>
      </c>
      <c r="C3754" s="20" t="s">
        <v>5128</v>
      </c>
      <c r="D3754" s="54">
        <v>1.5627425455022603E-4</v>
      </c>
      <c r="E3754" s="65">
        <v>1.5627425455022603E-4</v>
      </c>
    </row>
    <row r="3755" spans="1:5" ht="30">
      <c r="A3755" s="5" t="s">
        <v>7395</v>
      </c>
      <c r="B3755" s="15" t="s">
        <v>7396</v>
      </c>
      <c r="C3755" s="20" t="s">
        <v>38</v>
      </c>
      <c r="D3755" s="44">
        <v>8.6070003509521484</v>
      </c>
      <c r="E3755" s="55">
        <v>8.6070003509521484</v>
      </c>
    </row>
    <row r="3756" spans="1:5" ht="45">
      <c r="A3756" s="5" t="s">
        <v>7397</v>
      </c>
      <c r="B3756" s="15" t="s">
        <v>7398</v>
      </c>
      <c r="C3756" s="20" t="s">
        <v>30</v>
      </c>
      <c r="D3756" s="50">
        <v>361.1295166015625</v>
      </c>
      <c r="E3756" s="61">
        <v>361.1295166015625</v>
      </c>
    </row>
    <row r="3757" spans="1:5" ht="30">
      <c r="A3757" s="5" t="s">
        <v>7399</v>
      </c>
      <c r="B3757" s="15" t="s">
        <v>7400</v>
      </c>
      <c r="C3757" s="20" t="s">
        <v>212</v>
      </c>
      <c r="D3757" s="44">
        <v>8.8676385879516602</v>
      </c>
      <c r="E3757" s="55">
        <v>8.8676385879516602</v>
      </c>
    </row>
    <row r="3758" spans="1:5" ht="30">
      <c r="A3758" s="5" t="s">
        <v>7401</v>
      </c>
      <c r="B3758" s="15" t="s">
        <v>7402</v>
      </c>
      <c r="C3758" s="20" t="s">
        <v>505</v>
      </c>
      <c r="D3758" s="44">
        <v>7.4127120971679687</v>
      </c>
      <c r="E3758" s="55">
        <v>7.4127120971679687</v>
      </c>
    </row>
    <row r="3759" spans="1:5" ht="30">
      <c r="A3759" s="5" t="s">
        <v>7403</v>
      </c>
      <c r="B3759" s="15" t="s">
        <v>7404</v>
      </c>
      <c r="C3759" s="20" t="s">
        <v>500</v>
      </c>
      <c r="D3759" s="46">
        <v>3184.42822265625</v>
      </c>
      <c r="E3759" s="57">
        <v>3184.42822265625</v>
      </c>
    </row>
    <row r="3760" spans="1:5" ht="30">
      <c r="A3760" s="5" t="s">
        <v>7405</v>
      </c>
      <c r="B3760" s="15" t="s">
        <v>7406</v>
      </c>
      <c r="C3760" s="20" t="s">
        <v>500</v>
      </c>
      <c r="D3760" s="50">
        <v>636.9395751953125</v>
      </c>
      <c r="E3760" s="61">
        <v>636.9395751953125</v>
      </c>
    </row>
    <row r="3761" spans="1:5" ht="45">
      <c r="A3761" s="5" t="s">
        <v>7407</v>
      </c>
      <c r="B3761" s="15" t="s">
        <v>7408</v>
      </c>
      <c r="C3761" s="20"/>
      <c r="D3761" s="44">
        <v>1.2028465270996094</v>
      </c>
      <c r="E3761" s="55">
        <v>1.2028465270996094</v>
      </c>
    </row>
    <row r="3762" spans="1:5" ht="30">
      <c r="A3762" s="5" t="s">
        <v>7409</v>
      </c>
      <c r="B3762" s="15" t="s">
        <v>7410</v>
      </c>
      <c r="C3762" s="20" t="s">
        <v>3939</v>
      </c>
      <c r="D3762" s="44">
        <v>2.9827420711517334</v>
      </c>
      <c r="E3762" s="55">
        <v>2.9827420711517334</v>
      </c>
    </row>
    <row r="3763" spans="1:5" ht="45">
      <c r="A3763" s="5" t="s">
        <v>7411</v>
      </c>
      <c r="B3763" s="15" t="s">
        <v>7412</v>
      </c>
      <c r="C3763" s="20" t="s">
        <v>505</v>
      </c>
      <c r="D3763" s="44">
        <v>2.1042745113372803</v>
      </c>
      <c r="E3763" s="55">
        <v>2.1042745113372803</v>
      </c>
    </row>
    <row r="3764" spans="1:5" ht="45">
      <c r="A3764" s="5" t="s">
        <v>7413</v>
      </c>
      <c r="B3764" s="15" t="s">
        <v>7414</v>
      </c>
      <c r="C3764" s="20" t="s">
        <v>5125</v>
      </c>
      <c r="D3764" s="51">
        <v>5.0941616296768188E-2</v>
      </c>
      <c r="E3764" s="62">
        <v>5.0941616296768188E-2</v>
      </c>
    </row>
    <row r="3765" spans="1:5" ht="45">
      <c r="A3765" s="5" t="s">
        <v>7415</v>
      </c>
      <c r="B3765" s="15" t="s">
        <v>7416</v>
      </c>
      <c r="C3765" s="20" t="s">
        <v>5128</v>
      </c>
      <c r="D3765" s="52">
        <v>2.2803240426583216E-5</v>
      </c>
      <c r="E3765" s="63">
        <v>2.2803240426583216E-5</v>
      </c>
    </row>
    <row r="3766" spans="1:5" ht="30">
      <c r="A3766" s="5" t="s">
        <v>7417</v>
      </c>
      <c r="B3766" s="15" t="s">
        <v>7418</v>
      </c>
      <c r="C3766" s="20" t="s">
        <v>38</v>
      </c>
      <c r="D3766" s="44">
        <v>8.6070003509521484</v>
      </c>
      <c r="E3766" s="55">
        <v>8.6070003509521484</v>
      </c>
    </row>
    <row r="3767" spans="1:5" ht="45">
      <c r="A3767" s="5" t="s">
        <v>7419</v>
      </c>
      <c r="B3767" s="15" t="s">
        <v>7420</v>
      </c>
      <c r="C3767" s="20" t="s">
        <v>30</v>
      </c>
      <c r="D3767" s="50">
        <v>361.1295166015625</v>
      </c>
      <c r="E3767" s="61">
        <v>361.1295166015625</v>
      </c>
    </row>
    <row r="3768" spans="1:5" ht="30">
      <c r="A3768" s="5" t="s">
        <v>7421</v>
      </c>
      <c r="B3768" s="15" t="s">
        <v>7422</v>
      </c>
      <c r="C3768" s="20" t="s">
        <v>212</v>
      </c>
      <c r="D3768" s="44">
        <v>8.8676385879516602</v>
      </c>
      <c r="E3768" s="55">
        <v>8.8676385879516602</v>
      </c>
    </row>
    <row r="3769" spans="1:5" ht="30">
      <c r="A3769" s="5" t="s">
        <v>7423</v>
      </c>
      <c r="B3769" s="15" t="s">
        <v>7424</v>
      </c>
      <c r="C3769" s="20" t="s">
        <v>505</v>
      </c>
      <c r="D3769" s="44">
        <v>7.4127120971679687</v>
      </c>
      <c r="E3769" s="55">
        <v>7.4127120971679687</v>
      </c>
    </row>
    <row r="3770" spans="1:5" ht="30">
      <c r="A3770" s="5" t="s">
        <v>7425</v>
      </c>
      <c r="B3770" s="15" t="s">
        <v>7426</v>
      </c>
      <c r="C3770" s="20" t="s">
        <v>500</v>
      </c>
      <c r="D3770" s="46">
        <v>3184.42822265625</v>
      </c>
      <c r="E3770" s="57">
        <v>3184.42822265625</v>
      </c>
    </row>
    <row r="3771" spans="1:5" ht="45">
      <c r="A3771" s="5" t="s">
        <v>7427</v>
      </c>
      <c r="B3771" s="15" t="s">
        <v>7428</v>
      </c>
      <c r="C3771" s="20" t="s">
        <v>500</v>
      </c>
      <c r="D3771" s="50">
        <v>636.9395751953125</v>
      </c>
      <c r="E3771" s="61">
        <v>636.9395751953125</v>
      </c>
    </row>
    <row r="3772" spans="1:5" ht="45">
      <c r="A3772" s="5" t="s">
        <v>7429</v>
      </c>
      <c r="B3772" s="15" t="s">
        <v>7430</v>
      </c>
      <c r="C3772" s="20"/>
      <c r="D3772" s="44">
        <v>1.2028465270996094</v>
      </c>
      <c r="E3772" s="55">
        <v>1.2028465270996094</v>
      </c>
    </row>
    <row r="3773" spans="1:5" ht="30">
      <c r="A3773" s="5" t="s">
        <v>7431</v>
      </c>
      <c r="B3773" s="15" t="s">
        <v>7432</v>
      </c>
      <c r="C3773" s="20" t="s">
        <v>3939</v>
      </c>
      <c r="D3773" s="44">
        <v>2.9827420711517334</v>
      </c>
      <c r="E3773" s="55">
        <v>2.9827420711517334</v>
      </c>
    </row>
    <row r="3774" spans="1:5" ht="45">
      <c r="A3774" s="5" t="s">
        <v>7433</v>
      </c>
      <c r="B3774" s="15" t="s">
        <v>7434</v>
      </c>
      <c r="C3774" s="20" t="s">
        <v>505</v>
      </c>
      <c r="D3774" s="44">
        <v>2.1042745113372803</v>
      </c>
      <c r="E3774" s="55">
        <v>2.1042745113372803</v>
      </c>
    </row>
    <row r="3775" spans="1:5" ht="45">
      <c r="A3775" s="5" t="s">
        <v>7435</v>
      </c>
      <c r="B3775" s="15" t="s">
        <v>7436</v>
      </c>
      <c r="C3775" s="20" t="s">
        <v>5125</v>
      </c>
      <c r="D3775" s="51">
        <v>5.0941616296768188E-2</v>
      </c>
      <c r="E3775" s="62">
        <v>5.0941616296768188E-2</v>
      </c>
    </row>
    <row r="3776" spans="1:5" ht="45">
      <c r="A3776" s="5" t="s">
        <v>7437</v>
      </c>
      <c r="B3776" s="15" t="s">
        <v>7438</v>
      </c>
      <c r="C3776" s="20" t="s">
        <v>5128</v>
      </c>
      <c r="D3776" s="52">
        <v>2.2803240426583216E-5</v>
      </c>
      <c r="E3776" s="63">
        <v>2.2803240426583216E-5</v>
      </c>
    </row>
    <row r="3777" spans="1:5" ht="30">
      <c r="A3777" s="5" t="s">
        <v>7439</v>
      </c>
      <c r="B3777" s="15" t="s">
        <v>7440</v>
      </c>
      <c r="C3777" s="20" t="s">
        <v>38</v>
      </c>
      <c r="D3777" s="50">
        <v>162.13058471679687</v>
      </c>
      <c r="E3777" s="61">
        <v>162.13058471679687</v>
      </c>
    </row>
    <row r="3778" spans="1:5" ht="30">
      <c r="A3778" s="5" t="s">
        <v>7441</v>
      </c>
      <c r="B3778" s="15" t="s">
        <v>7442</v>
      </c>
      <c r="C3778" s="20" t="s">
        <v>30</v>
      </c>
      <c r="D3778" s="50">
        <v>175.99700927734375</v>
      </c>
      <c r="E3778" s="61">
        <v>175.99700927734375</v>
      </c>
    </row>
    <row r="3779" spans="1:5" ht="30">
      <c r="A3779" s="5" t="s">
        <v>7443</v>
      </c>
      <c r="B3779" s="15" t="s">
        <v>7444</v>
      </c>
      <c r="C3779" s="20" t="s">
        <v>212</v>
      </c>
      <c r="D3779" s="50">
        <v>274.54132080078125</v>
      </c>
      <c r="E3779" s="61">
        <v>274.54132080078125</v>
      </c>
    </row>
    <row r="3780" spans="1:5" ht="30">
      <c r="A3780" s="5" t="s">
        <v>7445</v>
      </c>
      <c r="B3780" s="15" t="s">
        <v>7446</v>
      </c>
      <c r="C3780" s="20" t="s">
        <v>505</v>
      </c>
      <c r="D3780" s="44">
        <v>2.0809118747711182</v>
      </c>
      <c r="E3780" s="55">
        <v>2.0809118747711182</v>
      </c>
    </row>
    <row r="3781" spans="1:5" ht="30">
      <c r="A3781" s="5" t="s">
        <v>7447</v>
      </c>
      <c r="B3781" s="15" t="s">
        <v>7448</v>
      </c>
      <c r="C3781" s="20" t="s">
        <v>500</v>
      </c>
      <c r="D3781" s="50">
        <v>753.67626953125</v>
      </c>
      <c r="E3781" s="61">
        <v>753.67626953125</v>
      </c>
    </row>
    <row r="3782" spans="1:5" ht="30">
      <c r="A3782" s="5" t="s">
        <v>7449</v>
      </c>
      <c r="B3782" s="15" t="s">
        <v>7450</v>
      </c>
      <c r="C3782" s="20" t="s">
        <v>500</v>
      </c>
      <c r="D3782" s="47">
        <v>-1793.812255859375</v>
      </c>
      <c r="E3782" s="58">
        <v>-1793.812255859375</v>
      </c>
    </row>
    <row r="3783" spans="1:5" ht="45">
      <c r="A3783" s="5" t="s">
        <v>7451</v>
      </c>
      <c r="B3783" s="15" t="s">
        <v>7452</v>
      </c>
      <c r="C3783" s="20"/>
      <c r="D3783" s="51">
        <v>-0.98763716220855713</v>
      </c>
      <c r="E3783" s="62">
        <v>-0.98763716220855713</v>
      </c>
    </row>
    <row r="3784" spans="1:5" ht="30">
      <c r="A3784" s="5" t="s">
        <v>7453</v>
      </c>
      <c r="B3784" s="15" t="s">
        <v>7454</v>
      </c>
      <c r="C3784" s="20" t="s">
        <v>3939</v>
      </c>
      <c r="D3784" s="50">
        <v>900.90716552734375</v>
      </c>
      <c r="E3784" s="61">
        <v>900.90716552734375</v>
      </c>
    </row>
    <row r="3785" spans="1:5" ht="30">
      <c r="A3785" s="5" t="s">
        <v>7455</v>
      </c>
      <c r="B3785" s="15" t="s">
        <v>7456</v>
      </c>
      <c r="C3785" s="20" t="s">
        <v>505</v>
      </c>
      <c r="D3785" s="44">
        <v>4.3321032524108887</v>
      </c>
      <c r="E3785" s="55">
        <v>4.3321032524108887</v>
      </c>
    </row>
    <row r="3786" spans="1:5" ht="45">
      <c r="A3786" s="5" t="s">
        <v>7457</v>
      </c>
      <c r="B3786" s="15" t="s">
        <v>7458</v>
      </c>
      <c r="C3786" s="20" t="s">
        <v>5125</v>
      </c>
      <c r="D3786" s="51">
        <v>0.68822336196899414</v>
      </c>
      <c r="E3786" s="62">
        <v>0.68822336196899414</v>
      </c>
    </row>
    <row r="3787" spans="1:5" ht="45">
      <c r="A3787" s="5" t="s">
        <v>7459</v>
      </c>
      <c r="B3787" s="15" t="s">
        <v>7460</v>
      </c>
      <c r="C3787" s="20" t="s">
        <v>5128</v>
      </c>
      <c r="D3787" s="54">
        <v>1.5682585944887251E-4</v>
      </c>
      <c r="E3787" s="65">
        <v>1.5682585944887251E-4</v>
      </c>
    </row>
    <row r="3788" spans="1:5" ht="30">
      <c r="A3788" s="5" t="s">
        <v>7461</v>
      </c>
      <c r="B3788" s="15" t="s">
        <v>7462</v>
      </c>
      <c r="C3788" s="20" t="s">
        <v>38</v>
      </c>
      <c r="D3788" s="50">
        <v>162.13058471679687</v>
      </c>
      <c r="E3788" s="61">
        <v>162.13058471679687</v>
      </c>
    </row>
    <row r="3789" spans="1:5" ht="30">
      <c r="A3789" s="5" t="s">
        <v>7463</v>
      </c>
      <c r="B3789" s="15" t="s">
        <v>7464</v>
      </c>
      <c r="C3789" s="20" t="s">
        <v>30</v>
      </c>
      <c r="D3789" s="50">
        <v>175.99700927734375</v>
      </c>
      <c r="E3789" s="61">
        <v>175.99700927734375</v>
      </c>
    </row>
    <row r="3790" spans="1:5" ht="30">
      <c r="A3790" s="5" t="s">
        <v>7465</v>
      </c>
      <c r="B3790" s="15" t="s">
        <v>7466</v>
      </c>
      <c r="C3790" s="20" t="s">
        <v>212</v>
      </c>
      <c r="D3790" s="50">
        <v>274.54132080078125</v>
      </c>
      <c r="E3790" s="61">
        <v>274.54132080078125</v>
      </c>
    </row>
    <row r="3791" spans="1:5" ht="30">
      <c r="A3791" s="5" t="s">
        <v>7467</v>
      </c>
      <c r="B3791" s="15" t="s">
        <v>7468</v>
      </c>
      <c r="C3791" s="20" t="s">
        <v>505</v>
      </c>
      <c r="D3791" s="44">
        <v>2.0809118747711182</v>
      </c>
      <c r="E3791" s="55">
        <v>2.0809118747711182</v>
      </c>
    </row>
    <row r="3792" spans="1:5" ht="30">
      <c r="A3792" s="5" t="s">
        <v>7469</v>
      </c>
      <c r="B3792" s="15" t="s">
        <v>7470</v>
      </c>
      <c r="C3792" s="20" t="s">
        <v>500</v>
      </c>
      <c r="D3792" s="50">
        <v>753.67626953125</v>
      </c>
      <c r="E3792" s="61">
        <v>753.67626953125</v>
      </c>
    </row>
    <row r="3793" spans="1:5" ht="30">
      <c r="A3793" s="5" t="s">
        <v>7471</v>
      </c>
      <c r="B3793" s="15" t="s">
        <v>7472</v>
      </c>
      <c r="C3793" s="20" t="s">
        <v>500</v>
      </c>
      <c r="D3793" s="47">
        <v>-1793.812255859375</v>
      </c>
      <c r="E3793" s="58">
        <v>-1793.812255859375</v>
      </c>
    </row>
    <row r="3794" spans="1:5" ht="45">
      <c r="A3794" s="5" t="s">
        <v>7473</v>
      </c>
      <c r="B3794" s="15" t="s">
        <v>7474</v>
      </c>
      <c r="C3794" s="20"/>
      <c r="D3794" s="51">
        <v>-0.98763716220855713</v>
      </c>
      <c r="E3794" s="62">
        <v>-0.98763716220855713</v>
      </c>
    </row>
    <row r="3795" spans="1:5" ht="30">
      <c r="A3795" s="5" t="s">
        <v>7475</v>
      </c>
      <c r="B3795" s="15" t="s">
        <v>7476</v>
      </c>
      <c r="C3795" s="20" t="s">
        <v>3939</v>
      </c>
      <c r="D3795" s="50">
        <v>900.90716552734375</v>
      </c>
      <c r="E3795" s="61">
        <v>900.90716552734375</v>
      </c>
    </row>
    <row r="3796" spans="1:5" ht="30">
      <c r="A3796" s="5" t="s">
        <v>7477</v>
      </c>
      <c r="B3796" s="15" t="s">
        <v>7478</v>
      </c>
      <c r="C3796" s="20" t="s">
        <v>505</v>
      </c>
      <c r="D3796" s="44">
        <v>4.3321032524108887</v>
      </c>
      <c r="E3796" s="55">
        <v>4.3321032524108887</v>
      </c>
    </row>
    <row r="3797" spans="1:5" ht="45">
      <c r="A3797" s="5" t="s">
        <v>7479</v>
      </c>
      <c r="B3797" s="15" t="s">
        <v>7480</v>
      </c>
      <c r="C3797" s="20" t="s">
        <v>5125</v>
      </c>
      <c r="D3797" s="51">
        <v>0.68822336196899414</v>
      </c>
      <c r="E3797" s="62">
        <v>0.68822336196899414</v>
      </c>
    </row>
    <row r="3798" spans="1:5" ht="45">
      <c r="A3798" s="5" t="s">
        <v>7481</v>
      </c>
      <c r="B3798" s="15" t="s">
        <v>7482</v>
      </c>
      <c r="C3798" s="20" t="s">
        <v>5128</v>
      </c>
      <c r="D3798" s="54">
        <v>1.5682585944887251E-4</v>
      </c>
      <c r="E3798" s="65">
        <v>1.5682585944887251E-4</v>
      </c>
    </row>
    <row r="3799" spans="1:5" ht="45">
      <c r="A3799" s="5" t="s">
        <v>7483</v>
      </c>
      <c r="B3799" s="15" t="s">
        <v>7484</v>
      </c>
      <c r="C3799" s="20" t="s">
        <v>38</v>
      </c>
      <c r="D3799" s="44">
        <v>1.0135135650634766</v>
      </c>
      <c r="E3799" s="55">
        <v>1.0135135650634766</v>
      </c>
    </row>
    <row r="3800" spans="1:5" ht="45">
      <c r="A3800" s="5" t="s">
        <v>7485</v>
      </c>
      <c r="B3800" s="15" t="s">
        <v>7486</v>
      </c>
      <c r="C3800" s="20" t="s">
        <v>30</v>
      </c>
      <c r="D3800" s="45">
        <v>29.999990463256836</v>
      </c>
      <c r="E3800" s="56">
        <v>29.999990463256836</v>
      </c>
    </row>
    <row r="3801" spans="1:5" ht="45">
      <c r="A3801" s="5" t="s">
        <v>7487</v>
      </c>
      <c r="B3801" s="15" t="s">
        <v>7488</v>
      </c>
      <c r="C3801" s="20" t="s">
        <v>212</v>
      </c>
      <c r="D3801" s="45">
        <v>92.742134094238281</v>
      </c>
      <c r="E3801" s="56">
        <v>92.742134094238281</v>
      </c>
    </row>
    <row r="3802" spans="1:5" ht="45">
      <c r="A3802" s="5" t="s">
        <v>7489</v>
      </c>
      <c r="B3802" s="15" t="s">
        <v>7490</v>
      </c>
      <c r="C3802" s="20" t="s">
        <v>500</v>
      </c>
      <c r="D3802" s="46">
        <v>17296.677734375</v>
      </c>
      <c r="E3802" s="57">
        <v>17296.677734375</v>
      </c>
    </row>
    <row r="3803" spans="1:5" ht="45">
      <c r="A3803" s="5" t="s">
        <v>7491</v>
      </c>
      <c r="B3803" s="15" t="s">
        <v>7492</v>
      </c>
      <c r="C3803" s="20" t="s">
        <v>500</v>
      </c>
      <c r="D3803" s="46">
        <v>17286.119140625</v>
      </c>
      <c r="E3803" s="57">
        <v>17286.119140625</v>
      </c>
    </row>
    <row r="3804" spans="1:5" ht="45">
      <c r="A3804" s="5" t="s">
        <v>7493</v>
      </c>
      <c r="B3804" s="15" t="s">
        <v>7494</v>
      </c>
      <c r="C3804" s="20" t="s">
        <v>500</v>
      </c>
      <c r="D3804" s="46">
        <v>18840.599609375</v>
      </c>
      <c r="E3804" s="57">
        <v>18840.599609375</v>
      </c>
    </row>
    <row r="3805" spans="1:5" ht="45">
      <c r="A3805" s="5" t="s">
        <v>7495</v>
      </c>
      <c r="B3805" s="15" t="s">
        <v>7496</v>
      </c>
      <c r="C3805" s="20" t="s">
        <v>3932</v>
      </c>
      <c r="D3805" s="44">
        <v>6.9862322807312012</v>
      </c>
      <c r="E3805" s="55">
        <v>6.9862322807312012</v>
      </c>
    </row>
    <row r="3806" spans="1:5" ht="45">
      <c r="A3806" s="5" t="s">
        <v>7497</v>
      </c>
      <c r="B3806" s="15" t="s">
        <v>7498</v>
      </c>
      <c r="C3806" s="20" t="s">
        <v>120</v>
      </c>
      <c r="D3806" s="46">
        <v>445326.71875</v>
      </c>
      <c r="E3806" s="57">
        <v>445326.71875</v>
      </c>
    </row>
    <row r="3807" spans="1:5" ht="45">
      <c r="A3807" s="5" t="s">
        <v>7499</v>
      </c>
      <c r="B3807" s="15" t="s">
        <v>7500</v>
      </c>
      <c r="C3807" s="20" t="s">
        <v>120</v>
      </c>
      <c r="D3807" s="46">
        <v>485373.40625</v>
      </c>
      <c r="E3807" s="57">
        <v>485373.40625</v>
      </c>
    </row>
    <row r="3808" spans="1:5" ht="45">
      <c r="A3808" s="5" t="s">
        <v>7501</v>
      </c>
      <c r="B3808" s="15" t="s">
        <v>7502</v>
      </c>
      <c r="C3808" s="20" t="s">
        <v>585</v>
      </c>
      <c r="D3808" s="44">
        <v>2.3619730472564697</v>
      </c>
      <c r="E3808" s="55">
        <v>2.3619730472564697</v>
      </c>
    </row>
    <row r="3809" spans="1:5" ht="45">
      <c r="A3809" s="5" t="s">
        <v>7503</v>
      </c>
      <c r="B3809" s="15" t="s">
        <v>7504</v>
      </c>
      <c r="C3809" s="20" t="s">
        <v>33</v>
      </c>
      <c r="D3809" s="44">
        <v>5.3600001335144043</v>
      </c>
      <c r="E3809" s="55">
        <v>5.3600001335144043</v>
      </c>
    </row>
    <row r="3810" spans="1:5" ht="45">
      <c r="A3810" s="5" t="s">
        <v>7505</v>
      </c>
      <c r="B3810" s="15" t="s">
        <v>7506</v>
      </c>
      <c r="C3810" s="20" t="s">
        <v>33</v>
      </c>
      <c r="D3810" s="45">
        <v>27.989999771118164</v>
      </c>
      <c r="E3810" s="56">
        <v>27.989999771118164</v>
      </c>
    </row>
    <row r="3811" spans="1:5" ht="45">
      <c r="A3811" s="5" t="s">
        <v>7507</v>
      </c>
      <c r="B3811" s="15" t="s">
        <v>7508</v>
      </c>
      <c r="C3811" s="20" t="s">
        <v>33</v>
      </c>
      <c r="D3811" s="45">
        <v>48.630001068115234</v>
      </c>
      <c r="E3811" s="56">
        <v>48.630001068115234</v>
      </c>
    </row>
    <row r="3812" spans="1:5" ht="45">
      <c r="A3812" s="5" t="s">
        <v>7509</v>
      </c>
      <c r="B3812" s="15" t="s">
        <v>7510</v>
      </c>
      <c r="C3812" s="20" t="s">
        <v>33</v>
      </c>
      <c r="D3812" s="44">
        <v>3.9900000095367432</v>
      </c>
      <c r="E3812" s="55">
        <v>3.9900000095367432</v>
      </c>
    </row>
    <row r="3813" spans="1:5" ht="45">
      <c r="A3813" s="5" t="s">
        <v>7511</v>
      </c>
      <c r="B3813" s="15" t="s">
        <v>7512</v>
      </c>
      <c r="C3813" s="20" t="s">
        <v>33</v>
      </c>
      <c r="D3813" s="45">
        <v>13.039999008178711</v>
      </c>
      <c r="E3813" s="56">
        <v>13.039999008178711</v>
      </c>
    </row>
    <row r="3814" spans="1:5" ht="45">
      <c r="A3814" s="5" t="s">
        <v>7513</v>
      </c>
      <c r="B3814" s="15" t="s">
        <v>7514</v>
      </c>
      <c r="C3814" s="20" t="s">
        <v>33</v>
      </c>
      <c r="D3814" s="51">
        <v>0.80000001192092896</v>
      </c>
      <c r="E3814" s="62">
        <v>0.80000001192092896</v>
      </c>
    </row>
    <row r="3815" spans="1:5" ht="45">
      <c r="A3815" s="5" t="s">
        <v>7515</v>
      </c>
      <c r="B3815" s="15" t="s">
        <v>7516</v>
      </c>
      <c r="C3815" s="20" t="s">
        <v>33</v>
      </c>
      <c r="D3815" s="51">
        <v>0.18999999761581421</v>
      </c>
      <c r="E3815" s="62">
        <v>0.18999999761581421</v>
      </c>
    </row>
    <row r="3816" spans="1:5" ht="45">
      <c r="A3816" s="5" t="s">
        <v>7517</v>
      </c>
      <c r="B3816" s="15" t="s">
        <v>7518</v>
      </c>
      <c r="C3816" s="20" t="s">
        <v>33</v>
      </c>
      <c r="D3816" s="48">
        <v>0</v>
      </c>
      <c r="E3816" s="59">
        <v>0</v>
      </c>
    </row>
    <row r="3817" spans="1:5" ht="45">
      <c r="A3817" s="5" t="s">
        <v>7519</v>
      </c>
      <c r="B3817" s="15" t="s">
        <v>7520</v>
      </c>
      <c r="C3817" s="20" t="s">
        <v>33</v>
      </c>
      <c r="D3817" s="48">
        <v>0</v>
      </c>
      <c r="E3817" s="59">
        <v>0</v>
      </c>
    </row>
    <row r="3818" spans="1:5">
      <c r="A3818" s="5"/>
      <c r="B3818" s="15"/>
      <c r="C3818" s="20"/>
      <c r="D3818" s="12"/>
      <c r="E3818" s="34"/>
    </row>
    <row r="3819" spans="1:5">
      <c r="A3819" s="8"/>
      <c r="B3819" s="16"/>
      <c r="C3819" s="21"/>
      <c r="D3819" s="13"/>
      <c r="E3819" s="33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ELINK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142875</xdr:colOff>
                <xdr:row>5</xdr:row>
                <xdr:rowOff>0</xdr:rowOff>
              </to>
            </anchor>
          </controlPr>
        </control>
      </mc:Choice>
      <mc:Fallback>
        <control shapeId="3073" r:id="rId4" name="ELINK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3819"/>
  <sheetViews>
    <sheetView topLeftCell="B1" workbookViewId="0">
      <selection activeCell="E8" sqref="E8:G8"/>
    </sheetView>
  </sheetViews>
  <sheetFormatPr defaultColWidth="9.140625" defaultRowHeight="15"/>
  <cols>
    <col min="1" max="1" width="9.7109375" style="1" hidden="1" customWidth="1"/>
    <col min="2" max="2" width="40.7109375" style="2" customWidth="1"/>
    <col min="3" max="5" width="10.7109375" style="1" customWidth="1"/>
    <col min="6" max="16384" width="9.140625" style="1"/>
  </cols>
  <sheetData>
    <row r="1" spans="1:7" ht="15" customHeight="1">
      <c r="A1" s="6"/>
      <c r="B1" s="7"/>
      <c r="C1" s="17"/>
      <c r="D1" s="9" t="s">
        <v>1</v>
      </c>
      <c r="E1" s="28" t="s">
        <v>8</v>
      </c>
    </row>
    <row r="2" spans="1:7" ht="15" customHeight="1">
      <c r="A2" s="4"/>
      <c r="B2" s="3"/>
      <c r="C2" s="10"/>
      <c r="D2" s="10"/>
      <c r="E2" s="29"/>
    </row>
    <row r="3" spans="1:7" ht="15" customHeight="1">
      <c r="A3" s="4"/>
      <c r="B3" s="3"/>
      <c r="C3" s="10"/>
      <c r="D3" s="10"/>
      <c r="E3" s="29"/>
    </row>
    <row r="4" spans="1:7" ht="15" customHeight="1">
      <c r="A4" s="4"/>
      <c r="B4" s="3"/>
      <c r="C4" s="10"/>
      <c r="D4" s="10"/>
      <c r="E4" s="29"/>
    </row>
    <row r="5" spans="1:7" ht="15" customHeight="1">
      <c r="A5" s="4"/>
      <c r="B5" s="3"/>
      <c r="C5" s="10"/>
      <c r="D5" s="10"/>
      <c r="E5" s="29"/>
    </row>
    <row r="6" spans="1:7" ht="15" customHeight="1">
      <c r="A6" s="4"/>
      <c r="B6" s="3"/>
      <c r="C6" s="18" t="s">
        <v>0</v>
      </c>
      <c r="D6" s="27" t="s">
        <v>7</v>
      </c>
      <c r="E6" s="30" t="s">
        <v>7</v>
      </c>
    </row>
    <row r="7" spans="1:7" ht="15" customHeight="1">
      <c r="A7" s="8"/>
      <c r="B7" s="22" t="s">
        <v>2</v>
      </c>
      <c r="C7" s="23" t="s">
        <v>3</v>
      </c>
      <c r="D7" s="24" t="s">
        <v>4</v>
      </c>
      <c r="E7" s="31" t="s">
        <v>4</v>
      </c>
    </row>
    <row r="8" spans="1:7" ht="75">
      <c r="A8" s="5" t="s">
        <v>9</v>
      </c>
      <c r="B8" s="14" t="s">
        <v>7521</v>
      </c>
      <c r="C8" s="19"/>
      <c r="D8" s="35">
        <v>0</v>
      </c>
      <c r="E8" s="43">
        <f ca="1">G8</f>
        <v>0</v>
      </c>
      <c r="F8" s="1" t="e">
        <f ca="1">VLOOKUP(B8,input!$M$3:$N$27,2,FALSE)</f>
        <v>#N/A</v>
      </c>
      <c r="G8" s="1">
        <f ca="1">_xlfn.IFNA(F8,D8)</f>
        <v>0</v>
      </c>
    </row>
    <row r="9" spans="1:7" ht="30">
      <c r="A9" s="5" t="s">
        <v>11</v>
      </c>
      <c r="B9" s="14" t="s">
        <v>12</v>
      </c>
      <c r="C9" s="19"/>
      <c r="D9" s="36">
        <v>1</v>
      </c>
      <c r="E9" s="43">
        <f t="shared" ref="E9:E72" ca="1" si="0">G9</f>
        <v>1</v>
      </c>
      <c r="F9" s="1" t="e">
        <f ca="1">VLOOKUP(B9,input!$M$3:$N$27,2,FALSE)</f>
        <v>#N/A</v>
      </c>
      <c r="G9" s="1">
        <f t="shared" ref="G9:G72" ca="1" si="1">_xlfn.IFNA(F9,D9)</f>
        <v>1</v>
      </c>
    </row>
    <row r="10" spans="1:7" ht="30">
      <c r="A10" s="5" t="s">
        <v>13</v>
      </c>
      <c r="B10" s="14" t="s">
        <v>14</v>
      </c>
      <c r="C10" s="19"/>
      <c r="D10" s="36">
        <v>1</v>
      </c>
      <c r="E10" s="43">
        <f t="shared" ca="1" si="0"/>
        <v>1</v>
      </c>
      <c r="F10" s="1" t="e">
        <f ca="1">VLOOKUP(B10,input!$M$3:$N$27,2,FALSE)</f>
        <v>#N/A</v>
      </c>
      <c r="G10" s="1">
        <f t="shared" ca="1" si="1"/>
        <v>1</v>
      </c>
    </row>
    <row r="11" spans="1:7" ht="30">
      <c r="A11" s="5" t="s">
        <v>15</v>
      </c>
      <c r="B11" s="14" t="s">
        <v>16</v>
      </c>
      <c r="C11" s="19"/>
      <c r="D11" s="36">
        <v>1</v>
      </c>
      <c r="E11" s="43">
        <f t="shared" ca="1" si="0"/>
        <v>1</v>
      </c>
      <c r="F11" s="1" t="e">
        <f ca="1">VLOOKUP(B11,input!$M$3:$N$27,2,FALSE)</f>
        <v>#N/A</v>
      </c>
      <c r="G11" s="1">
        <f t="shared" ca="1" si="1"/>
        <v>1</v>
      </c>
    </row>
    <row r="12" spans="1:7" ht="30">
      <c r="A12" s="5" t="s">
        <v>17</v>
      </c>
      <c r="B12" s="14" t="s">
        <v>18</v>
      </c>
      <c r="C12" s="19"/>
      <c r="D12" s="37">
        <v>30</v>
      </c>
      <c r="E12" s="43">
        <f t="shared" ca="1" si="0"/>
        <v>30</v>
      </c>
      <c r="F12" s="1" t="e">
        <f ca="1">VLOOKUP(B12,input!$M$3:$N$27,2,FALSE)</f>
        <v>#N/A</v>
      </c>
      <c r="G12" s="1">
        <f t="shared" ca="1" si="1"/>
        <v>30</v>
      </c>
    </row>
    <row r="13" spans="1:7" ht="30">
      <c r="A13" s="5" t="s">
        <v>19</v>
      </c>
      <c r="B13" s="14" t="s">
        <v>20</v>
      </c>
      <c r="C13" s="19"/>
      <c r="D13" s="37">
        <v>60</v>
      </c>
      <c r="E13" s="43">
        <f t="shared" ca="1" si="0"/>
        <v>60</v>
      </c>
      <c r="F13" s="1" t="e">
        <f ca="1">VLOOKUP(B13,input!$M$3:$N$27,2,FALSE)</f>
        <v>#N/A</v>
      </c>
      <c r="G13" s="1">
        <f t="shared" ca="1" si="1"/>
        <v>60</v>
      </c>
    </row>
    <row r="14" spans="1:7" ht="30">
      <c r="A14" s="5" t="s">
        <v>21</v>
      </c>
      <c r="B14" s="14" t="s">
        <v>22</v>
      </c>
      <c r="C14" s="19"/>
      <c r="D14" s="36">
        <v>1</v>
      </c>
      <c r="E14" s="43">
        <f t="shared" ca="1" si="0"/>
        <v>1</v>
      </c>
      <c r="F14" s="1" t="e">
        <f ca="1">VLOOKUP(B14,input!$M$3:$N$27,2,FALSE)</f>
        <v>#N/A</v>
      </c>
      <c r="G14" s="1">
        <f t="shared" ca="1" si="1"/>
        <v>1</v>
      </c>
    </row>
    <row r="15" spans="1:7" ht="30">
      <c r="A15" s="5" t="s">
        <v>23</v>
      </c>
      <c r="B15" s="14" t="s">
        <v>24</v>
      </c>
      <c r="C15" s="19"/>
      <c r="D15" s="37">
        <v>20</v>
      </c>
      <c r="E15" s="43">
        <f t="shared" ca="1" si="0"/>
        <v>20</v>
      </c>
      <c r="F15" s="1" t="e">
        <f ca="1">VLOOKUP(B15,input!$M$3:$N$27,2,FALSE)</f>
        <v>#N/A</v>
      </c>
      <c r="G15" s="1">
        <f t="shared" ca="1" si="1"/>
        <v>20</v>
      </c>
    </row>
    <row r="16" spans="1:7">
      <c r="A16" s="5" t="s">
        <v>25</v>
      </c>
      <c r="B16" s="14" t="s">
        <v>26</v>
      </c>
      <c r="C16" s="19" t="s">
        <v>27</v>
      </c>
      <c r="D16" s="36">
        <v>6.9000000953674316</v>
      </c>
      <c r="E16" s="43">
        <f t="shared" ca="1" si="0"/>
        <v>6.9000000953674316</v>
      </c>
      <c r="F16" s="1" t="e">
        <f ca="1">VLOOKUP(B16,input!$M$3:$N$27,2,FALSE)</f>
        <v>#N/A</v>
      </c>
      <c r="G16" s="1">
        <f t="shared" ca="1" si="1"/>
        <v>6.9000000953674316</v>
      </c>
    </row>
    <row r="17" spans="1:7">
      <c r="A17" s="5" t="s">
        <v>28</v>
      </c>
      <c r="B17" s="14" t="s">
        <v>29</v>
      </c>
      <c r="C17" s="19" t="s">
        <v>30</v>
      </c>
      <c r="D17" s="37">
        <v>26.949996948242188</v>
      </c>
      <c r="E17" s="43">
        <f t="shared" ca="1" si="0"/>
        <v>30</v>
      </c>
      <c r="F17" s="1">
        <f ca="1">VLOOKUP(B17,input!$M$3:$N$27,2,FALSE)</f>
        <v>30</v>
      </c>
      <c r="G17" s="1">
        <f t="shared" ca="1" si="1"/>
        <v>30</v>
      </c>
    </row>
    <row r="18" spans="1:7">
      <c r="A18" s="5" t="s">
        <v>31</v>
      </c>
      <c r="B18" s="14" t="s">
        <v>32</v>
      </c>
      <c r="C18" s="19" t="s">
        <v>33</v>
      </c>
      <c r="D18" s="37">
        <v>75.410003662109375</v>
      </c>
      <c r="E18" s="43">
        <f t="shared" ca="1" si="0"/>
        <v>75</v>
      </c>
      <c r="F18" s="1">
        <f ca="1">VLOOKUP(B18,input!$M$3:$N$27,2,FALSE)</f>
        <v>75</v>
      </c>
      <c r="G18" s="1">
        <f t="shared" ca="1" si="1"/>
        <v>75</v>
      </c>
    </row>
    <row r="19" spans="1:7">
      <c r="A19" s="5" t="s">
        <v>34</v>
      </c>
      <c r="B19" s="14" t="s">
        <v>35</v>
      </c>
      <c r="C19" s="19" t="s">
        <v>30</v>
      </c>
      <c r="D19" s="37">
        <v>23.547693252563477</v>
      </c>
      <c r="E19" s="43">
        <f t="shared" ca="1" si="0"/>
        <v>23.547693252563477</v>
      </c>
      <c r="F19" s="1" t="e">
        <f ca="1">VLOOKUP(B19,input!$M$3:$N$27,2,FALSE)</f>
        <v>#N/A</v>
      </c>
      <c r="G19" s="1">
        <f t="shared" ca="1" si="1"/>
        <v>23.547693252563477</v>
      </c>
    </row>
    <row r="20" spans="1:7">
      <c r="A20" s="5" t="s">
        <v>36</v>
      </c>
      <c r="B20" s="14" t="s">
        <v>37</v>
      </c>
      <c r="C20" s="19" t="s">
        <v>38</v>
      </c>
      <c r="D20" s="36">
        <v>1.0124129056930542</v>
      </c>
      <c r="E20" s="43">
        <f t="shared" ca="1" si="0"/>
        <v>1.0124</v>
      </c>
      <c r="F20" s="1">
        <f ca="1">VLOOKUP(B20,input!$M$3:$N$27,2,FALSE)</f>
        <v>1.0124</v>
      </c>
      <c r="G20" s="1">
        <f t="shared" ca="1" si="1"/>
        <v>1.0124</v>
      </c>
    </row>
    <row r="21" spans="1:7" ht="30">
      <c r="A21" s="5" t="s">
        <v>39</v>
      </c>
      <c r="B21" s="14" t="s">
        <v>40</v>
      </c>
      <c r="C21" s="19" t="s">
        <v>38</v>
      </c>
      <c r="D21" s="36">
        <v>9.064702033996582</v>
      </c>
      <c r="E21" s="43">
        <f t="shared" ca="1" si="0"/>
        <v>9.064702033996582</v>
      </c>
      <c r="F21" s="1" t="e">
        <f ca="1">VLOOKUP(B21,input!$M$3:$N$27,2,FALSE)</f>
        <v>#N/A</v>
      </c>
      <c r="G21" s="1">
        <f t="shared" ca="1" si="1"/>
        <v>9.064702033996582</v>
      </c>
    </row>
    <row r="22" spans="1:7" ht="30">
      <c r="A22" s="5" t="s">
        <v>41</v>
      </c>
      <c r="B22" s="14" t="s">
        <v>42</v>
      </c>
      <c r="C22" s="19" t="s">
        <v>30</v>
      </c>
      <c r="D22" s="38">
        <v>175.66249084472656</v>
      </c>
      <c r="E22" s="43">
        <f t="shared" ca="1" si="0"/>
        <v>175.66249084472656</v>
      </c>
      <c r="F22" s="1" t="e">
        <f ca="1">VLOOKUP(B22,input!$M$3:$N$27,2,FALSE)</f>
        <v>#N/A</v>
      </c>
      <c r="G22" s="1">
        <f t="shared" ca="1" si="1"/>
        <v>175.66249084472656</v>
      </c>
    </row>
    <row r="23" spans="1:7" ht="45">
      <c r="A23" s="5" t="s">
        <v>43</v>
      </c>
      <c r="B23" s="14" t="s">
        <v>44</v>
      </c>
      <c r="C23" s="19" t="s">
        <v>27</v>
      </c>
      <c r="D23" s="37">
        <v>12</v>
      </c>
      <c r="E23" s="43">
        <f t="shared" ca="1" si="0"/>
        <v>12</v>
      </c>
      <c r="F23" s="1" t="e">
        <f ca="1">VLOOKUP(B23,input!$M$3:$N$27,2,FALSE)</f>
        <v>#N/A</v>
      </c>
      <c r="G23" s="1">
        <f t="shared" ca="1" si="1"/>
        <v>12</v>
      </c>
    </row>
    <row r="24" spans="1:7" ht="45">
      <c r="A24" s="5" t="s">
        <v>45</v>
      </c>
      <c r="B24" s="14" t="s">
        <v>46</v>
      </c>
      <c r="C24" s="19" t="s">
        <v>27</v>
      </c>
      <c r="D24" s="37">
        <v>11.000000953674316</v>
      </c>
      <c r="E24" s="43">
        <f t="shared" ca="1" si="0"/>
        <v>11.000000953674316</v>
      </c>
      <c r="F24" s="1" t="e">
        <f ca="1">VLOOKUP(B24,input!$M$3:$N$27,2,FALSE)</f>
        <v>#N/A</v>
      </c>
      <c r="G24" s="1">
        <f t="shared" ca="1" si="1"/>
        <v>11.000000953674316</v>
      </c>
    </row>
    <row r="25" spans="1:7" ht="30">
      <c r="A25" s="5" t="s">
        <v>47</v>
      </c>
      <c r="B25" s="14" t="s">
        <v>48</v>
      </c>
      <c r="C25" s="19" t="s">
        <v>30</v>
      </c>
      <c r="D25" s="38">
        <v>325.00003051757813</v>
      </c>
      <c r="E25" s="43">
        <f t="shared" ca="1" si="0"/>
        <v>325.00003051757813</v>
      </c>
      <c r="F25" s="1" t="e">
        <f ca="1">VLOOKUP(B25,input!$M$3:$N$27,2,FALSE)</f>
        <v>#N/A</v>
      </c>
      <c r="G25" s="1">
        <f t="shared" ca="1" si="1"/>
        <v>325.00003051757813</v>
      </c>
    </row>
    <row r="26" spans="1:7" ht="45">
      <c r="A26" s="5" t="s">
        <v>49</v>
      </c>
      <c r="B26" s="14" t="s">
        <v>50</v>
      </c>
      <c r="C26" s="19" t="s">
        <v>30</v>
      </c>
      <c r="D26" s="37">
        <v>15</v>
      </c>
      <c r="E26" s="43">
        <f t="shared" ca="1" si="0"/>
        <v>15</v>
      </c>
      <c r="F26" s="1" t="e">
        <f ca="1">VLOOKUP(B26,input!$M$3:$N$27,2,FALSE)</f>
        <v>#N/A</v>
      </c>
      <c r="G26" s="1">
        <f t="shared" ca="1" si="1"/>
        <v>15</v>
      </c>
    </row>
    <row r="27" spans="1:7" ht="45">
      <c r="A27" s="5" t="s">
        <v>51</v>
      </c>
      <c r="B27" s="14" t="s">
        <v>52</v>
      </c>
      <c r="C27" s="19" t="s">
        <v>30</v>
      </c>
      <c r="D27" s="38">
        <v>417.99996948242187</v>
      </c>
      <c r="E27" s="43">
        <f t="shared" ca="1" si="0"/>
        <v>417.99996948242187</v>
      </c>
      <c r="F27" s="1" t="e">
        <f ca="1">VLOOKUP(B27,input!$M$3:$N$27,2,FALSE)</f>
        <v>#N/A</v>
      </c>
      <c r="G27" s="1">
        <f t="shared" ca="1" si="1"/>
        <v>417.99996948242187</v>
      </c>
    </row>
    <row r="28" spans="1:7" ht="45">
      <c r="A28" s="5" t="s">
        <v>53</v>
      </c>
      <c r="B28" s="14" t="s">
        <v>54</v>
      </c>
      <c r="C28" s="19" t="s">
        <v>30</v>
      </c>
      <c r="D28" s="37">
        <v>15</v>
      </c>
      <c r="E28" s="43">
        <f t="shared" ca="1" si="0"/>
        <v>15</v>
      </c>
      <c r="F28" s="1" t="e">
        <f ca="1">VLOOKUP(B28,input!$M$3:$N$27,2,FALSE)</f>
        <v>#N/A</v>
      </c>
      <c r="G28" s="1">
        <f t="shared" ca="1" si="1"/>
        <v>15</v>
      </c>
    </row>
    <row r="29" spans="1:7" ht="45">
      <c r="A29" s="5" t="s">
        <v>55</v>
      </c>
      <c r="B29" s="14" t="s">
        <v>56</v>
      </c>
      <c r="C29" s="19" t="s">
        <v>30</v>
      </c>
      <c r="D29" s="38">
        <v>515</v>
      </c>
      <c r="E29" s="43">
        <f t="shared" ca="1" si="0"/>
        <v>515</v>
      </c>
      <c r="F29" s="1" t="e">
        <f ca="1">VLOOKUP(B29,input!$M$3:$N$27,2,FALSE)</f>
        <v>#N/A</v>
      </c>
      <c r="G29" s="1">
        <f t="shared" ca="1" si="1"/>
        <v>515</v>
      </c>
    </row>
    <row r="30" spans="1:7" ht="45">
      <c r="A30" s="5" t="s">
        <v>57</v>
      </c>
      <c r="B30" s="14" t="s">
        <v>58</v>
      </c>
      <c r="C30" s="19" t="s">
        <v>30</v>
      </c>
      <c r="D30" s="37">
        <v>15</v>
      </c>
      <c r="E30" s="43">
        <f t="shared" ca="1" si="0"/>
        <v>15</v>
      </c>
      <c r="F30" s="1" t="e">
        <f ca="1">VLOOKUP(B30,input!$M$3:$N$27,2,FALSE)</f>
        <v>#N/A</v>
      </c>
      <c r="G30" s="1">
        <f t="shared" ca="1" si="1"/>
        <v>15</v>
      </c>
    </row>
    <row r="31" spans="1:7" ht="30">
      <c r="A31" s="5" t="s">
        <v>59</v>
      </c>
      <c r="B31" s="14" t="s">
        <v>60</v>
      </c>
      <c r="C31" s="19" t="s">
        <v>61</v>
      </c>
      <c r="D31" s="36">
        <v>4.9813203811645508</v>
      </c>
      <c r="E31" s="43">
        <f t="shared" ca="1" si="0"/>
        <v>4.9813203811645508</v>
      </c>
      <c r="F31" s="1" t="e">
        <f ca="1">VLOOKUP(B31,input!$M$3:$N$27,2,FALSE)</f>
        <v>#N/A</v>
      </c>
      <c r="G31" s="1">
        <f t="shared" ca="1" si="1"/>
        <v>4.9813203811645508</v>
      </c>
    </row>
    <row r="32" spans="1:7" ht="45">
      <c r="A32" s="5" t="s">
        <v>62</v>
      </c>
      <c r="B32" s="14" t="s">
        <v>63</v>
      </c>
      <c r="C32" s="19" t="s">
        <v>30</v>
      </c>
      <c r="D32" s="36">
        <v>1.1111111640930176</v>
      </c>
      <c r="E32" s="43">
        <f t="shared" ca="1" si="0"/>
        <v>1.1111111640930176</v>
      </c>
      <c r="F32" s="1" t="e">
        <f ca="1">VLOOKUP(B32,input!$M$3:$N$27,2,FALSE)</f>
        <v>#N/A</v>
      </c>
      <c r="G32" s="1">
        <f t="shared" ca="1" si="1"/>
        <v>1.1111111640930176</v>
      </c>
    </row>
    <row r="33" spans="1:7" ht="30">
      <c r="A33" s="5" t="s">
        <v>64</v>
      </c>
      <c r="B33" s="14" t="s">
        <v>65</v>
      </c>
      <c r="C33" s="19" t="s">
        <v>61</v>
      </c>
      <c r="D33" s="36">
        <v>4.9813203811645508</v>
      </c>
      <c r="E33" s="43">
        <f t="shared" ca="1" si="0"/>
        <v>4.9813203811645508</v>
      </c>
      <c r="F33" s="1" t="e">
        <f ca="1">VLOOKUP(B33,input!$M$3:$N$27,2,FALSE)</f>
        <v>#N/A</v>
      </c>
      <c r="G33" s="1">
        <f t="shared" ca="1" si="1"/>
        <v>4.9813203811645508</v>
      </c>
    </row>
    <row r="34" spans="1:7" ht="45">
      <c r="A34" s="5" t="s">
        <v>66</v>
      </c>
      <c r="B34" s="14" t="s">
        <v>67</v>
      </c>
      <c r="C34" s="19" t="s">
        <v>30</v>
      </c>
      <c r="D34" s="36">
        <v>1</v>
      </c>
      <c r="E34" s="43">
        <f t="shared" ca="1" si="0"/>
        <v>1</v>
      </c>
      <c r="F34" s="1" t="e">
        <f ca="1">VLOOKUP(B34,input!$M$3:$N$27,2,FALSE)</f>
        <v>#N/A</v>
      </c>
      <c r="G34" s="1">
        <f t="shared" ca="1" si="1"/>
        <v>1</v>
      </c>
    </row>
    <row r="35" spans="1:7" ht="30">
      <c r="A35" s="5" t="s">
        <v>68</v>
      </c>
      <c r="B35" s="14" t="s">
        <v>69</v>
      </c>
      <c r="C35" s="19" t="s">
        <v>61</v>
      </c>
      <c r="D35" s="36">
        <v>4.9813203811645508</v>
      </c>
      <c r="E35" s="43">
        <f t="shared" ca="1" si="0"/>
        <v>4.9813203811645508</v>
      </c>
      <c r="F35" s="1" t="e">
        <f ca="1">VLOOKUP(B35,input!$M$3:$N$27,2,FALSE)</f>
        <v>#N/A</v>
      </c>
      <c r="G35" s="1">
        <f t="shared" ca="1" si="1"/>
        <v>4.9813203811645508</v>
      </c>
    </row>
    <row r="36" spans="1:7" ht="30">
      <c r="A36" s="5" t="s">
        <v>70</v>
      </c>
      <c r="B36" s="14" t="s">
        <v>71</v>
      </c>
      <c r="C36" s="19" t="s">
        <v>30</v>
      </c>
      <c r="D36" s="36">
        <v>1</v>
      </c>
      <c r="E36" s="43">
        <f t="shared" ca="1" si="0"/>
        <v>1</v>
      </c>
      <c r="F36" s="1" t="e">
        <f ca="1">VLOOKUP(B36,input!$M$3:$N$27,2,FALSE)</f>
        <v>#N/A</v>
      </c>
      <c r="G36" s="1">
        <f t="shared" ca="1" si="1"/>
        <v>1</v>
      </c>
    </row>
    <row r="37" spans="1:7" ht="30">
      <c r="A37" s="5" t="s">
        <v>72</v>
      </c>
      <c r="B37" s="14" t="s">
        <v>73</v>
      </c>
      <c r="C37" s="19" t="s">
        <v>30</v>
      </c>
      <c r="D37" s="38">
        <v>317</v>
      </c>
      <c r="E37" s="43">
        <f t="shared" ca="1" si="0"/>
        <v>317</v>
      </c>
      <c r="F37" s="1" t="e">
        <f ca="1">VLOOKUP(B37,input!$M$3:$N$27,2,FALSE)</f>
        <v>#N/A</v>
      </c>
      <c r="G37" s="1">
        <f t="shared" ca="1" si="1"/>
        <v>317</v>
      </c>
    </row>
    <row r="38" spans="1:7" ht="30">
      <c r="A38" s="5" t="s">
        <v>74</v>
      </c>
      <c r="B38" s="14" t="s">
        <v>75</v>
      </c>
      <c r="C38" s="19" t="s">
        <v>33</v>
      </c>
      <c r="D38" s="39">
        <v>0.75</v>
      </c>
      <c r="E38" s="43">
        <f t="shared" ca="1" si="0"/>
        <v>0.75</v>
      </c>
      <c r="F38" s="1" t="e">
        <f ca="1">VLOOKUP(B38,input!$M$3:$N$27,2,FALSE)</f>
        <v>#N/A</v>
      </c>
      <c r="G38" s="1">
        <f t="shared" ca="1" si="1"/>
        <v>0.75</v>
      </c>
    </row>
    <row r="39" spans="1:7" ht="30">
      <c r="A39" s="5" t="s">
        <v>76</v>
      </c>
      <c r="B39" s="14" t="s">
        <v>77</v>
      </c>
      <c r="C39" s="19" t="s">
        <v>30</v>
      </c>
      <c r="D39" s="36">
        <v>5</v>
      </c>
      <c r="E39" s="43">
        <f t="shared" ca="1" si="0"/>
        <v>5</v>
      </c>
      <c r="F39" s="1" t="e">
        <f ca="1">VLOOKUP(B39,input!$M$3:$N$27,2,FALSE)</f>
        <v>#N/A</v>
      </c>
      <c r="G39" s="1">
        <f t="shared" ca="1" si="1"/>
        <v>5</v>
      </c>
    </row>
    <row r="40" spans="1:7" ht="45">
      <c r="A40" s="5" t="s">
        <v>78</v>
      </c>
      <c r="B40" s="14" t="s">
        <v>79</v>
      </c>
      <c r="C40" s="19" t="s">
        <v>33</v>
      </c>
      <c r="D40" s="36">
        <v>1</v>
      </c>
      <c r="E40" s="43">
        <f t="shared" ca="1" si="0"/>
        <v>1</v>
      </c>
      <c r="F40" s="1" t="e">
        <f ca="1">VLOOKUP(B40,input!$M$3:$N$27,2,FALSE)</f>
        <v>#N/A</v>
      </c>
      <c r="G40" s="1">
        <f t="shared" ca="1" si="1"/>
        <v>1</v>
      </c>
    </row>
    <row r="41" spans="1:7" ht="45">
      <c r="A41" s="5" t="s">
        <v>80</v>
      </c>
      <c r="B41" s="14" t="s">
        <v>81</v>
      </c>
      <c r="C41" s="19" t="s">
        <v>33</v>
      </c>
      <c r="D41" s="37">
        <v>99.618110656738281</v>
      </c>
      <c r="E41" s="43">
        <f t="shared" ca="1" si="0"/>
        <v>99.618110656738281</v>
      </c>
      <c r="F41" s="1" t="e">
        <f ca="1">VLOOKUP(B41,input!$M$3:$N$27,2,FALSE)</f>
        <v>#N/A</v>
      </c>
      <c r="G41" s="1">
        <f t="shared" ca="1" si="1"/>
        <v>99.618110656738281</v>
      </c>
    </row>
    <row r="42" spans="1:7" ht="45">
      <c r="A42" s="5" t="s">
        <v>82</v>
      </c>
      <c r="B42" s="14" t="s">
        <v>83</v>
      </c>
      <c r="C42" s="19" t="s">
        <v>84</v>
      </c>
      <c r="D42" s="36">
        <v>8.5989999771118164</v>
      </c>
      <c r="E42" s="43">
        <f t="shared" ca="1" si="0"/>
        <v>8.5989999771118164</v>
      </c>
      <c r="F42" s="1" t="e">
        <f ca="1">VLOOKUP(B42,input!$M$3:$N$27,2,FALSE)</f>
        <v>#N/A</v>
      </c>
      <c r="G42" s="1">
        <f t="shared" ca="1" si="1"/>
        <v>8.5989999771118164</v>
      </c>
    </row>
    <row r="43" spans="1:7" ht="45">
      <c r="A43" s="5" t="s">
        <v>85</v>
      </c>
      <c r="B43" s="14" t="s">
        <v>86</v>
      </c>
      <c r="C43" s="19" t="s">
        <v>87</v>
      </c>
      <c r="D43" s="37">
        <v>25</v>
      </c>
      <c r="E43" s="43">
        <f t="shared" ca="1" si="0"/>
        <v>25</v>
      </c>
      <c r="F43" s="1" t="e">
        <f ca="1">VLOOKUP(B43,input!$M$3:$N$27,2,FALSE)</f>
        <v>#N/A</v>
      </c>
      <c r="G43" s="1">
        <f t="shared" ca="1" si="1"/>
        <v>25</v>
      </c>
    </row>
    <row r="44" spans="1:7" ht="45">
      <c r="A44" s="5" t="s">
        <v>88</v>
      </c>
      <c r="B44" s="14" t="s">
        <v>89</v>
      </c>
      <c r="C44" s="19" t="s">
        <v>90</v>
      </c>
      <c r="D44" s="36">
        <v>1.2192000150680542</v>
      </c>
      <c r="E44" s="43">
        <f t="shared" ca="1" si="0"/>
        <v>1.2192000150680542</v>
      </c>
      <c r="F44" s="1" t="e">
        <f ca="1">VLOOKUP(B44,input!$M$3:$N$27,2,FALSE)</f>
        <v>#N/A</v>
      </c>
      <c r="G44" s="1">
        <f t="shared" ca="1" si="1"/>
        <v>1.2192000150680542</v>
      </c>
    </row>
    <row r="45" spans="1:7" ht="45">
      <c r="A45" s="5" t="s">
        <v>91</v>
      </c>
      <c r="B45" s="14" t="s">
        <v>92</v>
      </c>
      <c r="C45" s="19" t="s">
        <v>33</v>
      </c>
      <c r="D45" s="36">
        <v>6</v>
      </c>
      <c r="E45" s="43">
        <f t="shared" ca="1" si="0"/>
        <v>6</v>
      </c>
      <c r="F45" s="1" t="e">
        <f ca="1">VLOOKUP(B45,input!$M$3:$N$27,2,FALSE)</f>
        <v>#N/A</v>
      </c>
      <c r="G45" s="1">
        <f t="shared" ca="1" si="1"/>
        <v>6</v>
      </c>
    </row>
    <row r="46" spans="1:7" ht="45">
      <c r="A46" s="5" t="s">
        <v>93</v>
      </c>
      <c r="B46" s="14" t="s">
        <v>94</v>
      </c>
      <c r="C46" s="19"/>
      <c r="D46" s="39">
        <v>0.48134875297546387</v>
      </c>
      <c r="E46" s="43">
        <f t="shared" ca="1" si="0"/>
        <v>0.48134875297546387</v>
      </c>
      <c r="F46" s="1" t="e">
        <f ca="1">VLOOKUP(B46,input!$M$3:$N$27,2,FALSE)</f>
        <v>#N/A</v>
      </c>
      <c r="G46" s="1">
        <f t="shared" ca="1" si="1"/>
        <v>0.48134875297546387</v>
      </c>
    </row>
    <row r="47" spans="1:7" ht="45">
      <c r="A47" s="5" t="s">
        <v>95</v>
      </c>
      <c r="B47" s="14" t="s">
        <v>96</v>
      </c>
      <c r="C47" s="19" t="s">
        <v>90</v>
      </c>
      <c r="D47" s="39">
        <v>0.21335999667644501</v>
      </c>
      <c r="E47" s="43">
        <f t="shared" ca="1" si="0"/>
        <v>0.21335999667644501</v>
      </c>
      <c r="F47" s="1" t="e">
        <f ca="1">VLOOKUP(B47,input!$M$3:$N$27,2,FALSE)</f>
        <v>#N/A</v>
      </c>
      <c r="G47" s="1">
        <f t="shared" ca="1" si="1"/>
        <v>0.21335999667644501</v>
      </c>
    </row>
    <row r="48" spans="1:7" ht="45">
      <c r="A48" s="5" t="s">
        <v>97</v>
      </c>
      <c r="B48" s="14" t="s">
        <v>98</v>
      </c>
      <c r="C48" s="19" t="s">
        <v>99</v>
      </c>
      <c r="D48" s="35">
        <v>100000000</v>
      </c>
      <c r="E48" s="43">
        <f t="shared" ca="1" si="0"/>
        <v>100000000</v>
      </c>
      <c r="F48" s="1" t="e">
        <f ca="1">VLOOKUP(B48,input!$M$3:$N$27,2,FALSE)</f>
        <v>#N/A</v>
      </c>
      <c r="G48" s="1">
        <f t="shared" ca="1" si="1"/>
        <v>100000000</v>
      </c>
    </row>
    <row r="49" spans="1:7" ht="45">
      <c r="A49" s="5" t="s">
        <v>100</v>
      </c>
      <c r="B49" s="14" t="s">
        <v>101</v>
      </c>
      <c r="C49" s="19" t="s">
        <v>30</v>
      </c>
      <c r="D49" s="35">
        <v>0</v>
      </c>
      <c r="E49" s="43">
        <f t="shared" ca="1" si="0"/>
        <v>0</v>
      </c>
      <c r="F49" s="1" t="e">
        <f ca="1">VLOOKUP(B49,input!$M$3:$N$27,2,FALSE)</f>
        <v>#N/A</v>
      </c>
      <c r="G49" s="1">
        <f t="shared" ca="1" si="1"/>
        <v>0</v>
      </c>
    </row>
    <row r="50" spans="1:7" ht="30">
      <c r="A50" s="5" t="s">
        <v>102</v>
      </c>
      <c r="B50" s="14" t="s">
        <v>103</v>
      </c>
      <c r="C50" s="19" t="s">
        <v>61</v>
      </c>
      <c r="D50" s="37">
        <v>38.605178833007812</v>
      </c>
      <c r="E50" s="43">
        <f t="shared" ca="1" si="0"/>
        <v>38.605178833007812</v>
      </c>
      <c r="F50" s="1" t="e">
        <f ca="1">VLOOKUP(B50,input!$M$3:$N$27,2,FALSE)</f>
        <v>#N/A</v>
      </c>
      <c r="G50" s="1">
        <f t="shared" ca="1" si="1"/>
        <v>38.605178833007812</v>
      </c>
    </row>
    <row r="51" spans="1:7" ht="30">
      <c r="A51" s="5" t="s">
        <v>104</v>
      </c>
      <c r="B51" s="14" t="s">
        <v>105</v>
      </c>
      <c r="C51" s="19" t="s">
        <v>33</v>
      </c>
      <c r="D51" s="35">
        <v>0</v>
      </c>
      <c r="E51" s="43">
        <f t="shared" ca="1" si="0"/>
        <v>0</v>
      </c>
      <c r="F51" s="1" t="e">
        <f ca="1">VLOOKUP(B51,input!$M$3:$N$27,2,FALSE)</f>
        <v>#N/A</v>
      </c>
      <c r="G51" s="1">
        <f t="shared" ca="1" si="1"/>
        <v>0</v>
      </c>
    </row>
    <row r="52" spans="1:7">
      <c r="A52" s="5" t="s">
        <v>106</v>
      </c>
      <c r="B52" s="14" t="s">
        <v>107</v>
      </c>
      <c r="C52" s="19" t="s">
        <v>33</v>
      </c>
      <c r="D52" s="35">
        <v>0</v>
      </c>
      <c r="E52" s="43">
        <f t="shared" ca="1" si="0"/>
        <v>0</v>
      </c>
      <c r="F52" s="1" t="e">
        <f ca="1">VLOOKUP(B52,input!$M$3:$N$27,2,FALSE)</f>
        <v>#N/A</v>
      </c>
      <c r="G52" s="1">
        <f t="shared" ca="1" si="1"/>
        <v>0</v>
      </c>
    </row>
    <row r="53" spans="1:7" ht="30">
      <c r="A53" s="5" t="s">
        <v>108</v>
      </c>
      <c r="B53" s="14" t="s">
        <v>109</v>
      </c>
      <c r="C53" s="19" t="s">
        <v>33</v>
      </c>
      <c r="D53" s="37">
        <v>80</v>
      </c>
      <c r="E53" s="43">
        <f t="shared" ca="1" si="0"/>
        <v>80</v>
      </c>
      <c r="F53" s="1" t="e">
        <f ca="1">VLOOKUP(B53,input!$M$3:$N$27,2,FALSE)</f>
        <v>#N/A</v>
      </c>
      <c r="G53" s="1">
        <f t="shared" ca="1" si="1"/>
        <v>80</v>
      </c>
    </row>
    <row r="54" spans="1:7">
      <c r="A54" s="5" t="s">
        <v>110</v>
      </c>
      <c r="B54" s="14" t="s">
        <v>111</v>
      </c>
      <c r="C54" s="19"/>
      <c r="D54" s="38">
        <v>1200</v>
      </c>
      <c r="E54" s="43">
        <f t="shared" ca="1" si="0"/>
        <v>1200</v>
      </c>
      <c r="F54" s="1" t="e">
        <f ca="1">VLOOKUP(B54,input!$M$3:$N$27,2,FALSE)</f>
        <v>#N/A</v>
      </c>
      <c r="G54" s="1">
        <f t="shared" ca="1" si="1"/>
        <v>1200</v>
      </c>
    </row>
    <row r="55" spans="1:7" ht="30">
      <c r="A55" s="5" t="s">
        <v>112</v>
      </c>
      <c r="B55" s="14" t="s">
        <v>113</v>
      </c>
      <c r="C55" s="19"/>
      <c r="D55" s="38">
        <v>1200</v>
      </c>
      <c r="E55" s="43">
        <f t="shared" ca="1" si="0"/>
        <v>1200</v>
      </c>
      <c r="F55" s="1" t="e">
        <f ca="1">VLOOKUP(B55,input!$M$3:$N$27,2,FALSE)</f>
        <v>#N/A</v>
      </c>
      <c r="G55" s="1">
        <f t="shared" ca="1" si="1"/>
        <v>1200</v>
      </c>
    </row>
    <row r="56" spans="1:7" ht="30">
      <c r="A56" s="5" t="s">
        <v>114</v>
      </c>
      <c r="B56" s="14" t="s">
        <v>115</v>
      </c>
      <c r="C56" s="19" t="s">
        <v>33</v>
      </c>
      <c r="D56" s="37">
        <v>99</v>
      </c>
      <c r="E56" s="43">
        <f t="shared" ca="1" si="0"/>
        <v>99</v>
      </c>
      <c r="F56" s="1" t="e">
        <f ca="1">VLOOKUP(B56,input!$M$3:$N$27,2,FALSE)</f>
        <v>#N/A</v>
      </c>
      <c r="G56" s="1">
        <f t="shared" ca="1" si="1"/>
        <v>99</v>
      </c>
    </row>
    <row r="57" spans="1:7" ht="30">
      <c r="A57" s="5" t="s">
        <v>116</v>
      </c>
      <c r="B57" s="14" t="s">
        <v>117</v>
      </c>
      <c r="C57" s="19"/>
      <c r="D57" s="36">
        <v>1</v>
      </c>
      <c r="E57" s="43">
        <f t="shared" ca="1" si="0"/>
        <v>1</v>
      </c>
      <c r="F57" s="1" t="e">
        <f ca="1">VLOOKUP(B57,input!$M$3:$N$27,2,FALSE)</f>
        <v>#N/A</v>
      </c>
      <c r="G57" s="1">
        <f t="shared" ca="1" si="1"/>
        <v>1</v>
      </c>
    </row>
    <row r="58" spans="1:7" ht="30">
      <c r="A58" s="5" t="s">
        <v>118</v>
      </c>
      <c r="B58" s="14" t="s">
        <v>119</v>
      </c>
      <c r="C58" s="19" t="s">
        <v>120</v>
      </c>
      <c r="D58" s="37">
        <v>22.843317031860352</v>
      </c>
      <c r="E58" s="43">
        <f t="shared" ca="1" si="0"/>
        <v>22.843317031860352</v>
      </c>
      <c r="F58" s="1" t="e">
        <f ca="1">VLOOKUP(B58,input!$M$3:$N$27,2,FALSE)</f>
        <v>#N/A</v>
      </c>
      <c r="G58" s="1">
        <f t="shared" ca="1" si="1"/>
        <v>22.843317031860352</v>
      </c>
    </row>
    <row r="59" spans="1:7" ht="30">
      <c r="A59" s="5" t="s">
        <v>121</v>
      </c>
      <c r="B59" s="14" t="s">
        <v>122</v>
      </c>
      <c r="C59" s="19" t="s">
        <v>61</v>
      </c>
      <c r="D59" s="35">
        <v>0</v>
      </c>
      <c r="E59" s="43">
        <f t="shared" ca="1" si="0"/>
        <v>0</v>
      </c>
      <c r="F59" s="1" t="e">
        <f ca="1">VLOOKUP(B59,input!$M$3:$N$27,2,FALSE)</f>
        <v>#N/A</v>
      </c>
      <c r="G59" s="1">
        <f t="shared" ca="1" si="1"/>
        <v>0</v>
      </c>
    </row>
    <row r="60" spans="1:7" ht="30">
      <c r="A60" s="5" t="s">
        <v>123</v>
      </c>
      <c r="B60" s="14" t="s">
        <v>124</v>
      </c>
      <c r="C60" s="19"/>
      <c r="D60" s="38">
        <v>1200</v>
      </c>
      <c r="E60" s="43">
        <f t="shared" ca="1" si="0"/>
        <v>1200</v>
      </c>
      <c r="F60" s="1" t="e">
        <f ca="1">VLOOKUP(B60,input!$M$3:$N$27,2,FALSE)</f>
        <v>#N/A</v>
      </c>
      <c r="G60" s="1">
        <f t="shared" ca="1" si="1"/>
        <v>1200</v>
      </c>
    </row>
    <row r="61" spans="1:7" ht="30">
      <c r="A61" s="5" t="s">
        <v>125</v>
      </c>
      <c r="B61" s="14" t="s">
        <v>126</v>
      </c>
      <c r="C61" s="19" t="s">
        <v>127</v>
      </c>
      <c r="D61" s="38">
        <v>475.04058837890625</v>
      </c>
      <c r="E61" s="43">
        <f t="shared" ca="1" si="0"/>
        <v>475.04058837890625</v>
      </c>
      <c r="F61" s="1" t="e">
        <f ca="1">VLOOKUP(B61,input!$M$3:$N$27,2,FALSE)</f>
        <v>#N/A</v>
      </c>
      <c r="G61" s="1">
        <f t="shared" ca="1" si="1"/>
        <v>475.04058837890625</v>
      </c>
    </row>
    <row r="62" spans="1:7" ht="45">
      <c r="A62" s="5" t="s">
        <v>128</v>
      </c>
      <c r="B62" s="14" t="s">
        <v>129</v>
      </c>
      <c r="C62" s="19" t="s">
        <v>61</v>
      </c>
      <c r="D62" s="37">
        <v>57.971134185791016</v>
      </c>
      <c r="E62" s="43">
        <f t="shared" ca="1" si="0"/>
        <v>57.971134185791016</v>
      </c>
      <c r="F62" s="1" t="e">
        <f ca="1">VLOOKUP(B62,input!$M$3:$N$27,2,FALSE)</f>
        <v>#N/A</v>
      </c>
      <c r="G62" s="1">
        <f t="shared" ca="1" si="1"/>
        <v>57.971134185791016</v>
      </c>
    </row>
    <row r="63" spans="1:7" ht="30">
      <c r="A63" s="5" t="s">
        <v>130</v>
      </c>
      <c r="B63" s="14" t="s">
        <v>131</v>
      </c>
      <c r="C63" s="19"/>
      <c r="D63" s="36">
        <v>1.0499999523162842</v>
      </c>
      <c r="E63" s="43">
        <f t="shared" ca="1" si="0"/>
        <v>1.0499999523162842</v>
      </c>
      <c r="F63" s="1" t="e">
        <f ca="1">VLOOKUP(B63,input!$M$3:$N$27,2,FALSE)</f>
        <v>#N/A</v>
      </c>
      <c r="G63" s="1">
        <f t="shared" ca="1" si="1"/>
        <v>1.0499999523162842</v>
      </c>
    </row>
    <row r="64" spans="1:7" ht="30">
      <c r="A64" s="5" t="s">
        <v>132</v>
      </c>
      <c r="B64" s="14" t="s">
        <v>133</v>
      </c>
      <c r="C64" s="19" t="s">
        <v>61</v>
      </c>
      <c r="D64" s="36">
        <v>3.5333571434020996</v>
      </c>
      <c r="E64" s="43">
        <f t="shared" ca="1" si="0"/>
        <v>3.5333571434020996</v>
      </c>
      <c r="F64" s="1" t="e">
        <f ca="1">VLOOKUP(B64,input!$M$3:$N$27,2,FALSE)</f>
        <v>#N/A</v>
      </c>
      <c r="G64" s="1">
        <f t="shared" ca="1" si="1"/>
        <v>3.5333571434020996</v>
      </c>
    </row>
    <row r="65" spans="1:7" ht="30">
      <c r="A65" s="5" t="s">
        <v>134</v>
      </c>
      <c r="B65" s="14" t="s">
        <v>135</v>
      </c>
      <c r="C65" s="19" t="s">
        <v>33</v>
      </c>
      <c r="D65" s="35">
        <v>0</v>
      </c>
      <c r="E65" s="43">
        <f t="shared" ca="1" si="0"/>
        <v>0</v>
      </c>
      <c r="F65" s="1" t="e">
        <f ca="1">VLOOKUP(B65,input!$M$3:$N$27,2,FALSE)</f>
        <v>#N/A</v>
      </c>
      <c r="G65" s="1">
        <f t="shared" ca="1" si="1"/>
        <v>0</v>
      </c>
    </row>
    <row r="66" spans="1:7" ht="30">
      <c r="A66" s="5" t="s">
        <v>136</v>
      </c>
      <c r="B66" s="14" t="s">
        <v>137</v>
      </c>
      <c r="C66" s="19" t="s">
        <v>33</v>
      </c>
      <c r="D66" s="35">
        <v>0</v>
      </c>
      <c r="E66" s="43">
        <f t="shared" ca="1" si="0"/>
        <v>0</v>
      </c>
      <c r="F66" s="1" t="e">
        <f ca="1">VLOOKUP(B66,input!$M$3:$N$27,2,FALSE)</f>
        <v>#N/A</v>
      </c>
      <c r="G66" s="1">
        <f t="shared" ca="1" si="1"/>
        <v>0</v>
      </c>
    </row>
    <row r="67" spans="1:7" ht="30">
      <c r="A67" s="5" t="s">
        <v>138</v>
      </c>
      <c r="B67" s="14" t="s">
        <v>139</v>
      </c>
      <c r="C67" s="19" t="s">
        <v>33</v>
      </c>
      <c r="D67" s="37">
        <v>80</v>
      </c>
      <c r="E67" s="43">
        <f t="shared" ca="1" si="0"/>
        <v>80</v>
      </c>
      <c r="F67" s="1" t="e">
        <f ca="1">VLOOKUP(B67,input!$M$3:$N$27,2,FALSE)</f>
        <v>#N/A</v>
      </c>
      <c r="G67" s="1">
        <f t="shared" ca="1" si="1"/>
        <v>80</v>
      </c>
    </row>
    <row r="68" spans="1:7" ht="30">
      <c r="A68" s="5" t="s">
        <v>140</v>
      </c>
      <c r="B68" s="14" t="s">
        <v>141</v>
      </c>
      <c r="C68" s="19"/>
      <c r="D68" s="38">
        <v>1200</v>
      </c>
      <c r="E68" s="43">
        <f t="shared" ca="1" si="0"/>
        <v>1200</v>
      </c>
      <c r="F68" s="1" t="e">
        <f ca="1">VLOOKUP(B68,input!$M$3:$N$27,2,FALSE)</f>
        <v>#N/A</v>
      </c>
      <c r="G68" s="1">
        <f t="shared" ca="1" si="1"/>
        <v>1200</v>
      </c>
    </row>
    <row r="69" spans="1:7" ht="30">
      <c r="A69" s="5" t="s">
        <v>142</v>
      </c>
      <c r="B69" s="14" t="s">
        <v>143</v>
      </c>
      <c r="C69" s="19"/>
      <c r="D69" s="38">
        <v>1200</v>
      </c>
      <c r="E69" s="43">
        <f t="shared" ca="1" si="0"/>
        <v>1200</v>
      </c>
      <c r="F69" s="1" t="e">
        <f ca="1">VLOOKUP(B69,input!$M$3:$N$27,2,FALSE)</f>
        <v>#N/A</v>
      </c>
      <c r="G69" s="1">
        <f t="shared" ca="1" si="1"/>
        <v>1200</v>
      </c>
    </row>
    <row r="70" spans="1:7" ht="30">
      <c r="A70" s="5" t="s">
        <v>144</v>
      </c>
      <c r="B70" s="14" t="s">
        <v>145</v>
      </c>
      <c r="C70" s="19" t="s">
        <v>33</v>
      </c>
      <c r="D70" s="37">
        <v>99</v>
      </c>
      <c r="E70" s="43">
        <f t="shared" ca="1" si="0"/>
        <v>99</v>
      </c>
      <c r="F70" s="1" t="e">
        <f ca="1">VLOOKUP(B70,input!$M$3:$N$27,2,FALSE)</f>
        <v>#N/A</v>
      </c>
      <c r="G70" s="1">
        <f t="shared" ca="1" si="1"/>
        <v>99</v>
      </c>
    </row>
    <row r="71" spans="1:7" ht="30">
      <c r="A71" s="5" t="s">
        <v>146</v>
      </c>
      <c r="B71" s="14" t="s">
        <v>147</v>
      </c>
      <c r="C71" s="19"/>
      <c r="D71" s="36">
        <v>1</v>
      </c>
      <c r="E71" s="43">
        <f t="shared" ca="1" si="0"/>
        <v>1</v>
      </c>
      <c r="F71" s="1" t="e">
        <f ca="1">VLOOKUP(B71,input!$M$3:$N$27,2,FALSE)</f>
        <v>#N/A</v>
      </c>
      <c r="G71" s="1">
        <f t="shared" ca="1" si="1"/>
        <v>1</v>
      </c>
    </row>
    <row r="72" spans="1:7" ht="30">
      <c r="A72" s="5" t="s">
        <v>148</v>
      </c>
      <c r="B72" s="14" t="s">
        <v>149</v>
      </c>
      <c r="C72" s="19" t="s">
        <v>120</v>
      </c>
      <c r="D72" s="36">
        <v>1.0085839033126831</v>
      </c>
      <c r="E72" s="43">
        <f t="shared" ca="1" si="0"/>
        <v>1.0085839033126831</v>
      </c>
      <c r="F72" s="1" t="e">
        <f ca="1">VLOOKUP(B72,input!$M$3:$N$27,2,FALSE)</f>
        <v>#N/A</v>
      </c>
      <c r="G72" s="1">
        <f t="shared" ca="1" si="1"/>
        <v>1.0085839033126831</v>
      </c>
    </row>
    <row r="73" spans="1:7" ht="30">
      <c r="A73" s="5" t="s">
        <v>150</v>
      </c>
      <c r="B73" s="14" t="s">
        <v>151</v>
      </c>
      <c r="C73" s="19" t="s">
        <v>61</v>
      </c>
      <c r="D73" s="35">
        <v>0</v>
      </c>
      <c r="E73" s="43">
        <f t="shared" ref="E73:E136" ca="1" si="2">G73</f>
        <v>0</v>
      </c>
      <c r="F73" s="1" t="e">
        <f ca="1">VLOOKUP(B73,input!$M$3:$N$27,2,FALSE)</f>
        <v>#N/A</v>
      </c>
      <c r="G73" s="1">
        <f t="shared" ref="G73:G136" ca="1" si="3">_xlfn.IFNA(F73,D73)</f>
        <v>0</v>
      </c>
    </row>
    <row r="74" spans="1:7" ht="30">
      <c r="A74" s="5" t="s">
        <v>152</v>
      </c>
      <c r="B74" s="14" t="s">
        <v>153</v>
      </c>
      <c r="C74" s="19"/>
      <c r="D74" s="38">
        <v>1200</v>
      </c>
      <c r="E74" s="43">
        <f t="shared" ca="1" si="2"/>
        <v>1200</v>
      </c>
      <c r="F74" s="1" t="e">
        <f ca="1">VLOOKUP(B74,input!$M$3:$N$27,2,FALSE)</f>
        <v>#N/A</v>
      </c>
      <c r="G74" s="1">
        <f t="shared" ca="1" si="3"/>
        <v>1200</v>
      </c>
    </row>
    <row r="75" spans="1:7" ht="45">
      <c r="A75" s="5" t="s">
        <v>154</v>
      </c>
      <c r="B75" s="14" t="s">
        <v>155</v>
      </c>
      <c r="C75" s="19" t="s">
        <v>127</v>
      </c>
      <c r="D75" s="38">
        <v>226.20706176757812</v>
      </c>
      <c r="E75" s="43">
        <f t="shared" ca="1" si="2"/>
        <v>226.20706176757812</v>
      </c>
      <c r="F75" s="1" t="e">
        <f ca="1">VLOOKUP(B75,input!$M$3:$N$27,2,FALSE)</f>
        <v>#N/A</v>
      </c>
      <c r="G75" s="1">
        <f t="shared" ca="1" si="3"/>
        <v>226.20706176757812</v>
      </c>
    </row>
    <row r="76" spans="1:7" ht="45">
      <c r="A76" s="5" t="s">
        <v>156</v>
      </c>
      <c r="B76" s="14" t="s">
        <v>157</v>
      </c>
      <c r="C76" s="19" t="s">
        <v>61</v>
      </c>
      <c r="D76" s="36">
        <v>3.6079614162445068</v>
      </c>
      <c r="E76" s="43">
        <f t="shared" ca="1" si="2"/>
        <v>3.6079614162445068</v>
      </c>
      <c r="F76" s="1" t="e">
        <f ca="1">VLOOKUP(B76,input!$M$3:$N$27,2,FALSE)</f>
        <v>#N/A</v>
      </c>
      <c r="G76" s="1">
        <f t="shared" ca="1" si="3"/>
        <v>3.6079614162445068</v>
      </c>
    </row>
    <row r="77" spans="1:7" ht="30">
      <c r="A77" s="5" t="s">
        <v>158</v>
      </c>
      <c r="B77" s="14" t="s">
        <v>159</v>
      </c>
      <c r="C77" s="19"/>
      <c r="D77" s="36">
        <v>1.0499999523162842</v>
      </c>
      <c r="E77" s="43">
        <f t="shared" ca="1" si="2"/>
        <v>1.0499999523162842</v>
      </c>
      <c r="F77" s="1" t="e">
        <f ca="1">VLOOKUP(B77,input!$M$3:$N$27,2,FALSE)</f>
        <v>#N/A</v>
      </c>
      <c r="G77" s="1">
        <f t="shared" ca="1" si="3"/>
        <v>1.0499999523162842</v>
      </c>
    </row>
    <row r="78" spans="1:7" ht="30">
      <c r="A78" s="5" t="s">
        <v>160</v>
      </c>
      <c r="B78" s="14" t="s">
        <v>161</v>
      </c>
      <c r="C78" s="19" t="s">
        <v>61</v>
      </c>
      <c r="D78" s="37">
        <v>24.906553268432617</v>
      </c>
      <c r="E78" s="43">
        <f t="shared" ca="1" si="2"/>
        <v>24.906553268432617</v>
      </c>
      <c r="F78" s="1" t="e">
        <f ca="1">VLOOKUP(B78,input!$M$3:$N$27,2,FALSE)</f>
        <v>#N/A</v>
      </c>
      <c r="G78" s="1">
        <f t="shared" ca="1" si="3"/>
        <v>24.906553268432617</v>
      </c>
    </row>
    <row r="79" spans="1:7" ht="30">
      <c r="A79" s="5" t="s">
        <v>162</v>
      </c>
      <c r="B79" s="14" t="s">
        <v>163</v>
      </c>
      <c r="C79" s="19" t="s">
        <v>33</v>
      </c>
      <c r="D79" s="35">
        <v>0</v>
      </c>
      <c r="E79" s="43">
        <f t="shared" ca="1" si="2"/>
        <v>0</v>
      </c>
      <c r="F79" s="1" t="e">
        <f ca="1">VLOOKUP(B79,input!$M$3:$N$27,2,FALSE)</f>
        <v>#N/A</v>
      </c>
      <c r="G79" s="1">
        <f t="shared" ca="1" si="3"/>
        <v>0</v>
      </c>
    </row>
    <row r="80" spans="1:7" ht="30">
      <c r="A80" s="5" t="s">
        <v>164</v>
      </c>
      <c r="B80" s="14" t="s">
        <v>165</v>
      </c>
      <c r="C80" s="19" t="s">
        <v>33</v>
      </c>
      <c r="D80" s="35">
        <v>0</v>
      </c>
      <c r="E80" s="43">
        <f t="shared" ca="1" si="2"/>
        <v>0</v>
      </c>
      <c r="F80" s="1" t="e">
        <f ca="1">VLOOKUP(B80,input!$M$3:$N$27,2,FALSE)</f>
        <v>#N/A</v>
      </c>
      <c r="G80" s="1">
        <f t="shared" ca="1" si="3"/>
        <v>0</v>
      </c>
    </row>
    <row r="81" spans="1:7" ht="30">
      <c r="A81" s="5" t="s">
        <v>166</v>
      </c>
      <c r="B81" s="14" t="s">
        <v>167</v>
      </c>
      <c r="C81" s="19" t="s">
        <v>33</v>
      </c>
      <c r="D81" s="37">
        <v>80</v>
      </c>
      <c r="E81" s="43">
        <f t="shared" ca="1" si="2"/>
        <v>80</v>
      </c>
      <c r="F81" s="1" t="e">
        <f ca="1">VLOOKUP(B81,input!$M$3:$N$27,2,FALSE)</f>
        <v>#N/A</v>
      </c>
      <c r="G81" s="1">
        <f t="shared" ca="1" si="3"/>
        <v>80</v>
      </c>
    </row>
    <row r="82" spans="1:7" ht="30">
      <c r="A82" s="5" t="s">
        <v>168</v>
      </c>
      <c r="B82" s="14" t="s">
        <v>169</v>
      </c>
      <c r="C82" s="19"/>
      <c r="D82" s="38">
        <v>1200</v>
      </c>
      <c r="E82" s="43">
        <f t="shared" ca="1" si="2"/>
        <v>1200</v>
      </c>
      <c r="F82" s="1" t="e">
        <f ca="1">VLOOKUP(B82,input!$M$3:$N$27,2,FALSE)</f>
        <v>#N/A</v>
      </c>
      <c r="G82" s="1">
        <f t="shared" ca="1" si="3"/>
        <v>1200</v>
      </c>
    </row>
    <row r="83" spans="1:7" ht="30">
      <c r="A83" s="5" t="s">
        <v>170</v>
      </c>
      <c r="B83" s="14" t="s">
        <v>171</v>
      </c>
      <c r="C83" s="19"/>
      <c r="D83" s="38">
        <v>1200</v>
      </c>
      <c r="E83" s="43">
        <f t="shared" ca="1" si="2"/>
        <v>1200</v>
      </c>
      <c r="F83" s="1" t="e">
        <f ca="1">VLOOKUP(B83,input!$M$3:$N$27,2,FALSE)</f>
        <v>#N/A</v>
      </c>
      <c r="G83" s="1">
        <f t="shared" ca="1" si="3"/>
        <v>1200</v>
      </c>
    </row>
    <row r="84" spans="1:7" ht="30">
      <c r="A84" s="5" t="s">
        <v>172</v>
      </c>
      <c r="B84" s="14" t="s">
        <v>173</v>
      </c>
      <c r="C84" s="19" t="s">
        <v>33</v>
      </c>
      <c r="D84" s="37">
        <v>99</v>
      </c>
      <c r="E84" s="43">
        <f t="shared" ca="1" si="2"/>
        <v>99</v>
      </c>
      <c r="F84" s="1" t="e">
        <f ca="1">VLOOKUP(B84,input!$M$3:$N$27,2,FALSE)</f>
        <v>#N/A</v>
      </c>
      <c r="G84" s="1">
        <f t="shared" ca="1" si="3"/>
        <v>99</v>
      </c>
    </row>
    <row r="85" spans="1:7" ht="30">
      <c r="A85" s="5" t="s">
        <v>174</v>
      </c>
      <c r="B85" s="14" t="s">
        <v>175</v>
      </c>
      <c r="C85" s="19"/>
      <c r="D85" s="36">
        <v>1</v>
      </c>
      <c r="E85" s="43">
        <f t="shared" ca="1" si="2"/>
        <v>1</v>
      </c>
      <c r="F85" s="1" t="e">
        <f ca="1">VLOOKUP(B85,input!$M$3:$N$27,2,FALSE)</f>
        <v>#N/A</v>
      </c>
      <c r="G85" s="1">
        <f t="shared" ca="1" si="3"/>
        <v>1</v>
      </c>
    </row>
    <row r="86" spans="1:7" ht="30">
      <c r="A86" s="5" t="s">
        <v>176</v>
      </c>
      <c r="B86" s="14" t="s">
        <v>177</v>
      </c>
      <c r="C86" s="19" t="s">
        <v>120</v>
      </c>
      <c r="D86" s="36">
        <v>1.910876989364624</v>
      </c>
      <c r="E86" s="43">
        <f t="shared" ca="1" si="2"/>
        <v>1.910876989364624</v>
      </c>
      <c r="F86" s="1" t="e">
        <f ca="1">VLOOKUP(B86,input!$M$3:$N$27,2,FALSE)</f>
        <v>#N/A</v>
      </c>
      <c r="G86" s="1">
        <f t="shared" ca="1" si="3"/>
        <v>1.910876989364624</v>
      </c>
    </row>
    <row r="87" spans="1:7" ht="30">
      <c r="A87" s="5" t="s">
        <v>178</v>
      </c>
      <c r="B87" s="14" t="s">
        <v>179</v>
      </c>
      <c r="C87" s="19" t="s">
        <v>61</v>
      </c>
      <c r="D87" s="40">
        <v>2.0531315385596827E-6</v>
      </c>
      <c r="E87" s="43">
        <f t="shared" ca="1" si="2"/>
        <v>2.0531315385596827E-6</v>
      </c>
      <c r="F87" s="1" t="e">
        <f ca="1">VLOOKUP(B87,input!$M$3:$N$27,2,FALSE)</f>
        <v>#N/A</v>
      </c>
      <c r="G87" s="1">
        <f t="shared" ca="1" si="3"/>
        <v>2.0531315385596827E-6</v>
      </c>
    </row>
    <row r="88" spans="1:7" ht="30">
      <c r="A88" s="5" t="s">
        <v>180</v>
      </c>
      <c r="B88" s="14" t="s">
        <v>181</v>
      </c>
      <c r="C88" s="19"/>
      <c r="D88" s="38">
        <v>1200</v>
      </c>
      <c r="E88" s="43">
        <f t="shared" ca="1" si="2"/>
        <v>1200</v>
      </c>
      <c r="F88" s="1" t="e">
        <f ca="1">VLOOKUP(B88,input!$M$3:$N$27,2,FALSE)</f>
        <v>#N/A</v>
      </c>
      <c r="G88" s="1">
        <f t="shared" ca="1" si="3"/>
        <v>1200</v>
      </c>
    </row>
    <row r="89" spans="1:7" ht="45">
      <c r="A89" s="5" t="s">
        <v>182</v>
      </c>
      <c r="B89" s="14" t="s">
        <v>183</v>
      </c>
      <c r="C89" s="19" t="s">
        <v>127</v>
      </c>
      <c r="D89" s="37">
        <v>61.202915191650391</v>
      </c>
      <c r="E89" s="43">
        <f t="shared" ca="1" si="2"/>
        <v>61.202915191650391</v>
      </c>
      <c r="F89" s="1" t="e">
        <f ca="1">VLOOKUP(B89,input!$M$3:$N$27,2,FALSE)</f>
        <v>#N/A</v>
      </c>
      <c r="G89" s="1">
        <f t="shared" ca="1" si="3"/>
        <v>61.202915191650391</v>
      </c>
    </row>
    <row r="90" spans="1:7" ht="45">
      <c r="A90" s="5" t="s">
        <v>184</v>
      </c>
      <c r="B90" s="14" t="s">
        <v>185</v>
      </c>
      <c r="C90" s="19" t="s">
        <v>61</v>
      </c>
      <c r="D90" s="37">
        <v>23.59742546081543</v>
      </c>
      <c r="E90" s="43">
        <f t="shared" ca="1" si="2"/>
        <v>23.59742546081543</v>
      </c>
      <c r="F90" s="1" t="e">
        <f ca="1">VLOOKUP(B90,input!$M$3:$N$27,2,FALSE)</f>
        <v>#N/A</v>
      </c>
      <c r="G90" s="1">
        <f t="shared" ca="1" si="3"/>
        <v>23.59742546081543</v>
      </c>
    </row>
    <row r="91" spans="1:7" ht="30">
      <c r="A91" s="5" t="s">
        <v>186</v>
      </c>
      <c r="B91" s="14" t="s">
        <v>187</v>
      </c>
      <c r="C91" s="19"/>
      <c r="D91" s="36">
        <v>1.0499999523162842</v>
      </c>
      <c r="E91" s="43">
        <f t="shared" ca="1" si="2"/>
        <v>1.0499999523162842</v>
      </c>
      <c r="F91" s="1" t="e">
        <f ca="1">VLOOKUP(B91,input!$M$3:$N$27,2,FALSE)</f>
        <v>#N/A</v>
      </c>
      <c r="G91" s="1">
        <f t="shared" ca="1" si="3"/>
        <v>1.0499999523162842</v>
      </c>
    </row>
    <row r="92" spans="1:7" ht="30">
      <c r="A92" s="5" t="s">
        <v>188</v>
      </c>
      <c r="B92" s="14" t="s">
        <v>189</v>
      </c>
      <c r="C92" s="19" t="s">
        <v>30</v>
      </c>
      <c r="D92" s="38">
        <v>268.43850708007812</v>
      </c>
      <c r="E92" s="43">
        <f t="shared" ca="1" si="2"/>
        <v>268.43850708007812</v>
      </c>
      <c r="F92" s="1" t="e">
        <f ca="1">VLOOKUP(B92,input!$M$3:$N$27,2,FALSE)</f>
        <v>#N/A</v>
      </c>
      <c r="G92" s="1">
        <f t="shared" ca="1" si="3"/>
        <v>268.43850708007812</v>
      </c>
    </row>
    <row r="93" spans="1:7" ht="30">
      <c r="A93" s="5" t="s">
        <v>190</v>
      </c>
      <c r="B93" s="14" t="s">
        <v>191</v>
      </c>
      <c r="C93" s="19" t="s">
        <v>30</v>
      </c>
      <c r="D93" s="36">
        <v>1.4999998807907104</v>
      </c>
      <c r="E93" s="43">
        <f t="shared" ca="1" si="2"/>
        <v>1.4999998807907104</v>
      </c>
      <c r="F93" s="1" t="e">
        <f ca="1">VLOOKUP(B93,input!$M$3:$N$27,2,FALSE)</f>
        <v>#N/A</v>
      </c>
      <c r="G93" s="1">
        <f t="shared" ca="1" si="3"/>
        <v>1.4999998807907104</v>
      </c>
    </row>
    <row r="94" spans="1:7" ht="30">
      <c r="A94" s="5" t="s">
        <v>192</v>
      </c>
      <c r="B94" s="14" t="s">
        <v>193</v>
      </c>
      <c r="C94" s="19" t="s">
        <v>30</v>
      </c>
      <c r="D94" s="36">
        <v>2.7999999523162842</v>
      </c>
      <c r="E94" s="43">
        <f t="shared" ca="1" si="2"/>
        <v>2.7999999523162842</v>
      </c>
      <c r="F94" s="1" t="e">
        <f ca="1">VLOOKUP(B94,input!$M$3:$N$27,2,FALSE)</f>
        <v>#N/A</v>
      </c>
      <c r="G94" s="1">
        <f t="shared" ca="1" si="3"/>
        <v>2.7999999523162842</v>
      </c>
    </row>
    <row r="95" spans="1:7" ht="30">
      <c r="A95" s="5" t="s">
        <v>194</v>
      </c>
      <c r="B95" s="14" t="s">
        <v>195</v>
      </c>
      <c r="C95" s="19" t="s">
        <v>30</v>
      </c>
      <c r="D95" s="37">
        <v>20</v>
      </c>
      <c r="E95" s="43">
        <f t="shared" ca="1" si="2"/>
        <v>20</v>
      </c>
      <c r="F95" s="1" t="e">
        <f ca="1">VLOOKUP(B95,input!$M$3:$N$27,2,FALSE)</f>
        <v>#N/A</v>
      </c>
      <c r="G95" s="1">
        <f t="shared" ca="1" si="3"/>
        <v>20</v>
      </c>
    </row>
    <row r="96" spans="1:7" ht="30">
      <c r="A96" s="5" t="s">
        <v>196</v>
      </c>
      <c r="B96" s="14" t="s">
        <v>197</v>
      </c>
      <c r="C96" s="19" t="s">
        <v>30</v>
      </c>
      <c r="D96" s="36">
        <v>1.4999998807907104</v>
      </c>
      <c r="E96" s="43">
        <f t="shared" ca="1" si="2"/>
        <v>1.4999998807907104</v>
      </c>
      <c r="F96" s="1" t="e">
        <f ca="1">VLOOKUP(B96,input!$M$3:$N$27,2,FALSE)</f>
        <v>#N/A</v>
      </c>
      <c r="G96" s="1">
        <f t="shared" ca="1" si="3"/>
        <v>1.4999998807907104</v>
      </c>
    </row>
    <row r="97" spans="1:7" ht="30">
      <c r="A97" s="5" t="s">
        <v>198</v>
      </c>
      <c r="B97" s="14" t="s">
        <v>199</v>
      </c>
      <c r="C97" s="19" t="s">
        <v>33</v>
      </c>
      <c r="D97" s="36">
        <v>2</v>
      </c>
      <c r="E97" s="43">
        <f t="shared" ca="1" si="2"/>
        <v>2</v>
      </c>
      <c r="F97" s="1" t="e">
        <f ca="1">VLOOKUP(B97,input!$M$3:$N$27,2,FALSE)</f>
        <v>#N/A</v>
      </c>
      <c r="G97" s="1">
        <f t="shared" ca="1" si="3"/>
        <v>2</v>
      </c>
    </row>
    <row r="98" spans="1:7" ht="30">
      <c r="A98" s="5" t="s">
        <v>200</v>
      </c>
      <c r="B98" s="14" t="s">
        <v>201</v>
      </c>
      <c r="C98" s="19"/>
      <c r="D98" s="35">
        <v>0</v>
      </c>
      <c r="E98" s="43">
        <f t="shared" ca="1" si="2"/>
        <v>0</v>
      </c>
      <c r="F98" s="1" t="e">
        <f ca="1">VLOOKUP(B98,input!$M$3:$N$27,2,FALSE)</f>
        <v>#N/A</v>
      </c>
      <c r="G98" s="1">
        <f t="shared" ca="1" si="3"/>
        <v>0</v>
      </c>
    </row>
    <row r="99" spans="1:7" ht="30">
      <c r="A99" s="5" t="s">
        <v>202</v>
      </c>
      <c r="B99" s="14" t="s">
        <v>203</v>
      </c>
      <c r="C99" s="19" t="s">
        <v>30</v>
      </c>
      <c r="D99" s="38">
        <v>268.43850708007812</v>
      </c>
      <c r="E99" s="43">
        <f t="shared" ca="1" si="2"/>
        <v>268.43850708007812</v>
      </c>
      <c r="F99" s="1" t="e">
        <f ca="1">VLOOKUP(B99,input!$M$3:$N$27,2,FALSE)</f>
        <v>#N/A</v>
      </c>
      <c r="G99" s="1">
        <f t="shared" ca="1" si="3"/>
        <v>268.43850708007812</v>
      </c>
    </row>
    <row r="100" spans="1:7" ht="30">
      <c r="A100" s="5" t="s">
        <v>204</v>
      </c>
      <c r="B100" s="14" t="s">
        <v>205</v>
      </c>
      <c r="C100" s="19"/>
      <c r="D100" s="39">
        <v>0.10000000149011612</v>
      </c>
      <c r="E100" s="43">
        <f t="shared" ca="1" si="2"/>
        <v>0.10000000149011612</v>
      </c>
      <c r="F100" s="1" t="e">
        <f ca="1">VLOOKUP(B100,input!$M$3:$N$27,2,FALSE)</f>
        <v>#N/A</v>
      </c>
      <c r="G100" s="1">
        <f t="shared" ca="1" si="3"/>
        <v>0.10000000149011612</v>
      </c>
    </row>
    <row r="101" spans="1:7" ht="30">
      <c r="A101" s="5" t="s">
        <v>206</v>
      </c>
      <c r="B101" s="14" t="s">
        <v>207</v>
      </c>
      <c r="C101" s="19"/>
      <c r="D101" s="39">
        <v>0.75</v>
      </c>
      <c r="E101" s="43">
        <f t="shared" ca="1" si="2"/>
        <v>0.75</v>
      </c>
      <c r="F101" s="1" t="e">
        <f ca="1">VLOOKUP(B101,input!$M$3:$N$27,2,FALSE)</f>
        <v>#N/A</v>
      </c>
      <c r="G101" s="1">
        <f t="shared" ca="1" si="3"/>
        <v>0.75</v>
      </c>
    </row>
    <row r="102" spans="1:7" ht="30">
      <c r="A102" s="5" t="s">
        <v>208</v>
      </c>
      <c r="B102" s="14" t="s">
        <v>209</v>
      </c>
      <c r="C102" s="19"/>
      <c r="D102" s="39">
        <v>0.15000000596046448</v>
      </c>
      <c r="E102" s="43">
        <f t="shared" ca="1" si="2"/>
        <v>0.15000000596046448</v>
      </c>
      <c r="F102" s="1" t="e">
        <f ca="1">VLOOKUP(B102,input!$M$3:$N$27,2,FALSE)</f>
        <v>#N/A</v>
      </c>
      <c r="G102" s="1">
        <f t="shared" ca="1" si="3"/>
        <v>0.15000000596046448</v>
      </c>
    </row>
    <row r="103" spans="1:7" ht="30">
      <c r="A103" s="5" t="s">
        <v>210</v>
      </c>
      <c r="B103" s="14" t="s">
        <v>211</v>
      </c>
      <c r="C103" s="19" t="s">
        <v>212</v>
      </c>
      <c r="D103" s="37">
        <v>56.140754699707031</v>
      </c>
      <c r="E103" s="43">
        <f t="shared" ca="1" si="2"/>
        <v>56.140754699707031</v>
      </c>
      <c r="F103" s="1" t="e">
        <f ca="1">VLOOKUP(B103,input!$M$3:$N$27,2,FALSE)</f>
        <v>#N/A</v>
      </c>
      <c r="G103" s="1">
        <f t="shared" ca="1" si="3"/>
        <v>56.140754699707031</v>
      </c>
    </row>
    <row r="104" spans="1:7" ht="30">
      <c r="A104" s="5" t="s">
        <v>213</v>
      </c>
      <c r="B104" s="14" t="s">
        <v>214</v>
      </c>
      <c r="C104" s="19" t="s">
        <v>212</v>
      </c>
      <c r="D104" s="38">
        <v>835.38323974609375</v>
      </c>
      <c r="E104" s="43">
        <f t="shared" ca="1" si="2"/>
        <v>835.38323974609375</v>
      </c>
      <c r="F104" s="1" t="e">
        <f ca="1">VLOOKUP(B104,input!$M$3:$N$27,2,FALSE)</f>
        <v>#N/A</v>
      </c>
      <c r="G104" s="1">
        <f t="shared" ca="1" si="3"/>
        <v>835.38323974609375</v>
      </c>
    </row>
    <row r="105" spans="1:7" ht="30">
      <c r="A105" s="5" t="s">
        <v>215</v>
      </c>
      <c r="B105" s="14" t="s">
        <v>216</v>
      </c>
      <c r="C105" s="19" t="s">
        <v>217</v>
      </c>
      <c r="D105" s="35">
        <v>3273.194580078125</v>
      </c>
      <c r="E105" s="43">
        <f t="shared" ca="1" si="2"/>
        <v>3273.194580078125</v>
      </c>
      <c r="F105" s="1" t="e">
        <f ca="1">VLOOKUP(B105,input!$M$3:$N$27,2,FALSE)</f>
        <v>#N/A</v>
      </c>
      <c r="G105" s="1">
        <f t="shared" ca="1" si="3"/>
        <v>3273.194580078125</v>
      </c>
    </row>
    <row r="106" spans="1:7" ht="30">
      <c r="A106" s="5" t="s">
        <v>218</v>
      </c>
      <c r="B106" s="14" t="s">
        <v>219</v>
      </c>
      <c r="C106" s="19" t="s">
        <v>217</v>
      </c>
      <c r="D106" s="38">
        <v>193.29629516601562</v>
      </c>
      <c r="E106" s="43">
        <f t="shared" ca="1" si="2"/>
        <v>193.29629516601562</v>
      </c>
      <c r="F106" s="1" t="e">
        <f ca="1">VLOOKUP(B106,input!$M$3:$N$27,2,FALSE)</f>
        <v>#N/A</v>
      </c>
      <c r="G106" s="1">
        <f t="shared" ca="1" si="3"/>
        <v>193.29629516601562</v>
      </c>
    </row>
    <row r="107" spans="1:7" ht="30">
      <c r="A107" s="5" t="s">
        <v>220</v>
      </c>
      <c r="B107" s="14" t="s">
        <v>221</v>
      </c>
      <c r="C107" s="19" t="s">
        <v>217</v>
      </c>
      <c r="D107" s="35">
        <v>0</v>
      </c>
      <c r="E107" s="43">
        <f t="shared" ca="1" si="2"/>
        <v>0</v>
      </c>
      <c r="F107" s="1" t="e">
        <f ca="1">VLOOKUP(B107,input!$M$3:$N$27,2,FALSE)</f>
        <v>#N/A</v>
      </c>
      <c r="G107" s="1">
        <f t="shared" ca="1" si="3"/>
        <v>0</v>
      </c>
    </row>
    <row r="108" spans="1:7" ht="30">
      <c r="A108" s="5" t="s">
        <v>222</v>
      </c>
      <c r="B108" s="14" t="s">
        <v>223</v>
      </c>
      <c r="C108" s="19"/>
      <c r="D108" s="36">
        <v>1</v>
      </c>
      <c r="E108" s="43">
        <f t="shared" ca="1" si="2"/>
        <v>1</v>
      </c>
      <c r="F108" s="1" t="e">
        <f ca="1">VLOOKUP(B108,input!$M$3:$N$27,2,FALSE)</f>
        <v>#N/A</v>
      </c>
      <c r="G108" s="1">
        <f t="shared" ca="1" si="3"/>
        <v>1</v>
      </c>
    </row>
    <row r="109" spans="1:7" ht="30">
      <c r="A109" s="5" t="s">
        <v>224</v>
      </c>
      <c r="B109" s="14" t="s">
        <v>225</v>
      </c>
      <c r="C109" s="19" t="s">
        <v>226</v>
      </c>
      <c r="D109" s="39">
        <v>2.1000776439905167E-2</v>
      </c>
      <c r="E109" s="43">
        <f t="shared" ca="1" si="2"/>
        <v>2.1000776439905167E-2</v>
      </c>
      <c r="F109" s="1" t="e">
        <f ca="1">VLOOKUP(B109,input!$M$3:$N$27,2,FALSE)</f>
        <v>#N/A</v>
      </c>
      <c r="G109" s="1">
        <f t="shared" ca="1" si="3"/>
        <v>2.1000776439905167E-2</v>
      </c>
    </row>
    <row r="110" spans="1:7" ht="30">
      <c r="A110" s="5" t="s">
        <v>227</v>
      </c>
      <c r="B110" s="14" t="s">
        <v>228</v>
      </c>
      <c r="C110" s="19"/>
      <c r="D110" s="39">
        <v>0.80000001192092896</v>
      </c>
      <c r="E110" s="43">
        <f t="shared" ca="1" si="2"/>
        <v>0.80000001192092896</v>
      </c>
      <c r="F110" s="1" t="e">
        <f ca="1">VLOOKUP(B110,input!$M$3:$N$27,2,FALSE)</f>
        <v>#N/A</v>
      </c>
      <c r="G110" s="1">
        <f t="shared" ca="1" si="3"/>
        <v>0.80000001192092896</v>
      </c>
    </row>
    <row r="111" spans="1:7" ht="30">
      <c r="A111" s="5" t="s">
        <v>229</v>
      </c>
      <c r="B111" s="14" t="s">
        <v>230</v>
      </c>
      <c r="C111" s="19"/>
      <c r="D111" s="39">
        <v>0.72000002861022949</v>
      </c>
      <c r="E111" s="43">
        <f t="shared" ca="1" si="2"/>
        <v>0.72000002861022949</v>
      </c>
      <c r="F111" s="1" t="e">
        <f ca="1">VLOOKUP(B111,input!$M$3:$N$27,2,FALSE)</f>
        <v>#N/A</v>
      </c>
      <c r="G111" s="1">
        <f t="shared" ca="1" si="3"/>
        <v>0.72000002861022949</v>
      </c>
    </row>
    <row r="112" spans="1:7" ht="30">
      <c r="A112" s="5" t="s">
        <v>231</v>
      </c>
      <c r="B112" s="14" t="s">
        <v>232</v>
      </c>
      <c r="C112" s="19" t="s">
        <v>30</v>
      </c>
      <c r="D112" s="38">
        <v>238.79838562011719</v>
      </c>
      <c r="E112" s="43">
        <f t="shared" ca="1" si="2"/>
        <v>238.79838562011719</v>
      </c>
      <c r="F112" s="1" t="e">
        <f ca="1">VLOOKUP(B112,input!$M$3:$N$27,2,FALSE)</f>
        <v>#N/A</v>
      </c>
      <c r="G112" s="1">
        <f t="shared" ca="1" si="3"/>
        <v>238.79838562011719</v>
      </c>
    </row>
    <row r="113" spans="1:7" ht="30">
      <c r="A113" s="5" t="s">
        <v>233</v>
      </c>
      <c r="B113" s="14" t="s">
        <v>234</v>
      </c>
      <c r="C113" s="19" t="s">
        <v>30</v>
      </c>
      <c r="D113" s="39">
        <v>0.27799999713897705</v>
      </c>
      <c r="E113" s="43">
        <f t="shared" ca="1" si="2"/>
        <v>0.27799999713897705</v>
      </c>
      <c r="F113" s="1" t="e">
        <f ca="1">VLOOKUP(B113,input!$M$3:$N$27,2,FALSE)</f>
        <v>#N/A</v>
      </c>
      <c r="G113" s="1">
        <f t="shared" ca="1" si="3"/>
        <v>0.27799999713897705</v>
      </c>
    </row>
    <row r="114" spans="1:7" ht="30">
      <c r="A114" s="5" t="s">
        <v>235</v>
      </c>
      <c r="B114" s="14" t="s">
        <v>236</v>
      </c>
      <c r="C114" s="19" t="s">
        <v>30</v>
      </c>
      <c r="D114" s="36">
        <v>5.5999999046325684</v>
      </c>
      <c r="E114" s="43">
        <f t="shared" ca="1" si="2"/>
        <v>5.5999999046325684</v>
      </c>
      <c r="F114" s="1" t="e">
        <f ca="1">VLOOKUP(B114,input!$M$3:$N$27,2,FALSE)</f>
        <v>#N/A</v>
      </c>
      <c r="G114" s="1">
        <f t="shared" ca="1" si="3"/>
        <v>5.5999999046325684</v>
      </c>
    </row>
    <row r="115" spans="1:7" ht="30">
      <c r="A115" s="5" t="s">
        <v>237</v>
      </c>
      <c r="B115" s="14" t="s">
        <v>238</v>
      </c>
      <c r="C115" s="19" t="s">
        <v>30</v>
      </c>
      <c r="D115" s="36">
        <v>2.7999999523162842</v>
      </c>
      <c r="E115" s="43">
        <f t="shared" ca="1" si="2"/>
        <v>2.7999999523162842</v>
      </c>
      <c r="F115" s="1" t="e">
        <f ca="1">VLOOKUP(B115,input!$M$3:$N$27,2,FALSE)</f>
        <v>#N/A</v>
      </c>
      <c r="G115" s="1">
        <f t="shared" ca="1" si="3"/>
        <v>2.7999999523162842</v>
      </c>
    </row>
    <row r="116" spans="1:7" ht="30">
      <c r="A116" s="5" t="s">
        <v>239</v>
      </c>
      <c r="B116" s="14" t="s">
        <v>240</v>
      </c>
      <c r="C116" s="19" t="s">
        <v>30</v>
      </c>
      <c r="D116" s="39">
        <v>0.27799999713897705</v>
      </c>
      <c r="E116" s="43">
        <f t="shared" ca="1" si="2"/>
        <v>0.27799999713897705</v>
      </c>
      <c r="F116" s="1" t="e">
        <f ca="1">VLOOKUP(B116,input!$M$3:$N$27,2,FALSE)</f>
        <v>#N/A</v>
      </c>
      <c r="G116" s="1">
        <f t="shared" ca="1" si="3"/>
        <v>0.27799999713897705</v>
      </c>
    </row>
    <row r="117" spans="1:7" ht="30">
      <c r="A117" s="5" t="s">
        <v>241</v>
      </c>
      <c r="B117" s="14" t="s">
        <v>242</v>
      </c>
      <c r="C117" s="19" t="s">
        <v>33</v>
      </c>
      <c r="D117" s="36">
        <v>2</v>
      </c>
      <c r="E117" s="43">
        <f t="shared" ca="1" si="2"/>
        <v>2</v>
      </c>
      <c r="F117" s="1" t="e">
        <f ca="1">VLOOKUP(B117,input!$M$3:$N$27,2,FALSE)</f>
        <v>#N/A</v>
      </c>
      <c r="G117" s="1">
        <f t="shared" ca="1" si="3"/>
        <v>2</v>
      </c>
    </row>
    <row r="118" spans="1:7" ht="30">
      <c r="A118" s="5" t="s">
        <v>243</v>
      </c>
      <c r="B118" s="14" t="s">
        <v>244</v>
      </c>
      <c r="C118" s="19"/>
      <c r="D118" s="35">
        <v>0</v>
      </c>
      <c r="E118" s="43">
        <f t="shared" ca="1" si="2"/>
        <v>0</v>
      </c>
      <c r="F118" s="1" t="e">
        <f ca="1">VLOOKUP(B118,input!$M$3:$N$27,2,FALSE)</f>
        <v>#N/A</v>
      </c>
      <c r="G118" s="1">
        <f t="shared" ca="1" si="3"/>
        <v>0</v>
      </c>
    </row>
    <row r="119" spans="1:7" ht="30">
      <c r="A119" s="5" t="s">
        <v>245</v>
      </c>
      <c r="B119" s="14" t="s">
        <v>246</v>
      </c>
      <c r="C119" s="19" t="s">
        <v>30</v>
      </c>
      <c r="D119" s="38">
        <v>238.79838562011719</v>
      </c>
      <c r="E119" s="43">
        <f t="shared" ca="1" si="2"/>
        <v>238.79838562011719</v>
      </c>
      <c r="F119" s="1" t="e">
        <f ca="1">VLOOKUP(B119,input!$M$3:$N$27,2,FALSE)</f>
        <v>#N/A</v>
      </c>
      <c r="G119" s="1">
        <f t="shared" ca="1" si="3"/>
        <v>238.79838562011719</v>
      </c>
    </row>
    <row r="120" spans="1:7" ht="30">
      <c r="A120" s="5" t="s">
        <v>247</v>
      </c>
      <c r="B120" s="14" t="s">
        <v>248</v>
      </c>
      <c r="C120" s="19"/>
      <c r="D120" s="39">
        <v>0.10000000149011612</v>
      </c>
      <c r="E120" s="43">
        <f t="shared" ca="1" si="2"/>
        <v>0.10000000149011612</v>
      </c>
      <c r="F120" s="1" t="e">
        <f ca="1">VLOOKUP(B120,input!$M$3:$N$27,2,FALSE)</f>
        <v>#N/A</v>
      </c>
      <c r="G120" s="1">
        <f t="shared" ca="1" si="3"/>
        <v>0.10000000149011612</v>
      </c>
    </row>
    <row r="121" spans="1:7" ht="30">
      <c r="A121" s="5" t="s">
        <v>249</v>
      </c>
      <c r="B121" s="14" t="s">
        <v>250</v>
      </c>
      <c r="C121" s="19"/>
      <c r="D121" s="39">
        <v>0.75</v>
      </c>
      <c r="E121" s="43">
        <f t="shared" ca="1" si="2"/>
        <v>0.75</v>
      </c>
      <c r="F121" s="1" t="e">
        <f ca="1">VLOOKUP(B121,input!$M$3:$N$27,2,FALSE)</f>
        <v>#N/A</v>
      </c>
      <c r="G121" s="1">
        <f t="shared" ca="1" si="3"/>
        <v>0.75</v>
      </c>
    </row>
    <row r="122" spans="1:7" ht="30">
      <c r="A122" s="5" t="s">
        <v>251</v>
      </c>
      <c r="B122" s="14" t="s">
        <v>252</v>
      </c>
      <c r="C122" s="19"/>
      <c r="D122" s="39">
        <v>0.15000000596046448</v>
      </c>
      <c r="E122" s="43">
        <f t="shared" ca="1" si="2"/>
        <v>0.15000000596046448</v>
      </c>
      <c r="F122" s="1" t="e">
        <f ca="1">VLOOKUP(B122,input!$M$3:$N$27,2,FALSE)</f>
        <v>#N/A</v>
      </c>
      <c r="G122" s="1">
        <f t="shared" ca="1" si="3"/>
        <v>0.15000000596046448</v>
      </c>
    </row>
    <row r="123" spans="1:7" ht="30">
      <c r="A123" s="5" t="s">
        <v>253</v>
      </c>
      <c r="B123" s="14" t="s">
        <v>254</v>
      </c>
      <c r="C123" s="19" t="s">
        <v>212</v>
      </c>
      <c r="D123" s="38">
        <v>117.53327178955078</v>
      </c>
      <c r="E123" s="43">
        <f t="shared" ca="1" si="2"/>
        <v>117.53327178955078</v>
      </c>
      <c r="F123" s="1" t="e">
        <f ca="1">VLOOKUP(B123,input!$M$3:$N$27,2,FALSE)</f>
        <v>#N/A</v>
      </c>
      <c r="G123" s="1">
        <f t="shared" ca="1" si="3"/>
        <v>117.53327178955078</v>
      </c>
    </row>
    <row r="124" spans="1:7" ht="30">
      <c r="A124" s="5" t="s">
        <v>255</v>
      </c>
      <c r="B124" s="14" t="s">
        <v>256</v>
      </c>
      <c r="C124" s="19" t="s">
        <v>212</v>
      </c>
      <c r="D124" s="38">
        <v>835.38323974609375</v>
      </c>
      <c r="E124" s="43">
        <f t="shared" ca="1" si="2"/>
        <v>835.38323974609375</v>
      </c>
      <c r="F124" s="1" t="e">
        <f ca="1">VLOOKUP(B124,input!$M$3:$N$27,2,FALSE)</f>
        <v>#N/A</v>
      </c>
      <c r="G124" s="1">
        <f t="shared" ca="1" si="3"/>
        <v>835.38323974609375</v>
      </c>
    </row>
    <row r="125" spans="1:7" ht="30">
      <c r="A125" s="5" t="s">
        <v>257</v>
      </c>
      <c r="B125" s="14" t="s">
        <v>258</v>
      </c>
      <c r="C125" s="19" t="s">
        <v>217</v>
      </c>
      <c r="D125" s="35">
        <v>5008.38232421875</v>
      </c>
      <c r="E125" s="43">
        <f t="shared" ca="1" si="2"/>
        <v>5008.38232421875</v>
      </c>
      <c r="F125" s="1" t="e">
        <f ca="1">VLOOKUP(B125,input!$M$3:$N$27,2,FALSE)</f>
        <v>#N/A</v>
      </c>
      <c r="G125" s="1">
        <f t="shared" ca="1" si="3"/>
        <v>5008.38232421875</v>
      </c>
    </row>
    <row r="126" spans="1:7" ht="30">
      <c r="A126" s="5" t="s">
        <v>259</v>
      </c>
      <c r="B126" s="14" t="s">
        <v>260</v>
      </c>
      <c r="C126" s="19" t="s">
        <v>217</v>
      </c>
      <c r="D126" s="38">
        <v>314.63427734375</v>
      </c>
      <c r="E126" s="43">
        <f t="shared" ca="1" si="2"/>
        <v>314.63427734375</v>
      </c>
      <c r="F126" s="1" t="e">
        <f ca="1">VLOOKUP(B126,input!$M$3:$N$27,2,FALSE)</f>
        <v>#N/A</v>
      </c>
      <c r="G126" s="1">
        <f t="shared" ca="1" si="3"/>
        <v>314.63427734375</v>
      </c>
    </row>
    <row r="127" spans="1:7" ht="30">
      <c r="A127" s="5" t="s">
        <v>261</v>
      </c>
      <c r="B127" s="14" t="s">
        <v>262</v>
      </c>
      <c r="C127" s="19" t="s">
        <v>217</v>
      </c>
      <c r="D127" s="35">
        <v>0</v>
      </c>
      <c r="E127" s="43">
        <f t="shared" ca="1" si="2"/>
        <v>0</v>
      </c>
      <c r="F127" s="1" t="e">
        <f ca="1">VLOOKUP(B127,input!$M$3:$N$27,2,FALSE)</f>
        <v>#N/A</v>
      </c>
      <c r="G127" s="1">
        <f t="shared" ca="1" si="3"/>
        <v>0</v>
      </c>
    </row>
    <row r="128" spans="1:7" ht="30">
      <c r="A128" s="5" t="s">
        <v>263</v>
      </c>
      <c r="B128" s="14" t="s">
        <v>264</v>
      </c>
      <c r="C128" s="19"/>
      <c r="D128" s="36">
        <v>1</v>
      </c>
      <c r="E128" s="43">
        <f t="shared" ca="1" si="2"/>
        <v>1</v>
      </c>
      <c r="F128" s="1" t="e">
        <f ca="1">VLOOKUP(B128,input!$M$3:$N$27,2,FALSE)</f>
        <v>#N/A</v>
      </c>
      <c r="G128" s="1">
        <f t="shared" ca="1" si="3"/>
        <v>1</v>
      </c>
    </row>
    <row r="129" spans="1:7" ht="30">
      <c r="A129" s="5" t="s">
        <v>265</v>
      </c>
      <c r="B129" s="14" t="s">
        <v>266</v>
      </c>
      <c r="C129" s="19" t="s">
        <v>226</v>
      </c>
      <c r="D129" s="39">
        <v>2.1420776844024658E-2</v>
      </c>
      <c r="E129" s="43">
        <f t="shared" ca="1" si="2"/>
        <v>2.1420776844024658E-2</v>
      </c>
      <c r="F129" s="1" t="e">
        <f ca="1">VLOOKUP(B129,input!$M$3:$N$27,2,FALSE)</f>
        <v>#N/A</v>
      </c>
      <c r="G129" s="1">
        <f t="shared" ca="1" si="3"/>
        <v>2.1420776844024658E-2</v>
      </c>
    </row>
    <row r="130" spans="1:7" ht="30">
      <c r="A130" s="5" t="s">
        <v>267</v>
      </c>
      <c r="B130" s="14" t="s">
        <v>268</v>
      </c>
      <c r="C130" s="19"/>
      <c r="D130" s="39">
        <v>0.80000001192092896</v>
      </c>
      <c r="E130" s="43">
        <f t="shared" ca="1" si="2"/>
        <v>0.80000001192092896</v>
      </c>
      <c r="F130" s="1" t="e">
        <f ca="1">VLOOKUP(B130,input!$M$3:$N$27,2,FALSE)</f>
        <v>#N/A</v>
      </c>
      <c r="G130" s="1">
        <f t="shared" ca="1" si="3"/>
        <v>0.80000001192092896</v>
      </c>
    </row>
    <row r="131" spans="1:7" ht="30">
      <c r="A131" s="5" t="s">
        <v>269</v>
      </c>
      <c r="B131" s="14" t="s">
        <v>270</v>
      </c>
      <c r="C131" s="19"/>
      <c r="D131" s="39">
        <v>0.72000002861022949</v>
      </c>
      <c r="E131" s="43">
        <f t="shared" ca="1" si="2"/>
        <v>0.72000002861022949</v>
      </c>
      <c r="F131" s="1" t="e">
        <f ca="1">VLOOKUP(B131,input!$M$3:$N$27,2,FALSE)</f>
        <v>#N/A</v>
      </c>
      <c r="G131" s="1">
        <f t="shared" ca="1" si="3"/>
        <v>0.72000002861022949</v>
      </c>
    </row>
    <row r="132" spans="1:7" ht="30">
      <c r="A132" s="5" t="s">
        <v>271</v>
      </c>
      <c r="B132" s="14" t="s">
        <v>272</v>
      </c>
      <c r="C132" s="19" t="s">
        <v>30</v>
      </c>
      <c r="D132" s="38">
        <v>201.14555358886719</v>
      </c>
      <c r="E132" s="43">
        <f t="shared" ca="1" si="2"/>
        <v>201.14555358886719</v>
      </c>
      <c r="F132" s="1" t="e">
        <f ca="1">VLOOKUP(B132,input!$M$3:$N$27,2,FALSE)</f>
        <v>#N/A</v>
      </c>
      <c r="G132" s="1">
        <f t="shared" ca="1" si="3"/>
        <v>201.14555358886719</v>
      </c>
    </row>
    <row r="133" spans="1:7" ht="30">
      <c r="A133" s="5" t="s">
        <v>273</v>
      </c>
      <c r="B133" s="14" t="s">
        <v>274</v>
      </c>
      <c r="C133" s="19" t="s">
        <v>30</v>
      </c>
      <c r="D133" s="39">
        <v>0.37999999523162842</v>
      </c>
      <c r="E133" s="43">
        <f t="shared" ca="1" si="2"/>
        <v>0.37999999523162842</v>
      </c>
      <c r="F133" s="1" t="e">
        <f ca="1">VLOOKUP(B133,input!$M$3:$N$27,2,FALSE)</f>
        <v>#N/A</v>
      </c>
      <c r="G133" s="1">
        <f t="shared" ca="1" si="3"/>
        <v>0.37999999523162842</v>
      </c>
    </row>
    <row r="134" spans="1:7" ht="30">
      <c r="A134" s="5" t="s">
        <v>275</v>
      </c>
      <c r="B134" s="14" t="s">
        <v>276</v>
      </c>
      <c r="C134" s="19" t="s">
        <v>30</v>
      </c>
      <c r="D134" s="36">
        <v>2.5</v>
      </c>
      <c r="E134" s="43">
        <f t="shared" ca="1" si="2"/>
        <v>2.5</v>
      </c>
      <c r="F134" s="1" t="e">
        <f ca="1">VLOOKUP(B134,input!$M$3:$N$27,2,FALSE)</f>
        <v>#N/A</v>
      </c>
      <c r="G134" s="1">
        <f t="shared" ca="1" si="3"/>
        <v>2.5</v>
      </c>
    </row>
    <row r="135" spans="1:7" ht="30">
      <c r="A135" s="5" t="s">
        <v>277</v>
      </c>
      <c r="B135" s="14" t="s">
        <v>278</v>
      </c>
      <c r="C135" s="19" t="s">
        <v>30</v>
      </c>
      <c r="D135" s="37">
        <v>20</v>
      </c>
      <c r="E135" s="43">
        <f t="shared" ca="1" si="2"/>
        <v>20</v>
      </c>
      <c r="F135" s="1" t="e">
        <f ca="1">VLOOKUP(B135,input!$M$3:$N$27,2,FALSE)</f>
        <v>#N/A</v>
      </c>
      <c r="G135" s="1">
        <f t="shared" ca="1" si="3"/>
        <v>20</v>
      </c>
    </row>
    <row r="136" spans="1:7" ht="30">
      <c r="A136" s="5" t="s">
        <v>279</v>
      </c>
      <c r="B136" s="14" t="s">
        <v>280</v>
      </c>
      <c r="C136" s="19" t="s">
        <v>30</v>
      </c>
      <c r="D136" s="39">
        <v>0.30000001192092896</v>
      </c>
      <c r="E136" s="43">
        <f t="shared" ca="1" si="2"/>
        <v>0.30000001192092896</v>
      </c>
      <c r="F136" s="1" t="e">
        <f ca="1">VLOOKUP(B136,input!$M$3:$N$27,2,FALSE)</f>
        <v>#N/A</v>
      </c>
      <c r="G136" s="1">
        <f t="shared" ca="1" si="3"/>
        <v>0.30000001192092896</v>
      </c>
    </row>
    <row r="137" spans="1:7" ht="30">
      <c r="A137" s="5" t="s">
        <v>281</v>
      </c>
      <c r="B137" s="14" t="s">
        <v>282</v>
      </c>
      <c r="C137" s="19" t="s">
        <v>33</v>
      </c>
      <c r="D137" s="36">
        <v>2</v>
      </c>
      <c r="E137" s="43">
        <f t="shared" ref="E137:E200" ca="1" si="4">G137</f>
        <v>2</v>
      </c>
      <c r="F137" s="1" t="e">
        <f ca="1">VLOOKUP(B137,input!$M$3:$N$27,2,FALSE)</f>
        <v>#N/A</v>
      </c>
      <c r="G137" s="1">
        <f t="shared" ref="G137:G200" ca="1" si="5">_xlfn.IFNA(F137,D137)</f>
        <v>2</v>
      </c>
    </row>
    <row r="138" spans="1:7" ht="30">
      <c r="A138" s="5" t="s">
        <v>283</v>
      </c>
      <c r="B138" s="14" t="s">
        <v>284</v>
      </c>
      <c r="C138" s="19"/>
      <c r="D138" s="35">
        <v>0</v>
      </c>
      <c r="E138" s="43">
        <f t="shared" ca="1" si="4"/>
        <v>0</v>
      </c>
      <c r="F138" s="1" t="e">
        <f ca="1">VLOOKUP(B138,input!$M$3:$N$27,2,FALSE)</f>
        <v>#N/A</v>
      </c>
      <c r="G138" s="1">
        <f t="shared" ca="1" si="5"/>
        <v>0</v>
      </c>
    </row>
    <row r="139" spans="1:7" ht="30">
      <c r="A139" s="5" t="s">
        <v>285</v>
      </c>
      <c r="B139" s="14" t="s">
        <v>286</v>
      </c>
      <c r="C139" s="19" t="s">
        <v>30</v>
      </c>
      <c r="D139" s="38">
        <v>201.14555358886719</v>
      </c>
      <c r="E139" s="43">
        <f t="shared" ca="1" si="4"/>
        <v>201.14555358886719</v>
      </c>
      <c r="F139" s="1" t="e">
        <f ca="1">VLOOKUP(B139,input!$M$3:$N$27,2,FALSE)</f>
        <v>#N/A</v>
      </c>
      <c r="G139" s="1">
        <f t="shared" ca="1" si="5"/>
        <v>201.14555358886719</v>
      </c>
    </row>
    <row r="140" spans="1:7" ht="30">
      <c r="A140" s="5" t="s">
        <v>287</v>
      </c>
      <c r="B140" s="14" t="s">
        <v>288</v>
      </c>
      <c r="C140" s="19"/>
      <c r="D140" s="39">
        <v>0.10000000149011612</v>
      </c>
      <c r="E140" s="43">
        <f t="shared" ca="1" si="4"/>
        <v>0.10000000149011612</v>
      </c>
      <c r="F140" s="1" t="e">
        <f ca="1">VLOOKUP(B140,input!$M$3:$N$27,2,FALSE)</f>
        <v>#N/A</v>
      </c>
      <c r="G140" s="1">
        <f t="shared" ca="1" si="5"/>
        <v>0.10000000149011612</v>
      </c>
    </row>
    <row r="141" spans="1:7" ht="30">
      <c r="A141" s="5" t="s">
        <v>289</v>
      </c>
      <c r="B141" s="14" t="s">
        <v>290</v>
      </c>
      <c r="C141" s="19"/>
      <c r="D141" s="39">
        <v>0.75</v>
      </c>
      <c r="E141" s="43">
        <f t="shared" ca="1" si="4"/>
        <v>0.75</v>
      </c>
      <c r="F141" s="1" t="e">
        <f ca="1">VLOOKUP(B141,input!$M$3:$N$27,2,FALSE)</f>
        <v>#N/A</v>
      </c>
      <c r="G141" s="1">
        <f t="shared" ca="1" si="5"/>
        <v>0.75</v>
      </c>
    </row>
    <row r="142" spans="1:7" ht="30">
      <c r="A142" s="5" t="s">
        <v>291</v>
      </c>
      <c r="B142" s="14" t="s">
        <v>292</v>
      </c>
      <c r="C142" s="19"/>
      <c r="D142" s="39">
        <v>0.15000000596046448</v>
      </c>
      <c r="E142" s="43">
        <f t="shared" ca="1" si="4"/>
        <v>0.15000000596046448</v>
      </c>
      <c r="F142" s="1" t="e">
        <f ca="1">VLOOKUP(B142,input!$M$3:$N$27,2,FALSE)</f>
        <v>#N/A</v>
      </c>
      <c r="G142" s="1">
        <f t="shared" ca="1" si="5"/>
        <v>0.15000000596046448</v>
      </c>
    </row>
    <row r="143" spans="1:7" ht="30">
      <c r="A143" s="5" t="s">
        <v>293</v>
      </c>
      <c r="B143" s="14" t="s">
        <v>294</v>
      </c>
      <c r="C143" s="19" t="s">
        <v>212</v>
      </c>
      <c r="D143" s="38">
        <v>142.89213562011719</v>
      </c>
      <c r="E143" s="43">
        <f t="shared" ca="1" si="4"/>
        <v>142.89213562011719</v>
      </c>
      <c r="F143" s="1" t="e">
        <f ca="1">VLOOKUP(B143,input!$M$3:$N$27,2,FALSE)</f>
        <v>#N/A</v>
      </c>
      <c r="G143" s="1">
        <f t="shared" ca="1" si="5"/>
        <v>142.89213562011719</v>
      </c>
    </row>
    <row r="144" spans="1:7" ht="30">
      <c r="A144" s="5" t="s">
        <v>295</v>
      </c>
      <c r="B144" s="14" t="s">
        <v>296</v>
      </c>
      <c r="C144" s="19" t="s">
        <v>212</v>
      </c>
      <c r="D144" s="38">
        <v>835.38323974609375</v>
      </c>
      <c r="E144" s="43">
        <f t="shared" ca="1" si="4"/>
        <v>835.38323974609375</v>
      </c>
      <c r="F144" s="1" t="e">
        <f ca="1">VLOOKUP(B144,input!$M$3:$N$27,2,FALSE)</f>
        <v>#N/A</v>
      </c>
      <c r="G144" s="1">
        <f t="shared" ca="1" si="5"/>
        <v>835.38323974609375</v>
      </c>
    </row>
    <row r="145" spans="1:7" ht="30">
      <c r="A145" s="5" t="s">
        <v>297</v>
      </c>
      <c r="B145" s="14" t="s">
        <v>298</v>
      </c>
      <c r="C145" s="19" t="s">
        <v>217</v>
      </c>
      <c r="D145" s="35">
        <v>3955.150634765625</v>
      </c>
      <c r="E145" s="43">
        <f t="shared" ca="1" si="4"/>
        <v>3955.150634765625</v>
      </c>
      <c r="F145" s="1" t="e">
        <f ca="1">VLOOKUP(B145,input!$M$3:$N$27,2,FALSE)</f>
        <v>#N/A</v>
      </c>
      <c r="G145" s="1">
        <f t="shared" ca="1" si="5"/>
        <v>3955.150634765625</v>
      </c>
    </row>
    <row r="146" spans="1:7" ht="30">
      <c r="A146" s="5" t="s">
        <v>299</v>
      </c>
      <c r="B146" s="14" t="s">
        <v>300</v>
      </c>
      <c r="C146" s="19" t="s">
        <v>217</v>
      </c>
      <c r="D146" s="38">
        <v>431.67807006835937</v>
      </c>
      <c r="E146" s="43">
        <f t="shared" ca="1" si="4"/>
        <v>431.67807006835937</v>
      </c>
      <c r="F146" s="1" t="e">
        <f ca="1">VLOOKUP(B146,input!$M$3:$N$27,2,FALSE)</f>
        <v>#N/A</v>
      </c>
      <c r="G146" s="1">
        <f t="shared" ca="1" si="5"/>
        <v>431.67807006835937</v>
      </c>
    </row>
    <row r="147" spans="1:7" ht="30">
      <c r="A147" s="5" t="s">
        <v>301</v>
      </c>
      <c r="B147" s="14" t="s">
        <v>302</v>
      </c>
      <c r="C147" s="19" t="s">
        <v>217</v>
      </c>
      <c r="D147" s="35">
        <v>0</v>
      </c>
      <c r="E147" s="43">
        <f t="shared" ca="1" si="4"/>
        <v>0</v>
      </c>
      <c r="F147" s="1" t="e">
        <f ca="1">VLOOKUP(B147,input!$M$3:$N$27,2,FALSE)</f>
        <v>#N/A</v>
      </c>
      <c r="G147" s="1">
        <f t="shared" ca="1" si="5"/>
        <v>0</v>
      </c>
    </row>
    <row r="148" spans="1:7" ht="30">
      <c r="A148" s="5" t="s">
        <v>303</v>
      </c>
      <c r="B148" s="14" t="s">
        <v>304</v>
      </c>
      <c r="C148" s="19"/>
      <c r="D148" s="36">
        <v>1</v>
      </c>
      <c r="E148" s="43">
        <f t="shared" ca="1" si="4"/>
        <v>1</v>
      </c>
      <c r="F148" s="1" t="e">
        <f ca="1">VLOOKUP(B148,input!$M$3:$N$27,2,FALSE)</f>
        <v>#N/A</v>
      </c>
      <c r="G148" s="1">
        <f t="shared" ca="1" si="5"/>
        <v>1</v>
      </c>
    </row>
    <row r="149" spans="1:7" ht="30">
      <c r="A149" s="5" t="s">
        <v>305</v>
      </c>
      <c r="B149" s="14" t="s">
        <v>306</v>
      </c>
      <c r="C149" s="19" t="s">
        <v>226</v>
      </c>
      <c r="D149" s="39">
        <v>2.1849207580089569E-2</v>
      </c>
      <c r="E149" s="43">
        <f t="shared" ca="1" si="4"/>
        <v>2.1849207580089569E-2</v>
      </c>
      <c r="F149" s="1" t="e">
        <f ca="1">VLOOKUP(B149,input!$M$3:$N$27,2,FALSE)</f>
        <v>#N/A</v>
      </c>
      <c r="G149" s="1">
        <f t="shared" ca="1" si="5"/>
        <v>2.1849207580089569E-2</v>
      </c>
    </row>
    <row r="150" spans="1:7" ht="30">
      <c r="A150" s="5" t="s">
        <v>307</v>
      </c>
      <c r="B150" s="14" t="s">
        <v>308</v>
      </c>
      <c r="C150" s="19"/>
      <c r="D150" s="39">
        <v>0.80000001192092896</v>
      </c>
      <c r="E150" s="43">
        <f t="shared" ca="1" si="4"/>
        <v>0.80000001192092896</v>
      </c>
      <c r="F150" s="1" t="e">
        <f ca="1">VLOOKUP(B150,input!$M$3:$N$27,2,FALSE)</f>
        <v>#N/A</v>
      </c>
      <c r="G150" s="1">
        <f t="shared" ca="1" si="5"/>
        <v>0.80000001192092896</v>
      </c>
    </row>
    <row r="151" spans="1:7" ht="30">
      <c r="A151" s="5" t="s">
        <v>309</v>
      </c>
      <c r="B151" s="14" t="s">
        <v>310</v>
      </c>
      <c r="C151" s="19"/>
      <c r="D151" s="39">
        <v>0.72000002861022949</v>
      </c>
      <c r="E151" s="43">
        <f t="shared" ca="1" si="4"/>
        <v>0.72000002861022949</v>
      </c>
      <c r="F151" s="1" t="e">
        <f ca="1">VLOOKUP(B151,input!$M$3:$N$27,2,FALSE)</f>
        <v>#N/A</v>
      </c>
      <c r="G151" s="1">
        <f t="shared" ca="1" si="5"/>
        <v>0.72000002861022949</v>
      </c>
    </row>
    <row r="152" spans="1:7" ht="30">
      <c r="A152" s="5" t="s">
        <v>311</v>
      </c>
      <c r="B152" s="14" t="s">
        <v>312</v>
      </c>
      <c r="C152" s="19" t="s">
        <v>30</v>
      </c>
      <c r="D152" s="37">
        <v>61.710399627685547</v>
      </c>
      <c r="E152" s="43">
        <f t="shared" ca="1" si="4"/>
        <v>61.710399627685547</v>
      </c>
      <c r="F152" s="1" t="e">
        <f ca="1">VLOOKUP(B152,input!$M$3:$N$27,2,FALSE)</f>
        <v>#N/A</v>
      </c>
      <c r="G152" s="1">
        <f t="shared" ca="1" si="5"/>
        <v>61.710399627685547</v>
      </c>
    </row>
    <row r="153" spans="1:7" ht="30">
      <c r="A153" s="5" t="s">
        <v>313</v>
      </c>
      <c r="B153" s="14" t="s">
        <v>314</v>
      </c>
      <c r="C153" s="19" t="s">
        <v>30</v>
      </c>
      <c r="D153" s="36">
        <v>5.5999999046325684</v>
      </c>
      <c r="E153" s="43">
        <f t="shared" ca="1" si="4"/>
        <v>5.5999999046325684</v>
      </c>
      <c r="F153" s="1" t="e">
        <f ca="1">VLOOKUP(B153,input!$M$3:$N$27,2,FALSE)</f>
        <v>#N/A</v>
      </c>
      <c r="G153" s="1">
        <f t="shared" ca="1" si="5"/>
        <v>5.5999999046325684</v>
      </c>
    </row>
    <row r="154" spans="1:7" ht="30">
      <c r="A154" s="5" t="s">
        <v>315</v>
      </c>
      <c r="B154" s="14" t="s">
        <v>316</v>
      </c>
      <c r="C154" s="19" t="s">
        <v>30</v>
      </c>
      <c r="D154" s="36">
        <v>2.7999999523162842</v>
      </c>
      <c r="E154" s="43">
        <f t="shared" ca="1" si="4"/>
        <v>2.7999999523162842</v>
      </c>
      <c r="F154" s="1" t="e">
        <f ca="1">VLOOKUP(B154,input!$M$3:$N$27,2,FALSE)</f>
        <v>#N/A</v>
      </c>
      <c r="G154" s="1">
        <f t="shared" ca="1" si="5"/>
        <v>2.7999999523162842</v>
      </c>
    </row>
    <row r="155" spans="1:7" ht="30">
      <c r="A155" s="5" t="s">
        <v>317</v>
      </c>
      <c r="B155" s="14" t="s">
        <v>318</v>
      </c>
      <c r="C155" s="19" t="s">
        <v>30</v>
      </c>
      <c r="D155" s="37">
        <v>20</v>
      </c>
      <c r="E155" s="43">
        <f t="shared" ca="1" si="4"/>
        <v>20</v>
      </c>
      <c r="F155" s="1" t="e">
        <f ca="1">VLOOKUP(B155,input!$M$3:$N$27,2,FALSE)</f>
        <v>#N/A</v>
      </c>
      <c r="G155" s="1">
        <f t="shared" ca="1" si="5"/>
        <v>20</v>
      </c>
    </row>
    <row r="156" spans="1:7" ht="30">
      <c r="A156" s="5" t="s">
        <v>319</v>
      </c>
      <c r="B156" s="14" t="s">
        <v>320</v>
      </c>
      <c r="C156" s="19" t="s">
        <v>30</v>
      </c>
      <c r="D156" s="36">
        <v>2.5</v>
      </c>
      <c r="E156" s="43">
        <f t="shared" ca="1" si="4"/>
        <v>2.5</v>
      </c>
      <c r="F156" s="1" t="e">
        <f ca="1">VLOOKUP(B156,input!$M$3:$N$27,2,FALSE)</f>
        <v>#N/A</v>
      </c>
      <c r="G156" s="1">
        <f t="shared" ca="1" si="5"/>
        <v>2.5</v>
      </c>
    </row>
    <row r="157" spans="1:7" ht="30">
      <c r="A157" s="5" t="s">
        <v>321</v>
      </c>
      <c r="B157" s="14" t="s">
        <v>322</v>
      </c>
      <c r="C157" s="19" t="s">
        <v>33</v>
      </c>
      <c r="D157" s="36">
        <v>2</v>
      </c>
      <c r="E157" s="43">
        <f t="shared" ca="1" si="4"/>
        <v>2</v>
      </c>
      <c r="F157" s="1" t="e">
        <f ca="1">VLOOKUP(B157,input!$M$3:$N$27,2,FALSE)</f>
        <v>#N/A</v>
      </c>
      <c r="G157" s="1">
        <f t="shared" ca="1" si="5"/>
        <v>2</v>
      </c>
    </row>
    <row r="158" spans="1:7" ht="30">
      <c r="A158" s="5" t="s">
        <v>323</v>
      </c>
      <c r="B158" s="14" t="s">
        <v>324</v>
      </c>
      <c r="C158" s="19"/>
      <c r="D158" s="35">
        <v>0</v>
      </c>
      <c r="E158" s="43">
        <f t="shared" ca="1" si="4"/>
        <v>0</v>
      </c>
      <c r="F158" s="1" t="e">
        <f ca="1">VLOOKUP(B158,input!$M$3:$N$27,2,FALSE)</f>
        <v>#N/A</v>
      </c>
      <c r="G158" s="1">
        <f t="shared" ca="1" si="5"/>
        <v>0</v>
      </c>
    </row>
    <row r="159" spans="1:7" ht="30">
      <c r="A159" s="5" t="s">
        <v>325</v>
      </c>
      <c r="B159" s="14" t="s">
        <v>326</v>
      </c>
      <c r="C159" s="19" t="s">
        <v>30</v>
      </c>
      <c r="D159" s="37">
        <v>61.710399627685547</v>
      </c>
      <c r="E159" s="43">
        <f t="shared" ca="1" si="4"/>
        <v>61.710399627685547</v>
      </c>
      <c r="F159" s="1" t="e">
        <f ca="1">VLOOKUP(B159,input!$M$3:$N$27,2,FALSE)</f>
        <v>#N/A</v>
      </c>
      <c r="G159" s="1">
        <f t="shared" ca="1" si="5"/>
        <v>61.710399627685547</v>
      </c>
    </row>
    <row r="160" spans="1:7" ht="30">
      <c r="A160" s="5" t="s">
        <v>327</v>
      </c>
      <c r="B160" s="14" t="s">
        <v>328</v>
      </c>
      <c r="C160" s="19"/>
      <c r="D160" s="39">
        <v>0.10000000149011612</v>
      </c>
      <c r="E160" s="43">
        <f t="shared" ca="1" si="4"/>
        <v>0.10000000149011612</v>
      </c>
      <c r="F160" s="1" t="e">
        <f ca="1">VLOOKUP(B160,input!$M$3:$N$27,2,FALSE)</f>
        <v>#N/A</v>
      </c>
      <c r="G160" s="1">
        <f t="shared" ca="1" si="5"/>
        <v>0.10000000149011612</v>
      </c>
    </row>
    <row r="161" spans="1:7" ht="30">
      <c r="A161" s="5" t="s">
        <v>329</v>
      </c>
      <c r="B161" s="14" t="s">
        <v>330</v>
      </c>
      <c r="C161" s="19"/>
      <c r="D161" s="39">
        <v>0.75</v>
      </c>
      <c r="E161" s="43">
        <f t="shared" ca="1" si="4"/>
        <v>0.75</v>
      </c>
      <c r="F161" s="1" t="e">
        <f ca="1">VLOOKUP(B161,input!$M$3:$N$27,2,FALSE)</f>
        <v>#N/A</v>
      </c>
      <c r="G161" s="1">
        <f t="shared" ca="1" si="5"/>
        <v>0.75</v>
      </c>
    </row>
    <row r="162" spans="1:7" ht="30">
      <c r="A162" s="5" t="s">
        <v>331</v>
      </c>
      <c r="B162" s="14" t="s">
        <v>332</v>
      </c>
      <c r="C162" s="19"/>
      <c r="D162" s="39">
        <v>0.15000000596046448</v>
      </c>
      <c r="E162" s="43">
        <f t="shared" ca="1" si="4"/>
        <v>0.15000000596046448</v>
      </c>
      <c r="F162" s="1" t="e">
        <f ca="1">VLOOKUP(B162,input!$M$3:$N$27,2,FALSE)</f>
        <v>#N/A</v>
      </c>
      <c r="G162" s="1">
        <f t="shared" ca="1" si="5"/>
        <v>0.15000000596046448</v>
      </c>
    </row>
    <row r="163" spans="1:7" ht="30">
      <c r="A163" s="5" t="s">
        <v>333</v>
      </c>
      <c r="B163" s="14" t="s">
        <v>334</v>
      </c>
      <c r="C163" s="19" t="s">
        <v>212</v>
      </c>
      <c r="D163" s="37">
        <v>93.935340881347656</v>
      </c>
      <c r="E163" s="43">
        <f t="shared" ca="1" si="4"/>
        <v>93.935340881347656</v>
      </c>
      <c r="F163" s="1" t="e">
        <f ca="1">VLOOKUP(B163,input!$M$3:$N$27,2,FALSE)</f>
        <v>#N/A</v>
      </c>
      <c r="G163" s="1">
        <f t="shared" ca="1" si="5"/>
        <v>93.935340881347656</v>
      </c>
    </row>
    <row r="164" spans="1:7" ht="30">
      <c r="A164" s="5" t="s">
        <v>335</v>
      </c>
      <c r="B164" s="14" t="s">
        <v>336</v>
      </c>
      <c r="C164" s="19" t="s">
        <v>212</v>
      </c>
      <c r="D164" s="38">
        <v>650.5074462890625</v>
      </c>
      <c r="E164" s="43">
        <f t="shared" ca="1" si="4"/>
        <v>650.5074462890625</v>
      </c>
      <c r="F164" s="1" t="e">
        <f ca="1">VLOOKUP(B164,input!$M$3:$N$27,2,FALSE)</f>
        <v>#N/A</v>
      </c>
      <c r="G164" s="1">
        <f t="shared" ca="1" si="5"/>
        <v>650.5074462890625</v>
      </c>
    </row>
    <row r="165" spans="1:7" ht="30">
      <c r="A165" s="5" t="s">
        <v>337</v>
      </c>
      <c r="B165" s="14" t="s">
        <v>338</v>
      </c>
      <c r="C165" s="19" t="s">
        <v>217</v>
      </c>
      <c r="D165" s="38">
        <v>915.1556396484375</v>
      </c>
      <c r="E165" s="43">
        <f t="shared" ca="1" si="4"/>
        <v>915.1556396484375</v>
      </c>
      <c r="F165" s="1" t="e">
        <f ca="1">VLOOKUP(B165,input!$M$3:$N$27,2,FALSE)</f>
        <v>#N/A</v>
      </c>
      <c r="G165" s="1">
        <f t="shared" ca="1" si="5"/>
        <v>915.1556396484375</v>
      </c>
    </row>
    <row r="166" spans="1:7" ht="30">
      <c r="A166" s="5" t="s">
        <v>339</v>
      </c>
      <c r="B166" s="14" t="s">
        <v>340</v>
      </c>
      <c r="C166" s="19" t="s">
        <v>217</v>
      </c>
      <c r="D166" s="38">
        <v>242.97288513183594</v>
      </c>
      <c r="E166" s="43">
        <f t="shared" ca="1" si="4"/>
        <v>242.97288513183594</v>
      </c>
      <c r="F166" s="1" t="e">
        <f ca="1">VLOOKUP(B166,input!$M$3:$N$27,2,FALSE)</f>
        <v>#N/A</v>
      </c>
      <c r="G166" s="1">
        <f t="shared" ca="1" si="5"/>
        <v>242.97288513183594</v>
      </c>
    </row>
    <row r="167" spans="1:7" ht="30">
      <c r="A167" s="5" t="s">
        <v>341</v>
      </c>
      <c r="B167" s="14" t="s">
        <v>342</v>
      </c>
      <c r="C167" s="19" t="s">
        <v>217</v>
      </c>
      <c r="D167" s="35">
        <v>0</v>
      </c>
      <c r="E167" s="43">
        <f t="shared" ca="1" si="4"/>
        <v>0</v>
      </c>
      <c r="F167" s="1" t="e">
        <f ca="1">VLOOKUP(B167,input!$M$3:$N$27,2,FALSE)</f>
        <v>#N/A</v>
      </c>
      <c r="G167" s="1">
        <f t="shared" ca="1" si="5"/>
        <v>0</v>
      </c>
    </row>
    <row r="168" spans="1:7" ht="30">
      <c r="A168" s="5" t="s">
        <v>343</v>
      </c>
      <c r="B168" s="14" t="s">
        <v>344</v>
      </c>
      <c r="C168" s="19"/>
      <c r="D168" s="36">
        <v>1</v>
      </c>
      <c r="E168" s="43">
        <f t="shared" ca="1" si="4"/>
        <v>1</v>
      </c>
      <c r="F168" s="1" t="e">
        <f ca="1">VLOOKUP(B168,input!$M$3:$N$27,2,FALSE)</f>
        <v>#N/A</v>
      </c>
      <c r="G168" s="1">
        <f t="shared" ca="1" si="5"/>
        <v>1</v>
      </c>
    </row>
    <row r="169" spans="1:7" ht="30">
      <c r="A169" s="5" t="s">
        <v>345</v>
      </c>
      <c r="B169" s="14" t="s">
        <v>346</v>
      </c>
      <c r="C169" s="19" t="s">
        <v>226</v>
      </c>
      <c r="D169" s="41">
        <v>2.3019262589514256E-3</v>
      </c>
      <c r="E169" s="43">
        <f t="shared" ca="1" si="4"/>
        <v>2.3019262589514256E-3</v>
      </c>
      <c r="F169" s="1" t="e">
        <f ca="1">VLOOKUP(B169,input!$M$3:$N$27,2,FALSE)</f>
        <v>#N/A</v>
      </c>
      <c r="G169" s="1">
        <f t="shared" ca="1" si="5"/>
        <v>2.3019262589514256E-3</v>
      </c>
    </row>
    <row r="170" spans="1:7" ht="30">
      <c r="A170" s="5" t="s">
        <v>347</v>
      </c>
      <c r="B170" s="14" t="s">
        <v>348</v>
      </c>
      <c r="C170" s="19"/>
      <c r="D170" s="39">
        <v>0.80000001192092896</v>
      </c>
      <c r="E170" s="43">
        <f t="shared" ca="1" si="4"/>
        <v>0.80000001192092896</v>
      </c>
      <c r="F170" s="1" t="e">
        <f ca="1">VLOOKUP(B170,input!$M$3:$N$27,2,FALSE)</f>
        <v>#N/A</v>
      </c>
      <c r="G170" s="1">
        <f t="shared" ca="1" si="5"/>
        <v>0.80000001192092896</v>
      </c>
    </row>
    <row r="171" spans="1:7" ht="30">
      <c r="A171" s="5" t="s">
        <v>349</v>
      </c>
      <c r="B171" s="14" t="s">
        <v>350</v>
      </c>
      <c r="C171" s="19"/>
      <c r="D171" s="39">
        <v>0.72000002861022949</v>
      </c>
      <c r="E171" s="43">
        <f t="shared" ca="1" si="4"/>
        <v>0.72000002861022949</v>
      </c>
      <c r="F171" s="1" t="e">
        <f ca="1">VLOOKUP(B171,input!$M$3:$N$27,2,FALSE)</f>
        <v>#N/A</v>
      </c>
      <c r="G171" s="1">
        <f t="shared" ca="1" si="5"/>
        <v>0.72000002861022949</v>
      </c>
    </row>
    <row r="172" spans="1:7" ht="30">
      <c r="A172" s="5" t="s">
        <v>351</v>
      </c>
      <c r="B172" s="14" t="s">
        <v>352</v>
      </c>
      <c r="C172" s="19" t="s">
        <v>30</v>
      </c>
      <c r="D172" s="37">
        <v>84.500015258789063</v>
      </c>
      <c r="E172" s="43">
        <f t="shared" ca="1" si="4"/>
        <v>84.500015258789063</v>
      </c>
      <c r="F172" s="1" t="e">
        <f ca="1">VLOOKUP(B172,input!$M$3:$N$27,2,FALSE)</f>
        <v>#N/A</v>
      </c>
      <c r="G172" s="1">
        <f t="shared" ca="1" si="5"/>
        <v>84.500015258789063</v>
      </c>
    </row>
    <row r="173" spans="1:7" ht="30">
      <c r="A173" s="5" t="s">
        <v>353</v>
      </c>
      <c r="B173" s="14" t="s">
        <v>354</v>
      </c>
      <c r="C173" s="19" t="s">
        <v>30</v>
      </c>
      <c r="D173" s="36">
        <v>5.5999999046325684</v>
      </c>
      <c r="E173" s="43">
        <f t="shared" ca="1" si="4"/>
        <v>5.5999999046325684</v>
      </c>
      <c r="F173" s="1" t="e">
        <f ca="1">VLOOKUP(B173,input!$M$3:$N$27,2,FALSE)</f>
        <v>#N/A</v>
      </c>
      <c r="G173" s="1">
        <f t="shared" ca="1" si="5"/>
        <v>5.5999999046325684</v>
      </c>
    </row>
    <row r="174" spans="1:7" ht="30">
      <c r="A174" s="5" t="s">
        <v>355</v>
      </c>
      <c r="B174" s="14" t="s">
        <v>356</v>
      </c>
      <c r="C174" s="19" t="s">
        <v>30</v>
      </c>
      <c r="D174" s="36">
        <v>2.7999999523162842</v>
      </c>
      <c r="E174" s="43">
        <f t="shared" ca="1" si="4"/>
        <v>2.7999999523162842</v>
      </c>
      <c r="F174" s="1" t="e">
        <f ca="1">VLOOKUP(B174,input!$M$3:$N$27,2,FALSE)</f>
        <v>#N/A</v>
      </c>
      <c r="G174" s="1">
        <f t="shared" ca="1" si="5"/>
        <v>2.7999999523162842</v>
      </c>
    </row>
    <row r="175" spans="1:7" ht="30">
      <c r="A175" s="5" t="s">
        <v>357</v>
      </c>
      <c r="B175" s="14" t="s">
        <v>358</v>
      </c>
      <c r="C175" s="19" t="s">
        <v>30</v>
      </c>
      <c r="D175" s="37">
        <v>20</v>
      </c>
      <c r="E175" s="43">
        <f t="shared" ca="1" si="4"/>
        <v>20</v>
      </c>
      <c r="F175" s="1" t="e">
        <f ca="1">VLOOKUP(B175,input!$M$3:$N$27,2,FALSE)</f>
        <v>#N/A</v>
      </c>
      <c r="G175" s="1">
        <f t="shared" ca="1" si="5"/>
        <v>20</v>
      </c>
    </row>
    <row r="176" spans="1:7" ht="30">
      <c r="A176" s="5" t="s">
        <v>359</v>
      </c>
      <c r="B176" s="14" t="s">
        <v>360</v>
      </c>
      <c r="C176" s="19" t="s">
        <v>30</v>
      </c>
      <c r="D176" s="36">
        <v>2.5</v>
      </c>
      <c r="E176" s="43">
        <f t="shared" ca="1" si="4"/>
        <v>2.5</v>
      </c>
      <c r="F176" s="1" t="e">
        <f ca="1">VLOOKUP(B176,input!$M$3:$N$27,2,FALSE)</f>
        <v>#N/A</v>
      </c>
      <c r="G176" s="1">
        <f t="shared" ca="1" si="5"/>
        <v>2.5</v>
      </c>
    </row>
    <row r="177" spans="1:7" ht="30">
      <c r="A177" s="5" t="s">
        <v>361</v>
      </c>
      <c r="B177" s="14" t="s">
        <v>362</v>
      </c>
      <c r="C177" s="19" t="s">
        <v>33</v>
      </c>
      <c r="D177" s="36">
        <v>2</v>
      </c>
      <c r="E177" s="43">
        <f t="shared" ca="1" si="4"/>
        <v>2</v>
      </c>
      <c r="F177" s="1" t="e">
        <f ca="1">VLOOKUP(B177,input!$M$3:$N$27,2,FALSE)</f>
        <v>#N/A</v>
      </c>
      <c r="G177" s="1">
        <f t="shared" ca="1" si="5"/>
        <v>2</v>
      </c>
    </row>
    <row r="178" spans="1:7" ht="30">
      <c r="A178" s="5" t="s">
        <v>363</v>
      </c>
      <c r="B178" s="14" t="s">
        <v>364</v>
      </c>
      <c r="C178" s="19"/>
      <c r="D178" s="35">
        <v>0</v>
      </c>
      <c r="E178" s="43">
        <f t="shared" ca="1" si="4"/>
        <v>0</v>
      </c>
      <c r="F178" s="1" t="e">
        <f ca="1">VLOOKUP(B178,input!$M$3:$N$27,2,FALSE)</f>
        <v>#N/A</v>
      </c>
      <c r="G178" s="1">
        <f t="shared" ca="1" si="5"/>
        <v>0</v>
      </c>
    </row>
    <row r="179" spans="1:7" ht="30">
      <c r="A179" s="5" t="s">
        <v>365</v>
      </c>
      <c r="B179" s="14" t="s">
        <v>366</v>
      </c>
      <c r="C179" s="19" t="s">
        <v>30</v>
      </c>
      <c r="D179" s="37">
        <v>84.500015258789063</v>
      </c>
      <c r="E179" s="43">
        <f t="shared" ca="1" si="4"/>
        <v>84.500015258789063</v>
      </c>
      <c r="F179" s="1" t="e">
        <f ca="1">VLOOKUP(B179,input!$M$3:$N$27,2,FALSE)</f>
        <v>#N/A</v>
      </c>
      <c r="G179" s="1">
        <f t="shared" ca="1" si="5"/>
        <v>84.500015258789063</v>
      </c>
    </row>
    <row r="180" spans="1:7" ht="30">
      <c r="A180" s="5" t="s">
        <v>367</v>
      </c>
      <c r="B180" s="14" t="s">
        <v>368</v>
      </c>
      <c r="C180" s="19"/>
      <c r="D180" s="39">
        <v>0.10000000149011612</v>
      </c>
      <c r="E180" s="43">
        <f t="shared" ca="1" si="4"/>
        <v>0.10000000149011612</v>
      </c>
      <c r="F180" s="1" t="e">
        <f ca="1">VLOOKUP(B180,input!$M$3:$N$27,2,FALSE)</f>
        <v>#N/A</v>
      </c>
      <c r="G180" s="1">
        <f t="shared" ca="1" si="5"/>
        <v>0.10000000149011612</v>
      </c>
    </row>
    <row r="181" spans="1:7" ht="30">
      <c r="A181" s="5" t="s">
        <v>369</v>
      </c>
      <c r="B181" s="14" t="s">
        <v>370</v>
      </c>
      <c r="C181" s="19"/>
      <c r="D181" s="39">
        <v>0.75</v>
      </c>
      <c r="E181" s="43">
        <f t="shared" ca="1" si="4"/>
        <v>0.75</v>
      </c>
      <c r="F181" s="1" t="e">
        <f ca="1">VLOOKUP(B181,input!$M$3:$N$27,2,FALSE)</f>
        <v>#N/A</v>
      </c>
      <c r="G181" s="1">
        <f t="shared" ca="1" si="5"/>
        <v>0.75</v>
      </c>
    </row>
    <row r="182" spans="1:7" ht="30">
      <c r="A182" s="5" t="s">
        <v>371</v>
      </c>
      <c r="B182" s="14" t="s">
        <v>372</v>
      </c>
      <c r="C182" s="19"/>
      <c r="D182" s="39">
        <v>0.15000000596046448</v>
      </c>
      <c r="E182" s="43">
        <f t="shared" ca="1" si="4"/>
        <v>0.15000000596046448</v>
      </c>
      <c r="F182" s="1" t="e">
        <f ca="1">VLOOKUP(B182,input!$M$3:$N$27,2,FALSE)</f>
        <v>#N/A</v>
      </c>
      <c r="G182" s="1">
        <f t="shared" ca="1" si="5"/>
        <v>0.15000000596046448</v>
      </c>
    </row>
    <row r="183" spans="1:7" ht="30">
      <c r="A183" s="5" t="s">
        <v>373</v>
      </c>
      <c r="B183" s="14" t="s">
        <v>374</v>
      </c>
      <c r="C183" s="19" t="s">
        <v>212</v>
      </c>
      <c r="D183" s="37">
        <v>77.541145324707031</v>
      </c>
      <c r="E183" s="43">
        <f t="shared" ca="1" si="4"/>
        <v>77.541145324707031</v>
      </c>
      <c r="F183" s="1" t="e">
        <f ca="1">VLOOKUP(B183,input!$M$3:$N$27,2,FALSE)</f>
        <v>#N/A</v>
      </c>
      <c r="G183" s="1">
        <f t="shared" ca="1" si="5"/>
        <v>77.541145324707031</v>
      </c>
    </row>
    <row r="184" spans="1:7" ht="30">
      <c r="A184" s="5" t="s">
        <v>375</v>
      </c>
      <c r="B184" s="14" t="s">
        <v>376</v>
      </c>
      <c r="C184" s="19" t="s">
        <v>212</v>
      </c>
      <c r="D184" s="38">
        <v>650.5074462890625</v>
      </c>
      <c r="E184" s="43">
        <f t="shared" ca="1" si="4"/>
        <v>650.5074462890625</v>
      </c>
      <c r="F184" s="1" t="e">
        <f ca="1">VLOOKUP(B184,input!$M$3:$N$27,2,FALSE)</f>
        <v>#N/A</v>
      </c>
      <c r="G184" s="1">
        <f t="shared" ca="1" si="5"/>
        <v>650.5074462890625</v>
      </c>
    </row>
    <row r="185" spans="1:7" ht="30">
      <c r="A185" s="5" t="s">
        <v>377</v>
      </c>
      <c r="B185" s="14" t="s">
        <v>378</v>
      </c>
      <c r="C185" s="19" t="s">
        <v>217</v>
      </c>
      <c r="D185" s="38">
        <v>1142.268798828125</v>
      </c>
      <c r="E185" s="43">
        <f t="shared" ca="1" si="4"/>
        <v>1142.268798828125</v>
      </c>
      <c r="F185" s="1" t="e">
        <f ca="1">VLOOKUP(B185,input!$M$3:$N$27,2,FALSE)</f>
        <v>#N/A</v>
      </c>
      <c r="G185" s="1">
        <f t="shared" ca="1" si="5"/>
        <v>1142.268798828125</v>
      </c>
    </row>
    <row r="186" spans="1:7" ht="30">
      <c r="A186" s="5" t="s">
        <v>379</v>
      </c>
      <c r="B186" s="14" t="s">
        <v>380</v>
      </c>
      <c r="C186" s="19" t="s">
        <v>217</v>
      </c>
      <c r="D186" s="38">
        <v>225.93124389648437</v>
      </c>
      <c r="E186" s="43">
        <f t="shared" ca="1" si="4"/>
        <v>225.93124389648437</v>
      </c>
      <c r="F186" s="1" t="e">
        <f ca="1">VLOOKUP(B186,input!$M$3:$N$27,2,FALSE)</f>
        <v>#N/A</v>
      </c>
      <c r="G186" s="1">
        <f t="shared" ca="1" si="5"/>
        <v>225.93124389648437</v>
      </c>
    </row>
    <row r="187" spans="1:7" ht="30">
      <c r="A187" s="5" t="s">
        <v>381</v>
      </c>
      <c r="B187" s="14" t="s">
        <v>382</v>
      </c>
      <c r="C187" s="19" t="s">
        <v>217</v>
      </c>
      <c r="D187" s="35">
        <v>0</v>
      </c>
      <c r="E187" s="43">
        <f t="shared" ca="1" si="4"/>
        <v>0</v>
      </c>
      <c r="F187" s="1" t="e">
        <f ca="1">VLOOKUP(B187,input!$M$3:$N$27,2,FALSE)</f>
        <v>#N/A</v>
      </c>
      <c r="G187" s="1">
        <f t="shared" ca="1" si="5"/>
        <v>0</v>
      </c>
    </row>
    <row r="188" spans="1:7" ht="30">
      <c r="A188" s="5" t="s">
        <v>383</v>
      </c>
      <c r="B188" s="14" t="s">
        <v>384</v>
      </c>
      <c r="C188" s="19"/>
      <c r="D188" s="36">
        <v>1</v>
      </c>
      <c r="E188" s="43">
        <f t="shared" ca="1" si="4"/>
        <v>1</v>
      </c>
      <c r="F188" s="1" t="e">
        <f ca="1">VLOOKUP(B188,input!$M$3:$N$27,2,FALSE)</f>
        <v>#N/A</v>
      </c>
      <c r="G188" s="1">
        <f t="shared" ca="1" si="5"/>
        <v>1</v>
      </c>
    </row>
    <row r="189" spans="1:7" ht="30">
      <c r="A189" s="5" t="s">
        <v>385</v>
      </c>
      <c r="B189" s="14" t="s">
        <v>386</v>
      </c>
      <c r="C189" s="19" t="s">
        <v>226</v>
      </c>
      <c r="D189" s="41">
        <v>2.2567859850823879E-3</v>
      </c>
      <c r="E189" s="43">
        <f t="shared" ca="1" si="4"/>
        <v>2.2567859850823879E-3</v>
      </c>
      <c r="F189" s="1" t="e">
        <f ca="1">VLOOKUP(B189,input!$M$3:$N$27,2,FALSE)</f>
        <v>#N/A</v>
      </c>
      <c r="G189" s="1">
        <f t="shared" ca="1" si="5"/>
        <v>2.2567859850823879E-3</v>
      </c>
    </row>
    <row r="190" spans="1:7" ht="30">
      <c r="A190" s="5" t="s">
        <v>387</v>
      </c>
      <c r="B190" s="14" t="s">
        <v>388</v>
      </c>
      <c r="C190" s="19"/>
      <c r="D190" s="39">
        <v>0.80000001192092896</v>
      </c>
      <c r="E190" s="43">
        <f t="shared" ca="1" si="4"/>
        <v>0.80000001192092896</v>
      </c>
      <c r="F190" s="1" t="e">
        <f ca="1">VLOOKUP(B190,input!$M$3:$N$27,2,FALSE)</f>
        <v>#N/A</v>
      </c>
      <c r="G190" s="1">
        <f t="shared" ca="1" si="5"/>
        <v>0.80000001192092896</v>
      </c>
    </row>
    <row r="191" spans="1:7" ht="30">
      <c r="A191" s="5" t="s">
        <v>389</v>
      </c>
      <c r="B191" s="14" t="s">
        <v>390</v>
      </c>
      <c r="C191" s="19"/>
      <c r="D191" s="39">
        <v>0.72000002861022949</v>
      </c>
      <c r="E191" s="43">
        <f t="shared" ca="1" si="4"/>
        <v>0.72000002861022949</v>
      </c>
      <c r="F191" s="1" t="e">
        <f ca="1">VLOOKUP(B191,input!$M$3:$N$27,2,FALSE)</f>
        <v>#N/A</v>
      </c>
      <c r="G191" s="1">
        <f t="shared" ca="1" si="5"/>
        <v>0.72000002861022949</v>
      </c>
    </row>
    <row r="192" spans="1:7" ht="30">
      <c r="A192" s="5" t="s">
        <v>391</v>
      </c>
      <c r="B192" s="14" t="s">
        <v>392</v>
      </c>
      <c r="C192" s="19" t="s">
        <v>30</v>
      </c>
      <c r="D192" s="38">
        <v>102.58154296875</v>
      </c>
      <c r="E192" s="43">
        <f t="shared" ca="1" si="4"/>
        <v>102.58154296875</v>
      </c>
      <c r="F192" s="1" t="e">
        <f ca="1">VLOOKUP(B192,input!$M$3:$N$27,2,FALSE)</f>
        <v>#N/A</v>
      </c>
      <c r="G192" s="1">
        <f t="shared" ca="1" si="5"/>
        <v>102.58154296875</v>
      </c>
    </row>
    <row r="193" spans="1:7" ht="30">
      <c r="A193" s="5" t="s">
        <v>393</v>
      </c>
      <c r="B193" s="14" t="s">
        <v>394</v>
      </c>
      <c r="C193" s="19" t="s">
        <v>30</v>
      </c>
      <c r="D193" s="36">
        <v>5.6999998092651367</v>
      </c>
      <c r="E193" s="43">
        <f t="shared" ca="1" si="4"/>
        <v>5.6999998092651367</v>
      </c>
      <c r="F193" s="1" t="e">
        <f ca="1">VLOOKUP(B193,input!$M$3:$N$27,2,FALSE)</f>
        <v>#N/A</v>
      </c>
      <c r="G193" s="1">
        <f t="shared" ca="1" si="5"/>
        <v>5.6999998092651367</v>
      </c>
    </row>
    <row r="194" spans="1:7" ht="30">
      <c r="A194" s="5" t="s">
        <v>395</v>
      </c>
      <c r="B194" s="14" t="s">
        <v>396</v>
      </c>
      <c r="C194" s="19" t="s">
        <v>30</v>
      </c>
      <c r="D194" s="36">
        <v>2.7999999523162842</v>
      </c>
      <c r="E194" s="43">
        <f t="shared" ca="1" si="4"/>
        <v>2.7999999523162842</v>
      </c>
      <c r="F194" s="1" t="e">
        <f ca="1">VLOOKUP(B194,input!$M$3:$N$27,2,FALSE)</f>
        <v>#N/A</v>
      </c>
      <c r="G194" s="1">
        <f t="shared" ca="1" si="5"/>
        <v>2.7999999523162842</v>
      </c>
    </row>
    <row r="195" spans="1:7" ht="30">
      <c r="A195" s="5" t="s">
        <v>397</v>
      </c>
      <c r="B195" s="14" t="s">
        <v>398</v>
      </c>
      <c r="C195" s="19" t="s">
        <v>30</v>
      </c>
      <c r="D195" s="37">
        <v>20</v>
      </c>
      <c r="E195" s="43">
        <f t="shared" ca="1" si="4"/>
        <v>20</v>
      </c>
      <c r="F195" s="1" t="e">
        <f ca="1">VLOOKUP(B195,input!$M$3:$N$27,2,FALSE)</f>
        <v>#N/A</v>
      </c>
      <c r="G195" s="1">
        <f t="shared" ca="1" si="5"/>
        <v>20</v>
      </c>
    </row>
    <row r="196" spans="1:7" ht="30">
      <c r="A196" s="5" t="s">
        <v>399</v>
      </c>
      <c r="B196" s="14" t="s">
        <v>400</v>
      </c>
      <c r="C196" s="19" t="s">
        <v>30</v>
      </c>
      <c r="D196" s="36">
        <v>2.5</v>
      </c>
      <c r="E196" s="43">
        <f t="shared" ca="1" si="4"/>
        <v>2.5</v>
      </c>
      <c r="F196" s="1" t="e">
        <f ca="1">VLOOKUP(B196,input!$M$3:$N$27,2,FALSE)</f>
        <v>#N/A</v>
      </c>
      <c r="G196" s="1">
        <f t="shared" ca="1" si="5"/>
        <v>2.5</v>
      </c>
    </row>
    <row r="197" spans="1:7" ht="30">
      <c r="A197" s="5" t="s">
        <v>401</v>
      </c>
      <c r="B197" s="14" t="s">
        <v>402</v>
      </c>
      <c r="C197" s="19" t="s">
        <v>33</v>
      </c>
      <c r="D197" s="36">
        <v>2</v>
      </c>
      <c r="E197" s="43">
        <f t="shared" ca="1" si="4"/>
        <v>2</v>
      </c>
      <c r="F197" s="1" t="e">
        <f ca="1">VLOOKUP(B197,input!$M$3:$N$27,2,FALSE)</f>
        <v>#N/A</v>
      </c>
      <c r="G197" s="1">
        <f t="shared" ca="1" si="5"/>
        <v>2</v>
      </c>
    </row>
    <row r="198" spans="1:7" ht="30">
      <c r="A198" s="5" t="s">
        <v>403</v>
      </c>
      <c r="B198" s="14" t="s">
        <v>404</v>
      </c>
      <c r="C198" s="19"/>
      <c r="D198" s="35">
        <v>0</v>
      </c>
      <c r="E198" s="43">
        <f t="shared" ca="1" si="4"/>
        <v>0</v>
      </c>
      <c r="F198" s="1" t="e">
        <f ca="1">VLOOKUP(B198,input!$M$3:$N$27,2,FALSE)</f>
        <v>#N/A</v>
      </c>
      <c r="G198" s="1">
        <f t="shared" ca="1" si="5"/>
        <v>0</v>
      </c>
    </row>
    <row r="199" spans="1:7" ht="30">
      <c r="A199" s="5" t="s">
        <v>405</v>
      </c>
      <c r="B199" s="14" t="s">
        <v>406</v>
      </c>
      <c r="C199" s="19" t="s">
        <v>30</v>
      </c>
      <c r="D199" s="38">
        <v>102.58154296875</v>
      </c>
      <c r="E199" s="43">
        <f t="shared" ca="1" si="4"/>
        <v>102.58154296875</v>
      </c>
      <c r="F199" s="1" t="e">
        <f ca="1">VLOOKUP(B199,input!$M$3:$N$27,2,FALSE)</f>
        <v>#N/A</v>
      </c>
      <c r="G199" s="1">
        <f t="shared" ca="1" si="5"/>
        <v>102.58154296875</v>
      </c>
    </row>
    <row r="200" spans="1:7" ht="30">
      <c r="A200" s="5" t="s">
        <v>407</v>
      </c>
      <c r="B200" s="14" t="s">
        <v>408</v>
      </c>
      <c r="C200" s="19"/>
      <c r="D200" s="39">
        <v>0.10000000149011612</v>
      </c>
      <c r="E200" s="43">
        <f t="shared" ca="1" si="4"/>
        <v>0.10000000149011612</v>
      </c>
      <c r="F200" s="1" t="e">
        <f ca="1">VLOOKUP(B200,input!$M$3:$N$27,2,FALSE)</f>
        <v>#N/A</v>
      </c>
      <c r="G200" s="1">
        <f t="shared" ca="1" si="5"/>
        <v>0.10000000149011612</v>
      </c>
    </row>
    <row r="201" spans="1:7" ht="30">
      <c r="A201" s="5" t="s">
        <v>409</v>
      </c>
      <c r="B201" s="14" t="s">
        <v>410</v>
      </c>
      <c r="C201" s="19"/>
      <c r="D201" s="39">
        <v>0.75</v>
      </c>
      <c r="E201" s="43">
        <f t="shared" ref="E201:E264" ca="1" si="6">G201</f>
        <v>0.75</v>
      </c>
      <c r="F201" s="1" t="e">
        <f ca="1">VLOOKUP(B201,input!$M$3:$N$27,2,FALSE)</f>
        <v>#N/A</v>
      </c>
      <c r="G201" s="1">
        <f t="shared" ref="G201:G264" ca="1" si="7">_xlfn.IFNA(F201,D201)</f>
        <v>0.75</v>
      </c>
    </row>
    <row r="202" spans="1:7" ht="30">
      <c r="A202" s="5" t="s">
        <v>411</v>
      </c>
      <c r="B202" s="14" t="s">
        <v>412</v>
      </c>
      <c r="C202" s="19"/>
      <c r="D202" s="39">
        <v>0.15000000596046448</v>
      </c>
      <c r="E202" s="43">
        <f t="shared" ca="1" si="6"/>
        <v>0.15000000596046448</v>
      </c>
      <c r="F202" s="1" t="e">
        <f ca="1">VLOOKUP(B202,input!$M$3:$N$27,2,FALSE)</f>
        <v>#N/A</v>
      </c>
      <c r="G202" s="1">
        <f t="shared" ca="1" si="7"/>
        <v>0.15000000596046448</v>
      </c>
    </row>
    <row r="203" spans="1:7" ht="30">
      <c r="A203" s="5" t="s">
        <v>413</v>
      </c>
      <c r="B203" s="14" t="s">
        <v>414</v>
      </c>
      <c r="C203" s="19" t="s">
        <v>212</v>
      </c>
      <c r="D203" s="37">
        <v>53.870052337646484</v>
      </c>
      <c r="E203" s="43">
        <f t="shared" ca="1" si="6"/>
        <v>53.870052337646484</v>
      </c>
      <c r="F203" s="1" t="e">
        <f ca="1">VLOOKUP(B203,input!$M$3:$N$27,2,FALSE)</f>
        <v>#N/A</v>
      </c>
      <c r="G203" s="1">
        <f t="shared" ca="1" si="7"/>
        <v>53.870052337646484</v>
      </c>
    </row>
    <row r="204" spans="1:7" ht="30">
      <c r="A204" s="5" t="s">
        <v>415</v>
      </c>
      <c r="B204" s="14" t="s">
        <v>416</v>
      </c>
      <c r="C204" s="19" t="s">
        <v>212</v>
      </c>
      <c r="D204" s="38">
        <v>650.5074462890625</v>
      </c>
      <c r="E204" s="43">
        <f t="shared" ca="1" si="6"/>
        <v>650.5074462890625</v>
      </c>
      <c r="F204" s="1" t="e">
        <f ca="1">VLOOKUP(B204,input!$M$3:$N$27,2,FALSE)</f>
        <v>#N/A</v>
      </c>
      <c r="G204" s="1">
        <f t="shared" ca="1" si="7"/>
        <v>650.5074462890625</v>
      </c>
    </row>
    <row r="205" spans="1:7" ht="30">
      <c r="A205" s="5" t="s">
        <v>417</v>
      </c>
      <c r="B205" s="14" t="s">
        <v>418</v>
      </c>
      <c r="C205" s="19" t="s">
        <v>217</v>
      </c>
      <c r="D205" s="38">
        <v>1027.843017578125</v>
      </c>
      <c r="E205" s="43">
        <f t="shared" ca="1" si="6"/>
        <v>1027.843017578125</v>
      </c>
      <c r="F205" s="1" t="e">
        <f ca="1">VLOOKUP(B205,input!$M$3:$N$27,2,FALSE)</f>
        <v>#N/A</v>
      </c>
      <c r="G205" s="1">
        <f t="shared" ca="1" si="7"/>
        <v>1027.843017578125</v>
      </c>
    </row>
    <row r="206" spans="1:7" ht="30">
      <c r="A206" s="5" t="s">
        <v>419</v>
      </c>
      <c r="B206" s="14" t="s">
        <v>420</v>
      </c>
      <c r="C206" s="19" t="s">
        <v>217</v>
      </c>
      <c r="D206" s="38">
        <v>141.89399719238281</v>
      </c>
      <c r="E206" s="43">
        <f t="shared" ca="1" si="6"/>
        <v>141.89399719238281</v>
      </c>
      <c r="F206" s="1" t="e">
        <f ca="1">VLOOKUP(B206,input!$M$3:$N$27,2,FALSE)</f>
        <v>#N/A</v>
      </c>
      <c r="G206" s="1">
        <f t="shared" ca="1" si="7"/>
        <v>141.89399719238281</v>
      </c>
    </row>
    <row r="207" spans="1:7" ht="30">
      <c r="A207" s="5" t="s">
        <v>421</v>
      </c>
      <c r="B207" s="14" t="s">
        <v>422</v>
      </c>
      <c r="C207" s="19" t="s">
        <v>217</v>
      </c>
      <c r="D207" s="35">
        <v>0</v>
      </c>
      <c r="E207" s="43">
        <f t="shared" ca="1" si="6"/>
        <v>0</v>
      </c>
      <c r="F207" s="1" t="e">
        <f ca="1">VLOOKUP(B207,input!$M$3:$N$27,2,FALSE)</f>
        <v>#N/A</v>
      </c>
      <c r="G207" s="1">
        <f t="shared" ca="1" si="7"/>
        <v>0</v>
      </c>
    </row>
    <row r="208" spans="1:7" ht="30">
      <c r="A208" s="5" t="s">
        <v>423</v>
      </c>
      <c r="B208" s="14" t="s">
        <v>424</v>
      </c>
      <c r="C208" s="19"/>
      <c r="D208" s="36">
        <v>1</v>
      </c>
      <c r="E208" s="43">
        <f t="shared" ca="1" si="6"/>
        <v>1</v>
      </c>
      <c r="F208" s="1" t="e">
        <f ca="1">VLOOKUP(B208,input!$M$3:$N$27,2,FALSE)</f>
        <v>#N/A</v>
      </c>
      <c r="G208" s="1">
        <f t="shared" ca="1" si="7"/>
        <v>1</v>
      </c>
    </row>
    <row r="209" spans="1:7" ht="30">
      <c r="A209" s="5" t="s">
        <v>425</v>
      </c>
      <c r="B209" s="14" t="s">
        <v>426</v>
      </c>
      <c r="C209" s="19" t="s">
        <v>226</v>
      </c>
      <c r="D209" s="41">
        <v>2.2125369869172573E-3</v>
      </c>
      <c r="E209" s="43">
        <f t="shared" ca="1" si="6"/>
        <v>2.2125369869172573E-3</v>
      </c>
      <c r="F209" s="1" t="e">
        <f ca="1">VLOOKUP(B209,input!$M$3:$N$27,2,FALSE)</f>
        <v>#N/A</v>
      </c>
      <c r="G209" s="1">
        <f t="shared" ca="1" si="7"/>
        <v>2.2125369869172573E-3</v>
      </c>
    </row>
    <row r="210" spans="1:7" ht="30">
      <c r="A210" s="5" t="s">
        <v>427</v>
      </c>
      <c r="B210" s="14" t="s">
        <v>428</v>
      </c>
      <c r="C210" s="19"/>
      <c r="D210" s="39">
        <v>0.80000001192092896</v>
      </c>
      <c r="E210" s="43">
        <f t="shared" ca="1" si="6"/>
        <v>0.80000001192092896</v>
      </c>
      <c r="F210" s="1" t="e">
        <f ca="1">VLOOKUP(B210,input!$M$3:$N$27,2,FALSE)</f>
        <v>#N/A</v>
      </c>
      <c r="G210" s="1">
        <f t="shared" ca="1" si="7"/>
        <v>0.80000001192092896</v>
      </c>
    </row>
    <row r="211" spans="1:7" ht="30">
      <c r="A211" s="5" t="s">
        <v>429</v>
      </c>
      <c r="B211" s="14" t="s">
        <v>430</v>
      </c>
      <c r="C211" s="19"/>
      <c r="D211" s="39">
        <v>0.72000002861022949</v>
      </c>
      <c r="E211" s="43">
        <f t="shared" ca="1" si="6"/>
        <v>0.72000002861022949</v>
      </c>
      <c r="F211" s="1" t="e">
        <f ca="1">VLOOKUP(B211,input!$M$3:$N$27,2,FALSE)</f>
        <v>#N/A</v>
      </c>
      <c r="G211" s="1">
        <f t="shared" ca="1" si="7"/>
        <v>0.72000002861022949</v>
      </c>
    </row>
    <row r="212" spans="1:7" ht="30">
      <c r="A212" s="5" t="s">
        <v>431</v>
      </c>
      <c r="B212" s="14" t="s">
        <v>432</v>
      </c>
      <c r="C212" s="19" t="s">
        <v>30</v>
      </c>
      <c r="D212" s="38">
        <v>133.96348571777344</v>
      </c>
      <c r="E212" s="43">
        <f t="shared" ca="1" si="6"/>
        <v>133.96348571777344</v>
      </c>
      <c r="F212" s="1" t="e">
        <f ca="1">VLOOKUP(B212,input!$M$3:$N$27,2,FALSE)</f>
        <v>#N/A</v>
      </c>
      <c r="G212" s="1">
        <f t="shared" ca="1" si="7"/>
        <v>133.96348571777344</v>
      </c>
    </row>
    <row r="213" spans="1:7" ht="30">
      <c r="A213" s="5" t="s">
        <v>433</v>
      </c>
      <c r="B213" s="14" t="s">
        <v>434</v>
      </c>
      <c r="C213" s="19" t="s">
        <v>30</v>
      </c>
      <c r="D213" s="36">
        <v>5.5999999046325684</v>
      </c>
      <c r="E213" s="43">
        <f t="shared" ca="1" si="6"/>
        <v>5.5999999046325684</v>
      </c>
      <c r="F213" s="1" t="e">
        <f ca="1">VLOOKUP(B213,input!$M$3:$N$27,2,FALSE)</f>
        <v>#N/A</v>
      </c>
      <c r="G213" s="1">
        <f t="shared" ca="1" si="7"/>
        <v>5.5999999046325684</v>
      </c>
    </row>
    <row r="214" spans="1:7" ht="30">
      <c r="A214" s="5" t="s">
        <v>435</v>
      </c>
      <c r="B214" s="14" t="s">
        <v>436</v>
      </c>
      <c r="C214" s="19" t="s">
        <v>30</v>
      </c>
      <c r="D214" s="36">
        <v>2.7999999523162842</v>
      </c>
      <c r="E214" s="43">
        <f t="shared" ca="1" si="6"/>
        <v>2.7999999523162842</v>
      </c>
      <c r="F214" s="1" t="e">
        <f ca="1">VLOOKUP(B214,input!$M$3:$N$27,2,FALSE)</f>
        <v>#N/A</v>
      </c>
      <c r="G214" s="1">
        <f t="shared" ca="1" si="7"/>
        <v>2.7999999523162842</v>
      </c>
    </row>
    <row r="215" spans="1:7" ht="30">
      <c r="A215" s="5" t="s">
        <v>437</v>
      </c>
      <c r="B215" s="14" t="s">
        <v>438</v>
      </c>
      <c r="C215" s="19" t="s">
        <v>30</v>
      </c>
      <c r="D215" s="37">
        <v>20</v>
      </c>
      <c r="E215" s="43">
        <f t="shared" ca="1" si="6"/>
        <v>20</v>
      </c>
      <c r="F215" s="1" t="e">
        <f ca="1">VLOOKUP(B215,input!$M$3:$N$27,2,FALSE)</f>
        <v>#N/A</v>
      </c>
      <c r="G215" s="1">
        <f t="shared" ca="1" si="7"/>
        <v>20</v>
      </c>
    </row>
    <row r="216" spans="1:7" ht="30">
      <c r="A216" s="5" t="s">
        <v>439</v>
      </c>
      <c r="B216" s="14" t="s">
        <v>440</v>
      </c>
      <c r="C216" s="19" t="s">
        <v>30</v>
      </c>
      <c r="D216" s="36">
        <v>2.5</v>
      </c>
      <c r="E216" s="43">
        <f t="shared" ca="1" si="6"/>
        <v>2.5</v>
      </c>
      <c r="F216" s="1" t="e">
        <f ca="1">VLOOKUP(B216,input!$M$3:$N$27,2,FALSE)</f>
        <v>#N/A</v>
      </c>
      <c r="G216" s="1">
        <f t="shared" ca="1" si="7"/>
        <v>2.5</v>
      </c>
    </row>
    <row r="217" spans="1:7" ht="30">
      <c r="A217" s="5" t="s">
        <v>441</v>
      </c>
      <c r="B217" s="14" t="s">
        <v>442</v>
      </c>
      <c r="C217" s="19" t="s">
        <v>33</v>
      </c>
      <c r="D217" s="36">
        <v>2</v>
      </c>
      <c r="E217" s="43">
        <f t="shared" ca="1" si="6"/>
        <v>2</v>
      </c>
      <c r="F217" s="1" t="e">
        <f ca="1">VLOOKUP(B217,input!$M$3:$N$27,2,FALSE)</f>
        <v>#N/A</v>
      </c>
      <c r="G217" s="1">
        <f t="shared" ca="1" si="7"/>
        <v>2</v>
      </c>
    </row>
    <row r="218" spans="1:7" ht="30">
      <c r="A218" s="5" t="s">
        <v>443</v>
      </c>
      <c r="B218" s="14" t="s">
        <v>444</v>
      </c>
      <c r="C218" s="19"/>
      <c r="D218" s="35">
        <v>0</v>
      </c>
      <c r="E218" s="43">
        <f t="shared" ca="1" si="6"/>
        <v>0</v>
      </c>
      <c r="F218" s="1" t="e">
        <f ca="1">VLOOKUP(B218,input!$M$3:$N$27,2,FALSE)</f>
        <v>#N/A</v>
      </c>
      <c r="G218" s="1">
        <f t="shared" ca="1" si="7"/>
        <v>0</v>
      </c>
    </row>
    <row r="219" spans="1:7" ht="30">
      <c r="A219" s="5" t="s">
        <v>445</v>
      </c>
      <c r="B219" s="14" t="s">
        <v>446</v>
      </c>
      <c r="C219" s="19" t="s">
        <v>30</v>
      </c>
      <c r="D219" s="38">
        <v>133.96348571777344</v>
      </c>
      <c r="E219" s="43">
        <f t="shared" ca="1" si="6"/>
        <v>133.96348571777344</v>
      </c>
      <c r="F219" s="1" t="e">
        <f ca="1">VLOOKUP(B219,input!$M$3:$N$27,2,FALSE)</f>
        <v>#N/A</v>
      </c>
      <c r="G219" s="1">
        <f t="shared" ca="1" si="7"/>
        <v>133.96348571777344</v>
      </c>
    </row>
    <row r="220" spans="1:7" ht="30">
      <c r="A220" s="5" t="s">
        <v>447</v>
      </c>
      <c r="B220" s="14" t="s">
        <v>448</v>
      </c>
      <c r="C220" s="19"/>
      <c r="D220" s="39">
        <v>0.10000000149011612</v>
      </c>
      <c r="E220" s="43">
        <f t="shared" ca="1" si="6"/>
        <v>0.10000000149011612</v>
      </c>
      <c r="F220" s="1" t="e">
        <f ca="1">VLOOKUP(B220,input!$M$3:$N$27,2,FALSE)</f>
        <v>#N/A</v>
      </c>
      <c r="G220" s="1">
        <f t="shared" ca="1" si="7"/>
        <v>0.10000000149011612</v>
      </c>
    </row>
    <row r="221" spans="1:7" ht="30">
      <c r="A221" s="5" t="s">
        <v>449</v>
      </c>
      <c r="B221" s="14" t="s">
        <v>450</v>
      </c>
      <c r="C221" s="19"/>
      <c r="D221" s="39">
        <v>0.75</v>
      </c>
      <c r="E221" s="43">
        <f t="shared" ca="1" si="6"/>
        <v>0.75</v>
      </c>
      <c r="F221" s="1" t="e">
        <f ca="1">VLOOKUP(B221,input!$M$3:$N$27,2,FALSE)</f>
        <v>#N/A</v>
      </c>
      <c r="G221" s="1">
        <f t="shared" ca="1" si="7"/>
        <v>0.75</v>
      </c>
    </row>
    <row r="222" spans="1:7" ht="30">
      <c r="A222" s="5" t="s">
        <v>451</v>
      </c>
      <c r="B222" s="14" t="s">
        <v>452</v>
      </c>
      <c r="C222" s="19"/>
      <c r="D222" s="39">
        <v>0.15000000596046448</v>
      </c>
      <c r="E222" s="43">
        <f t="shared" ca="1" si="6"/>
        <v>0.15000000596046448</v>
      </c>
      <c r="F222" s="1" t="e">
        <f ca="1">VLOOKUP(B222,input!$M$3:$N$27,2,FALSE)</f>
        <v>#N/A</v>
      </c>
      <c r="G222" s="1">
        <f t="shared" ca="1" si="7"/>
        <v>0.15000000596046448</v>
      </c>
    </row>
    <row r="223" spans="1:7" ht="30">
      <c r="A223" s="5" t="s">
        <v>453</v>
      </c>
      <c r="B223" s="14" t="s">
        <v>454</v>
      </c>
      <c r="C223" s="19" t="s">
        <v>212</v>
      </c>
      <c r="D223" s="37">
        <v>34.384773254394531</v>
      </c>
      <c r="E223" s="43">
        <f t="shared" ca="1" si="6"/>
        <v>34.384773254394531</v>
      </c>
      <c r="F223" s="1" t="e">
        <f ca="1">VLOOKUP(B223,input!$M$3:$N$27,2,FALSE)</f>
        <v>#N/A</v>
      </c>
      <c r="G223" s="1">
        <f t="shared" ca="1" si="7"/>
        <v>34.384773254394531</v>
      </c>
    </row>
    <row r="224" spans="1:7" ht="30">
      <c r="A224" s="5" t="s">
        <v>455</v>
      </c>
      <c r="B224" s="14" t="s">
        <v>456</v>
      </c>
      <c r="C224" s="19" t="s">
        <v>212</v>
      </c>
      <c r="D224" s="38">
        <v>650.5074462890625</v>
      </c>
      <c r="E224" s="43">
        <f t="shared" ca="1" si="6"/>
        <v>650.5074462890625</v>
      </c>
      <c r="F224" s="1" t="e">
        <f ca="1">VLOOKUP(B224,input!$M$3:$N$27,2,FALSE)</f>
        <v>#N/A</v>
      </c>
      <c r="G224" s="1">
        <f t="shared" ca="1" si="7"/>
        <v>650.5074462890625</v>
      </c>
    </row>
    <row r="225" spans="1:7" ht="30">
      <c r="A225" s="5" t="s">
        <v>457</v>
      </c>
      <c r="B225" s="14" t="s">
        <v>458</v>
      </c>
      <c r="C225" s="19" t="s">
        <v>217</v>
      </c>
      <c r="D225" s="38">
        <v>1408.445068359375</v>
      </c>
      <c r="E225" s="43">
        <f t="shared" ca="1" si="6"/>
        <v>1408.445068359375</v>
      </c>
      <c r="F225" s="1" t="e">
        <f ca="1">VLOOKUP(B225,input!$M$3:$N$27,2,FALSE)</f>
        <v>#N/A</v>
      </c>
      <c r="G225" s="1">
        <f t="shared" ca="1" si="7"/>
        <v>1408.445068359375</v>
      </c>
    </row>
    <row r="226" spans="1:7" ht="30">
      <c r="A226" s="5" t="s">
        <v>459</v>
      </c>
      <c r="B226" s="14" t="s">
        <v>460</v>
      </c>
      <c r="C226" s="19" t="s">
        <v>217</v>
      </c>
      <c r="D226" s="38">
        <v>108.51228332519531</v>
      </c>
      <c r="E226" s="43">
        <f t="shared" ca="1" si="6"/>
        <v>108.51228332519531</v>
      </c>
      <c r="F226" s="1" t="e">
        <f ca="1">VLOOKUP(B226,input!$M$3:$N$27,2,FALSE)</f>
        <v>#N/A</v>
      </c>
      <c r="G226" s="1">
        <f t="shared" ca="1" si="7"/>
        <v>108.51228332519531</v>
      </c>
    </row>
    <row r="227" spans="1:7" ht="30">
      <c r="A227" s="5" t="s">
        <v>461</v>
      </c>
      <c r="B227" s="14" t="s">
        <v>462</v>
      </c>
      <c r="C227" s="19" t="s">
        <v>217</v>
      </c>
      <c r="D227" s="35">
        <v>0</v>
      </c>
      <c r="E227" s="43">
        <f t="shared" ca="1" si="6"/>
        <v>0</v>
      </c>
      <c r="F227" s="1" t="e">
        <f ca="1">VLOOKUP(B227,input!$M$3:$N$27,2,FALSE)</f>
        <v>#N/A</v>
      </c>
      <c r="G227" s="1">
        <f t="shared" ca="1" si="7"/>
        <v>0</v>
      </c>
    </row>
    <row r="228" spans="1:7" ht="30">
      <c r="A228" s="5" t="s">
        <v>463</v>
      </c>
      <c r="B228" s="14" t="s">
        <v>464</v>
      </c>
      <c r="C228" s="19"/>
      <c r="D228" s="36">
        <v>1</v>
      </c>
      <c r="E228" s="43">
        <f t="shared" ca="1" si="6"/>
        <v>1</v>
      </c>
      <c r="F228" s="1" t="e">
        <f ca="1">VLOOKUP(B228,input!$M$3:$N$27,2,FALSE)</f>
        <v>#N/A</v>
      </c>
      <c r="G228" s="1">
        <f t="shared" ca="1" si="7"/>
        <v>1</v>
      </c>
    </row>
    <row r="229" spans="1:7" ht="30">
      <c r="A229" s="5" t="s">
        <v>465</v>
      </c>
      <c r="B229" s="14" t="s">
        <v>466</v>
      </c>
      <c r="C229" s="19" t="s">
        <v>226</v>
      </c>
      <c r="D229" s="41">
        <v>2.1691459696739912E-3</v>
      </c>
      <c r="E229" s="43">
        <f t="shared" ca="1" si="6"/>
        <v>2.1691459696739912E-3</v>
      </c>
      <c r="F229" s="1" t="e">
        <f ca="1">VLOOKUP(B229,input!$M$3:$N$27,2,FALSE)</f>
        <v>#N/A</v>
      </c>
      <c r="G229" s="1">
        <f t="shared" ca="1" si="7"/>
        <v>2.1691459696739912E-3</v>
      </c>
    </row>
    <row r="230" spans="1:7" ht="30">
      <c r="A230" s="5" t="s">
        <v>467</v>
      </c>
      <c r="B230" s="14" t="s">
        <v>468</v>
      </c>
      <c r="C230" s="19"/>
      <c r="D230" s="39">
        <v>0.80000001192092896</v>
      </c>
      <c r="E230" s="43">
        <f t="shared" ca="1" si="6"/>
        <v>0.80000001192092896</v>
      </c>
      <c r="F230" s="1" t="e">
        <f ca="1">VLOOKUP(B230,input!$M$3:$N$27,2,FALSE)</f>
        <v>#N/A</v>
      </c>
      <c r="G230" s="1">
        <f t="shared" ca="1" si="7"/>
        <v>0.80000001192092896</v>
      </c>
    </row>
    <row r="231" spans="1:7" ht="30">
      <c r="A231" s="5" t="s">
        <v>469</v>
      </c>
      <c r="B231" s="14" t="s">
        <v>470</v>
      </c>
      <c r="C231" s="19"/>
      <c r="D231" s="39">
        <v>0.72000002861022949</v>
      </c>
      <c r="E231" s="43">
        <f t="shared" ca="1" si="6"/>
        <v>0.72000002861022949</v>
      </c>
      <c r="F231" s="1" t="e">
        <f ca="1">VLOOKUP(B231,input!$M$3:$N$27,2,FALSE)</f>
        <v>#N/A</v>
      </c>
      <c r="G231" s="1">
        <f t="shared" ca="1" si="7"/>
        <v>0.72000002861022949</v>
      </c>
    </row>
    <row r="232" spans="1:7" ht="30">
      <c r="A232" s="5" t="s">
        <v>471</v>
      </c>
      <c r="B232" s="14" t="s">
        <v>472</v>
      </c>
      <c r="C232" s="19" t="s">
        <v>38</v>
      </c>
      <c r="D232" s="36">
        <v>1.0135135650634766</v>
      </c>
      <c r="E232" s="43">
        <f t="shared" ca="1" si="6"/>
        <v>1.0135135650634766</v>
      </c>
      <c r="F232" s="1" t="e">
        <f ca="1">VLOOKUP(B232,input!$M$3:$N$27,2,FALSE)</f>
        <v>#N/A</v>
      </c>
      <c r="G232" s="1">
        <f t="shared" ca="1" si="7"/>
        <v>1.0135135650634766</v>
      </c>
    </row>
    <row r="233" spans="1:7" ht="30">
      <c r="A233" s="5" t="s">
        <v>473</v>
      </c>
      <c r="B233" s="14" t="s">
        <v>474</v>
      </c>
      <c r="C233" s="19" t="s">
        <v>30</v>
      </c>
      <c r="D233" s="37">
        <v>29.999990463256836</v>
      </c>
      <c r="E233" s="43">
        <f t="shared" ca="1" si="6"/>
        <v>29.999990463256836</v>
      </c>
      <c r="F233" s="1" t="e">
        <f ca="1">VLOOKUP(B233,input!$M$3:$N$27,2,FALSE)</f>
        <v>#N/A</v>
      </c>
      <c r="G233" s="1">
        <f t="shared" ca="1" si="7"/>
        <v>29.999990463256836</v>
      </c>
    </row>
    <row r="234" spans="1:7">
      <c r="A234" s="5" t="s">
        <v>475</v>
      </c>
      <c r="B234" s="14" t="s">
        <v>476</v>
      </c>
      <c r="C234" s="19" t="s">
        <v>212</v>
      </c>
      <c r="D234" s="38">
        <v>215</v>
      </c>
      <c r="E234" s="43">
        <f t="shared" ca="1" si="6"/>
        <v>215</v>
      </c>
      <c r="F234" s="1" t="e">
        <f ca="1">VLOOKUP(B234,input!$M$3:$N$27,2,FALSE)</f>
        <v>#N/A</v>
      </c>
      <c r="G234" s="1">
        <f t="shared" ca="1" si="7"/>
        <v>215</v>
      </c>
    </row>
    <row r="235" spans="1:7">
      <c r="A235" s="5" t="s">
        <v>477</v>
      </c>
      <c r="B235" s="14" t="s">
        <v>478</v>
      </c>
      <c r="C235" s="19"/>
      <c r="D235" s="11" t="s">
        <v>479</v>
      </c>
      <c r="E235" s="43" t="str">
        <f t="shared" ca="1" si="6"/>
        <v>TJA_Whatif100</v>
      </c>
      <c r="F235" s="1" t="e">
        <f ca="1">VLOOKUP(B235,input!$M$3:$N$27,2,FALSE)</f>
        <v>#N/A</v>
      </c>
      <c r="G235" s="1" t="str">
        <f t="shared" ca="1" si="7"/>
        <v>TJA_Whatif100</v>
      </c>
    </row>
    <row r="236" spans="1:7" ht="30">
      <c r="A236" s="5" t="s">
        <v>480</v>
      </c>
      <c r="B236" s="14" t="s">
        <v>481</v>
      </c>
      <c r="C236" s="19"/>
      <c r="D236" s="35">
        <v>0</v>
      </c>
      <c r="E236" s="43">
        <f t="shared" ca="1" si="6"/>
        <v>0</v>
      </c>
      <c r="F236" s="1" t="e">
        <f ca="1">VLOOKUP(B236,input!$M$3:$N$27,2,FALSE)</f>
        <v>#N/A</v>
      </c>
      <c r="G236" s="1">
        <f t="shared" ca="1" si="7"/>
        <v>0</v>
      </c>
    </row>
    <row r="237" spans="1:7" ht="30">
      <c r="A237" s="5" t="s">
        <v>482</v>
      </c>
      <c r="B237" s="14" t="s">
        <v>483</v>
      </c>
      <c r="C237" s="19" t="s">
        <v>33</v>
      </c>
      <c r="D237" s="37">
        <v>27.989999771118164</v>
      </c>
      <c r="E237" s="43">
        <f t="shared" ca="1" si="6"/>
        <v>30</v>
      </c>
      <c r="F237" s="1">
        <f ca="1">VLOOKUP(B237,input!$M$3:$N$27,2,FALSE)</f>
        <v>30</v>
      </c>
      <c r="G237" s="1">
        <f t="shared" ca="1" si="7"/>
        <v>30</v>
      </c>
    </row>
    <row r="238" spans="1:7" ht="30">
      <c r="A238" s="5" t="s">
        <v>484</v>
      </c>
      <c r="B238" s="14" t="s">
        <v>485</v>
      </c>
      <c r="C238" s="19" t="s">
        <v>33</v>
      </c>
      <c r="D238" s="36">
        <v>5.3600001335144043</v>
      </c>
      <c r="E238" s="43">
        <f t="shared" ca="1" si="6"/>
        <v>5.3600001335144043</v>
      </c>
      <c r="F238" s="1" t="e">
        <f ca="1">VLOOKUP(B238,input!$M$3:$N$27,2,FALSE)</f>
        <v>#N/A</v>
      </c>
      <c r="G238" s="1">
        <f t="shared" ca="1" si="7"/>
        <v>5.3600001335144043</v>
      </c>
    </row>
    <row r="239" spans="1:7">
      <c r="A239" s="5" t="s">
        <v>486</v>
      </c>
      <c r="B239" s="14" t="s">
        <v>487</v>
      </c>
      <c r="C239" s="19" t="s">
        <v>33</v>
      </c>
      <c r="D239" s="37">
        <v>48.630001068115234</v>
      </c>
      <c r="E239" s="43">
        <f t="shared" ca="1" si="6"/>
        <v>48.630001068115234</v>
      </c>
      <c r="F239" s="1" t="e">
        <f ca="1">VLOOKUP(B239,input!$M$3:$N$27,2,FALSE)</f>
        <v>#N/A</v>
      </c>
      <c r="G239" s="1">
        <f t="shared" ca="1" si="7"/>
        <v>48.630001068115234</v>
      </c>
    </row>
    <row r="240" spans="1:7">
      <c r="A240" s="5" t="s">
        <v>488</v>
      </c>
      <c r="B240" s="14" t="s">
        <v>489</v>
      </c>
      <c r="C240" s="19" t="s">
        <v>33</v>
      </c>
      <c r="D240" s="36">
        <v>3.9900000095367432</v>
      </c>
      <c r="E240" s="43">
        <f t="shared" ca="1" si="6"/>
        <v>3.9900000095367432</v>
      </c>
      <c r="F240" s="1" t="e">
        <f ca="1">VLOOKUP(B240,input!$M$3:$N$27,2,FALSE)</f>
        <v>#N/A</v>
      </c>
      <c r="G240" s="1">
        <f t="shared" ca="1" si="7"/>
        <v>3.9900000095367432</v>
      </c>
    </row>
    <row r="241" spans="1:7" ht="30">
      <c r="A241" s="5" t="s">
        <v>490</v>
      </c>
      <c r="B241" s="14" t="s">
        <v>491</v>
      </c>
      <c r="C241" s="19" t="s">
        <v>33</v>
      </c>
      <c r="D241" s="39">
        <v>0.80000001192092896</v>
      </c>
      <c r="E241" s="43">
        <f t="shared" ca="1" si="6"/>
        <v>0.80000001192092896</v>
      </c>
      <c r="F241" s="1" t="e">
        <f ca="1">VLOOKUP(B241,input!$M$3:$N$27,2,FALSE)</f>
        <v>#N/A</v>
      </c>
      <c r="G241" s="1">
        <f t="shared" ca="1" si="7"/>
        <v>0.80000001192092896</v>
      </c>
    </row>
    <row r="242" spans="1:7" ht="30">
      <c r="A242" s="5" t="s">
        <v>492</v>
      </c>
      <c r="B242" s="14" t="s">
        <v>493</v>
      </c>
      <c r="C242" s="19" t="s">
        <v>33</v>
      </c>
      <c r="D242" s="35">
        <v>0</v>
      </c>
      <c r="E242" s="43">
        <f t="shared" ca="1" si="6"/>
        <v>0</v>
      </c>
      <c r="F242" s="1" t="e">
        <f ca="1">VLOOKUP(B242,input!$M$3:$N$27,2,FALSE)</f>
        <v>#N/A</v>
      </c>
      <c r="G242" s="1">
        <f t="shared" ca="1" si="7"/>
        <v>0</v>
      </c>
    </row>
    <row r="243" spans="1:7">
      <c r="A243" s="5" t="s">
        <v>494</v>
      </c>
      <c r="B243" s="14" t="s">
        <v>495</v>
      </c>
      <c r="C243" s="19" t="s">
        <v>33</v>
      </c>
      <c r="D243" s="39">
        <v>0.18999999761581421</v>
      </c>
      <c r="E243" s="43">
        <f t="shared" ca="1" si="6"/>
        <v>0.18999999761581421</v>
      </c>
      <c r="F243" s="1" t="e">
        <f ca="1">VLOOKUP(B243,input!$M$3:$N$27,2,FALSE)</f>
        <v>#N/A</v>
      </c>
      <c r="G243" s="1">
        <f t="shared" ca="1" si="7"/>
        <v>0.18999999761581421</v>
      </c>
    </row>
    <row r="244" spans="1:7" ht="30">
      <c r="A244" s="5" t="s">
        <v>496</v>
      </c>
      <c r="B244" s="14" t="s">
        <v>497</v>
      </c>
      <c r="C244" s="19" t="s">
        <v>33</v>
      </c>
      <c r="D244" s="37">
        <v>13.039999008178711</v>
      </c>
      <c r="E244" s="43">
        <f t="shared" ca="1" si="6"/>
        <v>13.039999008178711</v>
      </c>
      <c r="F244" s="1" t="e">
        <f ca="1">VLOOKUP(B244,input!$M$3:$N$27,2,FALSE)</f>
        <v>#N/A</v>
      </c>
      <c r="G244" s="1">
        <f t="shared" ca="1" si="7"/>
        <v>13.039999008178711</v>
      </c>
    </row>
    <row r="245" spans="1:7">
      <c r="A245" s="5" t="s">
        <v>498</v>
      </c>
      <c r="B245" s="14" t="s">
        <v>499</v>
      </c>
      <c r="C245" s="19" t="s">
        <v>500</v>
      </c>
      <c r="D245" s="35">
        <v>18840.599609375</v>
      </c>
      <c r="E245" s="43">
        <f t="shared" ca="1" si="6"/>
        <v>4500</v>
      </c>
      <c r="F245" s="1">
        <f ca="1">VLOOKUP(B245,input!$M$3:$N$27,2,FALSE)</f>
        <v>4500</v>
      </c>
      <c r="G245" s="1">
        <f t="shared" ca="1" si="7"/>
        <v>4500</v>
      </c>
    </row>
    <row r="246" spans="1:7" ht="30">
      <c r="A246" s="5" t="s">
        <v>501</v>
      </c>
      <c r="B246" s="14" t="s">
        <v>502</v>
      </c>
      <c r="C246" s="19" t="s">
        <v>33</v>
      </c>
      <c r="D246" s="37">
        <v>32.75</v>
      </c>
      <c r="E246" s="43">
        <f t="shared" ca="1" si="6"/>
        <v>32.75</v>
      </c>
      <c r="F246" s="1" t="e">
        <f ca="1">VLOOKUP(B246,input!$M$3:$N$27,2,FALSE)</f>
        <v>#N/A</v>
      </c>
      <c r="G246" s="1">
        <f t="shared" ca="1" si="7"/>
        <v>32.75</v>
      </c>
    </row>
    <row r="247" spans="1:7" ht="30">
      <c r="A247" s="5" t="s">
        <v>503</v>
      </c>
      <c r="B247" s="14" t="s">
        <v>504</v>
      </c>
      <c r="C247" s="19" t="s">
        <v>505</v>
      </c>
      <c r="D247" s="36">
        <v>1.2978314161300659</v>
      </c>
      <c r="E247" s="43">
        <f t="shared" ca="1" si="6"/>
        <v>1.2978314161300659</v>
      </c>
      <c r="F247" s="1" t="e">
        <f ca="1">VLOOKUP(B247,input!$M$3:$N$27,2,FALSE)</f>
        <v>#N/A</v>
      </c>
      <c r="G247" s="1">
        <f t="shared" ca="1" si="7"/>
        <v>1.2978314161300659</v>
      </c>
    </row>
    <row r="248" spans="1:7" ht="30">
      <c r="A248" s="5" t="s">
        <v>506</v>
      </c>
      <c r="B248" s="14" t="s">
        <v>507</v>
      </c>
      <c r="C248" s="19" t="s">
        <v>505</v>
      </c>
      <c r="D248" s="36">
        <v>2.0932765007019043</v>
      </c>
      <c r="E248" s="43">
        <f t="shared" ca="1" si="6"/>
        <v>2.0932765007019043</v>
      </c>
      <c r="F248" s="1" t="e">
        <f ca="1">VLOOKUP(B248,input!$M$3:$N$27,2,FALSE)</f>
        <v>#N/A</v>
      </c>
      <c r="G248" s="1">
        <f t="shared" ca="1" si="7"/>
        <v>2.0932765007019043</v>
      </c>
    </row>
    <row r="249" spans="1:7" ht="30">
      <c r="A249" s="5" t="s">
        <v>508</v>
      </c>
      <c r="B249" s="14" t="s">
        <v>509</v>
      </c>
      <c r="C249" s="19"/>
      <c r="D249" s="37">
        <v>46</v>
      </c>
      <c r="E249" s="43">
        <f t="shared" ca="1" si="6"/>
        <v>46</v>
      </c>
      <c r="F249" s="1" t="e">
        <f ca="1">VLOOKUP(B249,input!$M$3:$N$27,2,FALSE)</f>
        <v>#N/A</v>
      </c>
      <c r="G249" s="1">
        <f t="shared" ca="1" si="7"/>
        <v>46</v>
      </c>
    </row>
    <row r="250" spans="1:7" ht="30">
      <c r="A250" s="5" t="s">
        <v>510</v>
      </c>
      <c r="B250" s="14" t="s">
        <v>511</v>
      </c>
      <c r="C250" s="19" t="s">
        <v>33</v>
      </c>
      <c r="D250" s="37">
        <v>18</v>
      </c>
      <c r="E250" s="43">
        <f t="shared" ca="1" si="6"/>
        <v>18</v>
      </c>
      <c r="F250" s="1" t="e">
        <f ca="1">VLOOKUP(B250,input!$M$3:$N$27,2,FALSE)</f>
        <v>#N/A</v>
      </c>
      <c r="G250" s="1">
        <f t="shared" ca="1" si="7"/>
        <v>18</v>
      </c>
    </row>
    <row r="251" spans="1:7" ht="30">
      <c r="A251" s="5" t="s">
        <v>512</v>
      </c>
      <c r="B251" s="14" t="s">
        <v>513</v>
      </c>
      <c r="C251" s="19" t="s">
        <v>33</v>
      </c>
      <c r="D251" s="37">
        <v>19</v>
      </c>
      <c r="E251" s="43">
        <f t="shared" ca="1" si="6"/>
        <v>19</v>
      </c>
      <c r="F251" s="1" t="e">
        <f ca="1">VLOOKUP(B251,input!$M$3:$N$27,2,FALSE)</f>
        <v>#N/A</v>
      </c>
      <c r="G251" s="1">
        <f t="shared" ca="1" si="7"/>
        <v>19</v>
      </c>
    </row>
    <row r="252" spans="1:7" ht="30">
      <c r="A252" s="5" t="s">
        <v>514</v>
      </c>
      <c r="B252" s="14" t="s">
        <v>515</v>
      </c>
      <c r="C252" s="19" t="s">
        <v>33</v>
      </c>
      <c r="D252" s="37">
        <v>23.5</v>
      </c>
      <c r="E252" s="43">
        <f t="shared" ca="1" si="6"/>
        <v>23.5</v>
      </c>
      <c r="F252" s="1" t="e">
        <f ca="1">VLOOKUP(B252,input!$M$3:$N$27,2,FALSE)</f>
        <v>#N/A</v>
      </c>
      <c r="G252" s="1">
        <f t="shared" ca="1" si="7"/>
        <v>23.5</v>
      </c>
    </row>
    <row r="253" spans="1:7" ht="30">
      <c r="A253" s="5" t="s">
        <v>516</v>
      </c>
      <c r="B253" s="14" t="s">
        <v>517</v>
      </c>
      <c r="C253" s="19" t="s">
        <v>33</v>
      </c>
      <c r="D253" s="37">
        <v>18.5</v>
      </c>
      <c r="E253" s="43">
        <f t="shared" ca="1" si="6"/>
        <v>18.5</v>
      </c>
      <c r="F253" s="1" t="e">
        <f ca="1">VLOOKUP(B253,input!$M$3:$N$27,2,FALSE)</f>
        <v>#N/A</v>
      </c>
      <c r="G253" s="1">
        <f t="shared" ca="1" si="7"/>
        <v>18.5</v>
      </c>
    </row>
    <row r="254" spans="1:7" ht="30">
      <c r="A254" s="5" t="s">
        <v>518</v>
      </c>
      <c r="B254" s="14" t="s">
        <v>519</v>
      </c>
      <c r="C254" s="19" t="s">
        <v>33</v>
      </c>
      <c r="D254" s="36">
        <v>7.0999999046325684</v>
      </c>
      <c r="E254" s="43">
        <f t="shared" ca="1" si="6"/>
        <v>7.0999999046325684</v>
      </c>
      <c r="F254" s="1" t="e">
        <f ca="1">VLOOKUP(B254,input!$M$3:$N$27,2,FALSE)</f>
        <v>#N/A</v>
      </c>
      <c r="G254" s="1">
        <f t="shared" ca="1" si="7"/>
        <v>7.0999999046325684</v>
      </c>
    </row>
    <row r="255" spans="1:7" ht="30">
      <c r="A255" s="5" t="s">
        <v>520</v>
      </c>
      <c r="B255" s="14" t="s">
        <v>521</v>
      </c>
      <c r="C255" s="19" t="s">
        <v>33</v>
      </c>
      <c r="D255" s="36">
        <v>5</v>
      </c>
      <c r="E255" s="43">
        <f t="shared" ca="1" si="6"/>
        <v>5</v>
      </c>
      <c r="F255" s="1" t="e">
        <f ca="1">VLOOKUP(B255,input!$M$3:$N$27,2,FALSE)</f>
        <v>#N/A</v>
      </c>
      <c r="G255" s="1">
        <f t="shared" ca="1" si="7"/>
        <v>5</v>
      </c>
    </row>
    <row r="256" spans="1:7" ht="30">
      <c r="A256" s="5" t="s">
        <v>522</v>
      </c>
      <c r="B256" s="14" t="s">
        <v>523</v>
      </c>
      <c r="C256" s="19" t="s">
        <v>33</v>
      </c>
      <c r="D256" s="39">
        <v>0.5</v>
      </c>
      <c r="E256" s="43">
        <f t="shared" ca="1" si="6"/>
        <v>0.5</v>
      </c>
      <c r="F256" s="1" t="e">
        <f ca="1">VLOOKUP(B256,input!$M$3:$N$27,2,FALSE)</f>
        <v>#N/A</v>
      </c>
      <c r="G256" s="1">
        <f t="shared" ca="1" si="7"/>
        <v>0.5</v>
      </c>
    </row>
    <row r="257" spans="1:7" ht="30">
      <c r="A257" s="5" t="s">
        <v>524</v>
      </c>
      <c r="B257" s="14" t="s">
        <v>525</v>
      </c>
      <c r="C257" s="19" t="s">
        <v>33</v>
      </c>
      <c r="D257" s="39">
        <v>0.69999998807907104</v>
      </c>
      <c r="E257" s="43">
        <f t="shared" ca="1" si="6"/>
        <v>0.69999998807907104</v>
      </c>
      <c r="F257" s="1" t="e">
        <f ca="1">VLOOKUP(B257,input!$M$3:$N$27,2,FALSE)</f>
        <v>#N/A</v>
      </c>
      <c r="G257" s="1">
        <f t="shared" ca="1" si="7"/>
        <v>0.69999998807907104</v>
      </c>
    </row>
    <row r="258" spans="1:7" ht="30">
      <c r="A258" s="5" t="s">
        <v>526</v>
      </c>
      <c r="B258" s="14" t="s">
        <v>527</v>
      </c>
      <c r="C258" s="19" t="s">
        <v>33</v>
      </c>
      <c r="D258" s="39">
        <v>3.9999999105930328E-2</v>
      </c>
      <c r="E258" s="43">
        <f t="shared" ca="1" si="6"/>
        <v>3.9999999105930328E-2</v>
      </c>
      <c r="F258" s="1" t="e">
        <f ca="1">VLOOKUP(B258,input!$M$3:$N$27,2,FALSE)</f>
        <v>#N/A</v>
      </c>
      <c r="G258" s="1">
        <f t="shared" ca="1" si="7"/>
        <v>3.9999999105930328E-2</v>
      </c>
    </row>
    <row r="259" spans="1:7" ht="30">
      <c r="A259" s="5" t="s">
        <v>528</v>
      </c>
      <c r="B259" s="14" t="s">
        <v>529</v>
      </c>
      <c r="C259" s="19" t="s">
        <v>33</v>
      </c>
      <c r="D259" s="36">
        <v>7.6599998474121094</v>
      </c>
      <c r="E259" s="43">
        <f t="shared" ca="1" si="6"/>
        <v>7.6599998474121094</v>
      </c>
      <c r="F259" s="1" t="e">
        <f ca="1">VLOOKUP(B259,input!$M$3:$N$27,2,FALSE)</f>
        <v>#N/A</v>
      </c>
      <c r="G259" s="1">
        <f t="shared" ca="1" si="7"/>
        <v>7.6599998474121094</v>
      </c>
    </row>
    <row r="260" spans="1:7" ht="30">
      <c r="A260" s="5" t="s">
        <v>530</v>
      </c>
      <c r="B260" s="14" t="s">
        <v>531</v>
      </c>
      <c r="C260" s="19" t="s">
        <v>33</v>
      </c>
      <c r="D260" s="35">
        <v>0</v>
      </c>
      <c r="E260" s="43">
        <f t="shared" ca="1" si="6"/>
        <v>0</v>
      </c>
      <c r="F260" s="1" t="e">
        <f ca="1">VLOOKUP(B260,input!$M$3:$N$27,2,FALSE)</f>
        <v>#N/A</v>
      </c>
      <c r="G260" s="1">
        <f t="shared" ca="1" si="7"/>
        <v>0</v>
      </c>
    </row>
    <row r="261" spans="1:7" ht="30">
      <c r="A261" s="5" t="s">
        <v>532</v>
      </c>
      <c r="B261" s="14" t="s">
        <v>533</v>
      </c>
      <c r="C261" s="19" t="s">
        <v>30</v>
      </c>
      <c r="D261" s="38">
        <v>1095</v>
      </c>
      <c r="E261" s="43">
        <f t="shared" ca="1" si="6"/>
        <v>1095</v>
      </c>
      <c r="F261" s="1" t="e">
        <f ca="1">VLOOKUP(B261,input!$M$3:$N$27,2,FALSE)</f>
        <v>#N/A</v>
      </c>
      <c r="G261" s="1">
        <f t="shared" ca="1" si="7"/>
        <v>1095</v>
      </c>
    </row>
    <row r="262" spans="1:7" ht="30">
      <c r="A262" s="5" t="s">
        <v>534</v>
      </c>
      <c r="B262" s="14" t="s">
        <v>535</v>
      </c>
      <c r="C262" s="19" t="s">
        <v>30</v>
      </c>
      <c r="D262" s="38">
        <v>1130</v>
      </c>
      <c r="E262" s="43">
        <f t="shared" ca="1" si="6"/>
        <v>1130</v>
      </c>
      <c r="F262" s="1" t="e">
        <f ca="1">VLOOKUP(B262,input!$M$3:$N$27,2,FALSE)</f>
        <v>#N/A</v>
      </c>
      <c r="G262" s="1">
        <f t="shared" ca="1" si="7"/>
        <v>1130</v>
      </c>
    </row>
    <row r="263" spans="1:7" ht="30">
      <c r="A263" s="5" t="s">
        <v>536</v>
      </c>
      <c r="B263" s="14" t="s">
        <v>537</v>
      </c>
      <c r="C263" s="19" t="s">
        <v>212</v>
      </c>
      <c r="D263" s="38">
        <v>833.29998779296875</v>
      </c>
      <c r="E263" s="43">
        <f t="shared" ca="1" si="6"/>
        <v>945.59000000000015</v>
      </c>
      <c r="F263" s="1">
        <f ca="1">VLOOKUP(B263,input!$M$3:$N$27,2,FALSE)</f>
        <v>945.59000000000015</v>
      </c>
      <c r="G263" s="1">
        <f t="shared" ca="1" si="7"/>
        <v>945.59000000000015</v>
      </c>
    </row>
    <row r="264" spans="1:7" ht="30">
      <c r="A264" s="5" t="s">
        <v>538</v>
      </c>
      <c r="B264" s="14" t="s">
        <v>539</v>
      </c>
      <c r="C264" s="19" t="s">
        <v>30</v>
      </c>
      <c r="D264" s="38">
        <v>1141.4000244140625</v>
      </c>
      <c r="E264" s="43">
        <f t="shared" ca="1" si="6"/>
        <v>1145.3300000000002</v>
      </c>
      <c r="F264" s="1">
        <f ca="1">VLOOKUP(B264,input!$M$3:$N$27,2,FALSE)</f>
        <v>1145.3300000000002</v>
      </c>
      <c r="G264" s="1">
        <f t="shared" ca="1" si="7"/>
        <v>1145.3300000000002</v>
      </c>
    </row>
    <row r="265" spans="1:7" ht="30">
      <c r="A265" s="5" t="s">
        <v>540</v>
      </c>
      <c r="B265" s="14" t="s">
        <v>541</v>
      </c>
      <c r="C265" s="19" t="s">
        <v>33</v>
      </c>
      <c r="D265" s="37">
        <v>25</v>
      </c>
      <c r="E265" s="43">
        <f t="shared" ref="E265:E328" ca="1" si="8">G265</f>
        <v>25</v>
      </c>
      <c r="F265" s="1">
        <f ca="1">VLOOKUP(B265,input!$M$3:$N$27,2,FALSE)</f>
        <v>25</v>
      </c>
      <c r="G265" s="1">
        <f t="shared" ref="G265:G328" ca="1" si="9">_xlfn.IFNA(F265,D265)</f>
        <v>25</v>
      </c>
    </row>
    <row r="266" spans="1:7" ht="30">
      <c r="A266" s="5" t="s">
        <v>542</v>
      </c>
      <c r="B266" s="14" t="s">
        <v>543</v>
      </c>
      <c r="C266" s="19" t="s">
        <v>33</v>
      </c>
      <c r="D266" s="36">
        <v>3.25</v>
      </c>
      <c r="E266" s="43">
        <f t="shared" ca="1" si="8"/>
        <v>3.25</v>
      </c>
      <c r="F266" s="1" t="e">
        <f ca="1">VLOOKUP(B266,input!$M$3:$N$27,2,FALSE)</f>
        <v>#N/A</v>
      </c>
      <c r="G266" s="1">
        <f t="shared" ca="1" si="9"/>
        <v>3.25</v>
      </c>
    </row>
    <row r="267" spans="1:7" ht="30">
      <c r="A267" s="5" t="s">
        <v>544</v>
      </c>
      <c r="B267" s="14" t="s">
        <v>545</v>
      </c>
      <c r="C267" s="19" t="s">
        <v>33</v>
      </c>
      <c r="D267" s="39">
        <v>0.25</v>
      </c>
      <c r="E267" s="43">
        <f t="shared" ca="1" si="8"/>
        <v>0.25</v>
      </c>
      <c r="F267" s="1" t="e">
        <f ca="1">VLOOKUP(B267,input!$M$3:$N$27,2,FALSE)</f>
        <v>#N/A</v>
      </c>
      <c r="G267" s="1">
        <f t="shared" ca="1" si="9"/>
        <v>0.25</v>
      </c>
    </row>
    <row r="268" spans="1:7" ht="30">
      <c r="A268" s="5" t="s">
        <v>546</v>
      </c>
      <c r="B268" s="14" t="s">
        <v>547</v>
      </c>
      <c r="C268" s="19" t="s">
        <v>61</v>
      </c>
      <c r="D268" s="39">
        <v>-0.62266504764556885</v>
      </c>
      <c r="E268" s="43">
        <f t="shared" ca="1" si="8"/>
        <v>-0.62266504764556885</v>
      </c>
      <c r="F268" s="1" t="e">
        <f ca="1">VLOOKUP(B268,input!$M$3:$N$27,2,FALSE)</f>
        <v>#N/A</v>
      </c>
      <c r="G268" s="1">
        <f t="shared" ca="1" si="9"/>
        <v>-0.62266504764556885</v>
      </c>
    </row>
    <row r="269" spans="1:7" ht="30">
      <c r="A269" s="5" t="s">
        <v>548</v>
      </c>
      <c r="B269" s="14" t="s">
        <v>549</v>
      </c>
      <c r="C269" s="19" t="s">
        <v>61</v>
      </c>
      <c r="D269" s="37">
        <v>12.453300476074219</v>
      </c>
      <c r="E269" s="43">
        <f t="shared" ca="1" si="8"/>
        <v>12.453300476074219</v>
      </c>
      <c r="F269" s="1" t="e">
        <f ca="1">VLOOKUP(B269,input!$M$3:$N$27,2,FALSE)</f>
        <v>#N/A</v>
      </c>
      <c r="G269" s="1">
        <f t="shared" ca="1" si="9"/>
        <v>12.453300476074219</v>
      </c>
    </row>
    <row r="270" spans="1:7" ht="30">
      <c r="A270" s="5" t="s">
        <v>550</v>
      </c>
      <c r="B270" s="14" t="s">
        <v>551</v>
      </c>
      <c r="C270" s="19" t="s">
        <v>33</v>
      </c>
      <c r="D270" s="37">
        <v>20</v>
      </c>
      <c r="E270" s="43">
        <f t="shared" ca="1" si="8"/>
        <v>20</v>
      </c>
      <c r="F270" s="1" t="e">
        <f ca="1">VLOOKUP(B270,input!$M$3:$N$27,2,FALSE)</f>
        <v>#N/A</v>
      </c>
      <c r="G270" s="1">
        <f t="shared" ca="1" si="9"/>
        <v>20</v>
      </c>
    </row>
    <row r="271" spans="1:7" ht="45">
      <c r="A271" s="5" t="s">
        <v>552</v>
      </c>
      <c r="B271" s="14" t="s">
        <v>553</v>
      </c>
      <c r="C271" s="19" t="s">
        <v>33</v>
      </c>
      <c r="D271" s="36">
        <v>5.3000001907348633</v>
      </c>
      <c r="E271" s="43">
        <f t="shared" ca="1" si="8"/>
        <v>5.3000001907348633</v>
      </c>
      <c r="F271" s="1" t="e">
        <f ca="1">VLOOKUP(B271,input!$M$3:$N$27,2,FALSE)</f>
        <v>#N/A</v>
      </c>
      <c r="G271" s="1">
        <f t="shared" ca="1" si="9"/>
        <v>5.3000001907348633</v>
      </c>
    </row>
    <row r="272" spans="1:7" ht="45">
      <c r="A272" s="5" t="s">
        <v>554</v>
      </c>
      <c r="B272" s="14" t="s">
        <v>555</v>
      </c>
      <c r="C272" s="19" t="s">
        <v>84</v>
      </c>
      <c r="D272" s="35">
        <v>0</v>
      </c>
      <c r="E272" s="43">
        <f t="shared" ca="1" si="8"/>
        <v>0</v>
      </c>
      <c r="F272" s="1" t="e">
        <f ca="1">VLOOKUP(B272,input!$M$3:$N$27,2,FALSE)</f>
        <v>#N/A</v>
      </c>
      <c r="G272" s="1">
        <f t="shared" ca="1" si="9"/>
        <v>0</v>
      </c>
    </row>
    <row r="273" spans="1:7" ht="30">
      <c r="A273" s="5" t="s">
        <v>556</v>
      </c>
      <c r="B273" s="14" t="s">
        <v>557</v>
      </c>
      <c r="C273" s="19" t="s">
        <v>30</v>
      </c>
      <c r="D273" s="37">
        <v>60.799991607666016</v>
      </c>
      <c r="E273" s="43">
        <f t="shared" ca="1" si="8"/>
        <v>60.799991607666016</v>
      </c>
      <c r="F273" s="1" t="e">
        <f ca="1">VLOOKUP(B273,input!$M$3:$N$27,2,FALSE)</f>
        <v>#N/A</v>
      </c>
      <c r="G273" s="1">
        <f t="shared" ca="1" si="9"/>
        <v>60.799991607666016</v>
      </c>
    </row>
    <row r="274" spans="1:7" ht="45">
      <c r="A274" s="5" t="s">
        <v>558</v>
      </c>
      <c r="B274" s="14" t="s">
        <v>559</v>
      </c>
      <c r="C274" s="19"/>
      <c r="D274" s="36">
        <v>1.7999999523162842</v>
      </c>
      <c r="E274" s="43">
        <f t="shared" ca="1" si="8"/>
        <v>1.7999999523162842</v>
      </c>
      <c r="F274" s="1" t="e">
        <f ca="1">VLOOKUP(B274,input!$M$3:$N$27,2,FALSE)</f>
        <v>#N/A</v>
      </c>
      <c r="G274" s="1">
        <f t="shared" ca="1" si="9"/>
        <v>1.7999999523162842</v>
      </c>
    </row>
    <row r="275" spans="1:7" ht="30">
      <c r="A275" s="5" t="s">
        <v>560</v>
      </c>
      <c r="B275" s="14" t="s">
        <v>561</v>
      </c>
      <c r="C275" s="19" t="s">
        <v>33</v>
      </c>
      <c r="D275" s="37">
        <v>65</v>
      </c>
      <c r="E275" s="43">
        <f t="shared" ca="1" si="8"/>
        <v>65</v>
      </c>
      <c r="F275" s="1" t="e">
        <f ca="1">VLOOKUP(B275,input!$M$3:$N$27,2,FALSE)</f>
        <v>#N/A</v>
      </c>
      <c r="G275" s="1">
        <f t="shared" ca="1" si="9"/>
        <v>65</v>
      </c>
    </row>
    <row r="276" spans="1:7" ht="45">
      <c r="A276" s="5" t="s">
        <v>562</v>
      </c>
      <c r="B276" s="14" t="s">
        <v>563</v>
      </c>
      <c r="C276" s="19" t="s">
        <v>33</v>
      </c>
      <c r="D276" s="37">
        <v>80</v>
      </c>
      <c r="E276" s="43">
        <f t="shared" ca="1" si="8"/>
        <v>80</v>
      </c>
      <c r="F276" s="1" t="e">
        <f ca="1">VLOOKUP(B276,input!$M$3:$N$27,2,FALSE)</f>
        <v>#N/A</v>
      </c>
      <c r="G276" s="1">
        <f t="shared" ca="1" si="9"/>
        <v>80</v>
      </c>
    </row>
    <row r="277" spans="1:7" ht="45">
      <c r="A277" s="5" t="s">
        <v>564</v>
      </c>
      <c r="B277" s="14" t="s">
        <v>565</v>
      </c>
      <c r="C277" s="19" t="s">
        <v>33</v>
      </c>
      <c r="D277" s="37">
        <v>60</v>
      </c>
      <c r="E277" s="43">
        <f t="shared" ca="1" si="8"/>
        <v>60</v>
      </c>
      <c r="F277" s="1" t="e">
        <f ca="1">VLOOKUP(B277,input!$M$3:$N$27,2,FALSE)</f>
        <v>#N/A</v>
      </c>
      <c r="G277" s="1">
        <f t="shared" ca="1" si="9"/>
        <v>60</v>
      </c>
    </row>
    <row r="278" spans="1:7" ht="30">
      <c r="A278" s="5" t="s">
        <v>566</v>
      </c>
      <c r="B278" s="14" t="s">
        <v>567</v>
      </c>
      <c r="C278" s="19" t="s">
        <v>61</v>
      </c>
      <c r="D278" s="37">
        <v>20</v>
      </c>
      <c r="E278" s="43">
        <f t="shared" ca="1" si="8"/>
        <v>20</v>
      </c>
      <c r="F278" s="1" t="e">
        <f ca="1">VLOOKUP(B278,input!$M$3:$N$27,2,FALSE)</f>
        <v>#N/A</v>
      </c>
      <c r="G278" s="1">
        <f t="shared" ca="1" si="9"/>
        <v>20</v>
      </c>
    </row>
    <row r="279" spans="1:7" ht="30">
      <c r="A279" s="5" t="s">
        <v>568</v>
      </c>
      <c r="B279" s="14" t="s">
        <v>569</v>
      </c>
      <c r="C279" s="19" t="s">
        <v>61</v>
      </c>
      <c r="D279" s="37">
        <v>99.62640380859375</v>
      </c>
      <c r="E279" s="43">
        <f t="shared" ca="1" si="8"/>
        <v>99.62640380859375</v>
      </c>
      <c r="F279" s="1" t="e">
        <f ca="1">VLOOKUP(B279,input!$M$3:$N$27,2,FALSE)</f>
        <v>#N/A</v>
      </c>
      <c r="G279" s="1">
        <f t="shared" ca="1" si="9"/>
        <v>99.62640380859375</v>
      </c>
    </row>
    <row r="280" spans="1:7" ht="30">
      <c r="A280" s="5" t="s">
        <v>570</v>
      </c>
      <c r="B280" s="14" t="s">
        <v>571</v>
      </c>
      <c r="C280" s="19" t="s">
        <v>572</v>
      </c>
      <c r="D280" s="37">
        <v>22.046199798583984</v>
      </c>
      <c r="E280" s="43">
        <f t="shared" ca="1" si="8"/>
        <v>22.046199798583984</v>
      </c>
      <c r="F280" s="1" t="e">
        <f ca="1">VLOOKUP(B280,input!$M$3:$N$27,2,FALSE)</f>
        <v>#N/A</v>
      </c>
      <c r="G280" s="1">
        <f t="shared" ca="1" si="9"/>
        <v>22.046199798583984</v>
      </c>
    </row>
    <row r="281" spans="1:7">
      <c r="A281" s="5" t="s">
        <v>573</v>
      </c>
      <c r="B281" s="14" t="s">
        <v>574</v>
      </c>
      <c r="C281" s="19" t="s">
        <v>38</v>
      </c>
      <c r="D281" s="36">
        <v>1.0331799983978271</v>
      </c>
      <c r="E281" s="43">
        <f t="shared" ca="1" si="8"/>
        <v>1.0331799983978271</v>
      </c>
      <c r="F281" s="1" t="e">
        <f ca="1">VLOOKUP(B281,input!$M$3:$N$27,2,FALSE)</f>
        <v>#N/A</v>
      </c>
      <c r="G281" s="1">
        <f t="shared" ca="1" si="9"/>
        <v>1.0331799983978271</v>
      </c>
    </row>
    <row r="282" spans="1:7">
      <c r="A282" s="5" t="s">
        <v>575</v>
      </c>
      <c r="B282" s="14" t="s">
        <v>576</v>
      </c>
      <c r="C282" s="19" t="s">
        <v>30</v>
      </c>
      <c r="D282" s="37">
        <v>25.850008010864258</v>
      </c>
      <c r="E282" s="43">
        <f t="shared" ca="1" si="8"/>
        <v>25.850008010864258</v>
      </c>
      <c r="F282" s="1" t="e">
        <f ca="1">VLOOKUP(B282,input!$M$3:$N$27,2,FALSE)</f>
        <v>#N/A</v>
      </c>
      <c r="G282" s="1">
        <f t="shared" ca="1" si="9"/>
        <v>25.850008010864258</v>
      </c>
    </row>
    <row r="283" spans="1:7">
      <c r="A283" s="5" t="s">
        <v>577</v>
      </c>
      <c r="B283" s="14" t="s">
        <v>578</v>
      </c>
      <c r="C283" s="19" t="s">
        <v>212</v>
      </c>
      <c r="D283" s="38">
        <v>695.22998046875</v>
      </c>
      <c r="E283" s="43">
        <f t="shared" ca="1" si="8"/>
        <v>695.22998046875</v>
      </c>
      <c r="F283" s="1" t="e">
        <f ca="1">VLOOKUP(B283,input!$M$3:$N$27,2,FALSE)</f>
        <v>#N/A</v>
      </c>
      <c r="G283" s="1">
        <f t="shared" ca="1" si="9"/>
        <v>695.22998046875</v>
      </c>
    </row>
    <row r="284" spans="1:7" ht="30">
      <c r="A284" s="5" t="s">
        <v>579</v>
      </c>
      <c r="B284" s="14" t="s">
        <v>580</v>
      </c>
      <c r="C284" s="19" t="s">
        <v>33</v>
      </c>
      <c r="D284" s="37">
        <v>59.240001678466797</v>
      </c>
      <c r="E284" s="43">
        <f t="shared" ca="1" si="8"/>
        <v>59.240001678466797</v>
      </c>
      <c r="F284" s="1" t="e">
        <f ca="1">VLOOKUP(B284,input!$M$3:$N$27,2,FALSE)</f>
        <v>#N/A</v>
      </c>
      <c r="G284" s="1">
        <f t="shared" ca="1" si="9"/>
        <v>59.240001678466797</v>
      </c>
    </row>
    <row r="285" spans="1:7" ht="30">
      <c r="A285" s="5" t="s">
        <v>581</v>
      </c>
      <c r="B285" s="14" t="s">
        <v>582</v>
      </c>
      <c r="C285" s="19" t="s">
        <v>33</v>
      </c>
      <c r="D285" s="37">
        <v>80</v>
      </c>
      <c r="E285" s="43">
        <f t="shared" ca="1" si="8"/>
        <v>80</v>
      </c>
      <c r="F285" s="1" t="e">
        <f ca="1">VLOOKUP(B285,input!$M$3:$N$27,2,FALSE)</f>
        <v>#N/A</v>
      </c>
      <c r="G285" s="1">
        <f t="shared" ca="1" si="9"/>
        <v>80</v>
      </c>
    </row>
    <row r="286" spans="1:7" ht="30">
      <c r="A286" s="5" t="s">
        <v>583</v>
      </c>
      <c r="B286" s="14" t="s">
        <v>584</v>
      </c>
      <c r="C286" s="19" t="s">
        <v>585</v>
      </c>
      <c r="D286" s="35">
        <v>0</v>
      </c>
      <c r="E286" s="43">
        <f t="shared" ca="1" si="8"/>
        <v>0</v>
      </c>
      <c r="F286" s="1" t="e">
        <f ca="1">VLOOKUP(B286,input!$M$3:$N$27,2,FALSE)</f>
        <v>#N/A</v>
      </c>
      <c r="G286" s="1">
        <f t="shared" ca="1" si="9"/>
        <v>0</v>
      </c>
    </row>
    <row r="287" spans="1:7" ht="30">
      <c r="A287" s="5" t="s">
        <v>586</v>
      </c>
      <c r="B287" s="14" t="s">
        <v>587</v>
      </c>
      <c r="C287" s="19" t="s">
        <v>588</v>
      </c>
      <c r="D287" s="35">
        <v>0</v>
      </c>
      <c r="E287" s="43">
        <f t="shared" ca="1" si="8"/>
        <v>0</v>
      </c>
      <c r="F287" s="1" t="e">
        <f ca="1">VLOOKUP(B287,input!$M$3:$N$27,2,FALSE)</f>
        <v>#N/A</v>
      </c>
      <c r="G287" s="1">
        <f t="shared" ca="1" si="9"/>
        <v>0</v>
      </c>
    </row>
    <row r="288" spans="1:7">
      <c r="A288" s="5" t="s">
        <v>589</v>
      </c>
      <c r="B288" s="14" t="s">
        <v>590</v>
      </c>
      <c r="C288" s="19" t="s">
        <v>38</v>
      </c>
      <c r="D288" s="36">
        <v>1.1129435300827026</v>
      </c>
      <c r="E288" s="43">
        <f t="shared" ca="1" si="8"/>
        <v>1.1129435300827026</v>
      </c>
      <c r="F288" s="1" t="e">
        <f ca="1">VLOOKUP(B288,input!$M$3:$N$27,2,FALSE)</f>
        <v>#N/A</v>
      </c>
      <c r="G288" s="1">
        <f t="shared" ca="1" si="9"/>
        <v>1.1129435300827026</v>
      </c>
    </row>
    <row r="289" spans="1:7">
      <c r="A289" s="5" t="s">
        <v>591</v>
      </c>
      <c r="B289" s="14" t="s">
        <v>592</v>
      </c>
      <c r="C289" s="19" t="s">
        <v>30</v>
      </c>
      <c r="D289" s="37">
        <v>25.850008010864258</v>
      </c>
      <c r="E289" s="43">
        <f t="shared" ca="1" si="8"/>
        <v>25.850008010864258</v>
      </c>
      <c r="F289" s="1" t="e">
        <f ca="1">VLOOKUP(B289,input!$M$3:$N$27,2,FALSE)</f>
        <v>#N/A</v>
      </c>
      <c r="G289" s="1">
        <f t="shared" ca="1" si="9"/>
        <v>25.850008010864258</v>
      </c>
    </row>
    <row r="290" spans="1:7">
      <c r="A290" s="5" t="s">
        <v>593</v>
      </c>
      <c r="B290" s="14" t="s">
        <v>594</v>
      </c>
      <c r="C290" s="19" t="s">
        <v>212</v>
      </c>
      <c r="D290" s="38">
        <v>579.010009765625</v>
      </c>
      <c r="E290" s="43">
        <f t="shared" ca="1" si="8"/>
        <v>579.010009765625</v>
      </c>
      <c r="F290" s="1" t="e">
        <f ca="1">VLOOKUP(B290,input!$M$3:$N$27,2,FALSE)</f>
        <v>#N/A</v>
      </c>
      <c r="G290" s="1">
        <f t="shared" ca="1" si="9"/>
        <v>579.010009765625</v>
      </c>
    </row>
    <row r="291" spans="1:7" ht="30">
      <c r="A291" s="5" t="s">
        <v>595</v>
      </c>
      <c r="B291" s="14" t="s">
        <v>596</v>
      </c>
      <c r="C291" s="19" t="s">
        <v>33</v>
      </c>
      <c r="D291" s="37">
        <v>59.240001678466797</v>
      </c>
      <c r="E291" s="43">
        <f t="shared" ca="1" si="8"/>
        <v>59.240001678466797</v>
      </c>
      <c r="F291" s="1" t="e">
        <f ca="1">VLOOKUP(B291,input!$M$3:$N$27,2,FALSE)</f>
        <v>#N/A</v>
      </c>
      <c r="G291" s="1">
        <f t="shared" ca="1" si="9"/>
        <v>59.240001678466797</v>
      </c>
    </row>
    <row r="292" spans="1:7" ht="30">
      <c r="A292" s="5" t="s">
        <v>597</v>
      </c>
      <c r="B292" s="14" t="s">
        <v>598</v>
      </c>
      <c r="C292" s="19" t="s">
        <v>33</v>
      </c>
      <c r="D292" s="37">
        <v>80</v>
      </c>
      <c r="E292" s="43">
        <f t="shared" ca="1" si="8"/>
        <v>80</v>
      </c>
      <c r="F292" s="1" t="e">
        <f ca="1">VLOOKUP(B292,input!$M$3:$N$27,2,FALSE)</f>
        <v>#N/A</v>
      </c>
      <c r="G292" s="1">
        <f t="shared" ca="1" si="9"/>
        <v>80</v>
      </c>
    </row>
    <row r="293" spans="1:7" ht="30">
      <c r="A293" s="5" t="s">
        <v>599</v>
      </c>
      <c r="B293" s="14" t="s">
        <v>600</v>
      </c>
      <c r="C293" s="19" t="s">
        <v>585</v>
      </c>
      <c r="D293" s="35">
        <v>0</v>
      </c>
      <c r="E293" s="43">
        <f t="shared" ca="1" si="8"/>
        <v>0</v>
      </c>
      <c r="F293" s="1" t="e">
        <f ca="1">VLOOKUP(B293,input!$M$3:$N$27,2,FALSE)</f>
        <v>#N/A</v>
      </c>
      <c r="G293" s="1">
        <f t="shared" ca="1" si="9"/>
        <v>0</v>
      </c>
    </row>
    <row r="294" spans="1:7" ht="30">
      <c r="A294" s="5" t="s">
        <v>601</v>
      </c>
      <c r="B294" s="14" t="s">
        <v>602</v>
      </c>
      <c r="C294" s="19" t="s">
        <v>588</v>
      </c>
      <c r="D294" s="35">
        <v>0</v>
      </c>
      <c r="E294" s="43">
        <f t="shared" ca="1" si="8"/>
        <v>0</v>
      </c>
      <c r="F294" s="1" t="e">
        <f ca="1">VLOOKUP(B294,input!$M$3:$N$27,2,FALSE)</f>
        <v>#N/A</v>
      </c>
      <c r="G294" s="1">
        <f t="shared" ca="1" si="9"/>
        <v>0</v>
      </c>
    </row>
    <row r="295" spans="1:7" ht="30">
      <c r="A295" s="5" t="s">
        <v>603</v>
      </c>
      <c r="B295" s="14" t="s">
        <v>604</v>
      </c>
      <c r="C295" s="19" t="s">
        <v>33</v>
      </c>
      <c r="D295" s="37">
        <v>75</v>
      </c>
      <c r="E295" s="43">
        <f t="shared" ca="1" si="8"/>
        <v>75</v>
      </c>
      <c r="F295" s="1" t="e">
        <f ca="1">VLOOKUP(B295,input!$M$3:$N$27,2,FALSE)</f>
        <v>#N/A</v>
      </c>
      <c r="G295" s="1">
        <f t="shared" ca="1" si="9"/>
        <v>75</v>
      </c>
    </row>
    <row r="296" spans="1:7" ht="30">
      <c r="A296" s="5" t="s">
        <v>605</v>
      </c>
      <c r="B296" s="14" t="s">
        <v>606</v>
      </c>
      <c r="C296" s="19"/>
      <c r="D296" s="36">
        <v>1.0212230682373047</v>
      </c>
      <c r="E296" s="43">
        <f t="shared" ca="1" si="8"/>
        <v>1.0212230682373047</v>
      </c>
      <c r="F296" s="1" t="e">
        <f ca="1">VLOOKUP(B296,input!$M$3:$N$27,2,FALSE)</f>
        <v>#N/A</v>
      </c>
      <c r="G296" s="1">
        <f t="shared" ca="1" si="9"/>
        <v>1.0212230682373047</v>
      </c>
    </row>
    <row r="297" spans="1:7" ht="30">
      <c r="A297" s="5" t="s">
        <v>607</v>
      </c>
      <c r="B297" s="14" t="s">
        <v>608</v>
      </c>
      <c r="C297" s="19" t="s">
        <v>30</v>
      </c>
      <c r="D297" s="37">
        <v>24.999990463256836</v>
      </c>
      <c r="E297" s="43">
        <f t="shared" ca="1" si="8"/>
        <v>24.999990463256836</v>
      </c>
      <c r="F297" s="1" t="e">
        <f ca="1">VLOOKUP(B297,input!$M$3:$N$27,2,FALSE)</f>
        <v>#N/A</v>
      </c>
      <c r="G297" s="1">
        <f t="shared" ca="1" si="9"/>
        <v>24.999990463256836</v>
      </c>
    </row>
    <row r="298" spans="1:7">
      <c r="A298" s="5" t="s">
        <v>609</v>
      </c>
      <c r="B298" s="14" t="s">
        <v>610</v>
      </c>
      <c r="C298" s="19"/>
      <c r="D298" s="36">
        <v>1</v>
      </c>
      <c r="E298" s="43">
        <f t="shared" ca="1" si="8"/>
        <v>1</v>
      </c>
      <c r="F298" s="1" t="e">
        <f ca="1">VLOOKUP(B298,input!$M$3:$N$27,2,FALSE)</f>
        <v>#N/A</v>
      </c>
      <c r="G298" s="1">
        <f t="shared" ca="1" si="9"/>
        <v>1</v>
      </c>
    </row>
    <row r="299" spans="1:7" ht="30">
      <c r="A299" s="5" t="s">
        <v>611</v>
      </c>
      <c r="B299" s="14" t="s">
        <v>612</v>
      </c>
      <c r="C299" s="19"/>
      <c r="D299" s="39">
        <v>0.99000000953674316</v>
      </c>
      <c r="E299" s="43">
        <f t="shared" ca="1" si="8"/>
        <v>0.99000000953674316</v>
      </c>
      <c r="F299" s="1" t="e">
        <f ca="1">VLOOKUP(B299,input!$M$3:$N$27,2,FALSE)</f>
        <v>#N/A</v>
      </c>
      <c r="G299" s="1">
        <f t="shared" ca="1" si="9"/>
        <v>0.99000000953674316</v>
      </c>
    </row>
    <row r="300" spans="1:7" ht="30">
      <c r="A300" s="5" t="s">
        <v>613</v>
      </c>
      <c r="B300" s="14" t="s">
        <v>614</v>
      </c>
      <c r="C300" s="19"/>
      <c r="D300" s="41">
        <v>9.9999904632568359E-3</v>
      </c>
      <c r="E300" s="43">
        <f t="shared" ca="1" si="8"/>
        <v>9.9999904632568359E-3</v>
      </c>
      <c r="F300" s="1" t="e">
        <f ca="1">VLOOKUP(B300,input!$M$3:$N$27,2,FALSE)</f>
        <v>#N/A</v>
      </c>
      <c r="G300" s="1">
        <f t="shared" ca="1" si="9"/>
        <v>9.9999904632568359E-3</v>
      </c>
    </row>
    <row r="301" spans="1:7" ht="30">
      <c r="A301" s="5" t="s">
        <v>615</v>
      </c>
      <c r="B301" s="14" t="s">
        <v>616</v>
      </c>
      <c r="C301" s="19"/>
      <c r="D301" s="39">
        <v>0.30000001192092896</v>
      </c>
      <c r="E301" s="43">
        <f t="shared" ca="1" si="8"/>
        <v>0.30000001192092896</v>
      </c>
      <c r="F301" s="1" t="e">
        <f ca="1">VLOOKUP(B301,input!$M$3:$N$27,2,FALSE)</f>
        <v>#N/A</v>
      </c>
      <c r="G301" s="1">
        <f t="shared" ca="1" si="9"/>
        <v>0.30000001192092896</v>
      </c>
    </row>
    <row r="302" spans="1:7" ht="30">
      <c r="A302" s="5" t="s">
        <v>617</v>
      </c>
      <c r="B302" s="14" t="s">
        <v>618</v>
      </c>
      <c r="C302" s="19"/>
      <c r="D302" s="39">
        <v>0.69999998807907104</v>
      </c>
      <c r="E302" s="43">
        <f t="shared" ca="1" si="8"/>
        <v>0.69999998807907104</v>
      </c>
      <c r="F302" s="1" t="e">
        <f ca="1">VLOOKUP(B302,input!$M$3:$N$27,2,FALSE)</f>
        <v>#N/A</v>
      </c>
      <c r="G302" s="1">
        <f t="shared" ca="1" si="9"/>
        <v>0.69999998807907104</v>
      </c>
    </row>
    <row r="303" spans="1:7" ht="30">
      <c r="A303" s="5" t="s">
        <v>619</v>
      </c>
      <c r="B303" s="14" t="s">
        <v>620</v>
      </c>
      <c r="C303" s="19"/>
      <c r="D303" s="39">
        <v>0.10989011079072952</v>
      </c>
      <c r="E303" s="43">
        <f t="shared" ca="1" si="8"/>
        <v>0.10989011079072952</v>
      </c>
      <c r="F303" s="1" t="e">
        <f ca="1">VLOOKUP(B303,input!$M$3:$N$27,2,FALSE)</f>
        <v>#N/A</v>
      </c>
      <c r="G303" s="1">
        <f t="shared" ca="1" si="9"/>
        <v>0.10989011079072952</v>
      </c>
    </row>
    <row r="304" spans="1:7" ht="30">
      <c r="A304" s="5" t="s">
        <v>621</v>
      </c>
      <c r="B304" s="14" t="s">
        <v>622</v>
      </c>
      <c r="C304" s="19"/>
      <c r="D304" s="39">
        <v>0.89010989665985107</v>
      </c>
      <c r="E304" s="43">
        <f t="shared" ca="1" si="8"/>
        <v>0.89010989665985107</v>
      </c>
      <c r="F304" s="1" t="e">
        <f ca="1">VLOOKUP(B304,input!$M$3:$N$27,2,FALSE)</f>
        <v>#N/A</v>
      </c>
      <c r="G304" s="1">
        <f t="shared" ca="1" si="9"/>
        <v>0.89010989665985107</v>
      </c>
    </row>
    <row r="305" spans="1:7" ht="30">
      <c r="A305" s="5" t="s">
        <v>623</v>
      </c>
      <c r="B305" s="14" t="s">
        <v>624</v>
      </c>
      <c r="C305" s="19"/>
      <c r="D305" s="39">
        <v>0.5</v>
      </c>
      <c r="E305" s="43">
        <f t="shared" ca="1" si="8"/>
        <v>0.5</v>
      </c>
      <c r="F305" s="1" t="e">
        <f ca="1">VLOOKUP(B305,input!$M$3:$N$27,2,FALSE)</f>
        <v>#N/A</v>
      </c>
      <c r="G305" s="1">
        <f t="shared" ca="1" si="9"/>
        <v>0.5</v>
      </c>
    </row>
    <row r="306" spans="1:7" ht="30">
      <c r="A306" s="5" t="s">
        <v>625</v>
      </c>
      <c r="B306" s="14" t="s">
        <v>626</v>
      </c>
      <c r="C306" s="19"/>
      <c r="D306" s="39">
        <v>0.5</v>
      </c>
      <c r="E306" s="43">
        <f t="shared" ca="1" si="8"/>
        <v>0.5</v>
      </c>
      <c r="F306" s="1" t="e">
        <f ca="1">VLOOKUP(B306,input!$M$3:$N$27,2,FALSE)</f>
        <v>#N/A</v>
      </c>
      <c r="G306" s="1">
        <f t="shared" ca="1" si="9"/>
        <v>0.5</v>
      </c>
    </row>
    <row r="307" spans="1:7" ht="30">
      <c r="A307" s="5" t="s">
        <v>627</v>
      </c>
      <c r="B307" s="14" t="s">
        <v>628</v>
      </c>
      <c r="C307" s="19"/>
      <c r="D307" s="39">
        <v>0.10760867595672607</v>
      </c>
      <c r="E307" s="43">
        <f t="shared" ca="1" si="8"/>
        <v>0.10760867595672607</v>
      </c>
      <c r="F307" s="1" t="e">
        <f ca="1">VLOOKUP(B307,input!$M$3:$N$27,2,FALSE)</f>
        <v>#N/A</v>
      </c>
      <c r="G307" s="1">
        <f t="shared" ca="1" si="9"/>
        <v>0.10760867595672607</v>
      </c>
    </row>
    <row r="308" spans="1:7" ht="30">
      <c r="A308" s="5" t="s">
        <v>629</v>
      </c>
      <c r="B308" s="14" t="s">
        <v>630</v>
      </c>
      <c r="C308" s="19"/>
      <c r="D308" s="39">
        <v>9.9999994039535522E-2</v>
      </c>
      <c r="E308" s="43">
        <f t="shared" ca="1" si="8"/>
        <v>9.9999994039535522E-2</v>
      </c>
      <c r="F308" s="1" t="e">
        <f ca="1">VLOOKUP(B308,input!$M$3:$N$27,2,FALSE)</f>
        <v>#N/A</v>
      </c>
      <c r="G308" s="1">
        <f t="shared" ca="1" si="9"/>
        <v>9.9999994039535522E-2</v>
      </c>
    </row>
    <row r="309" spans="1:7" ht="30">
      <c r="A309" s="5" t="s">
        <v>631</v>
      </c>
      <c r="B309" s="14" t="s">
        <v>632</v>
      </c>
      <c r="C309" s="19"/>
      <c r="D309" s="39">
        <v>0.79239130020141602</v>
      </c>
      <c r="E309" s="43">
        <f t="shared" ca="1" si="8"/>
        <v>0.79239130020141602</v>
      </c>
      <c r="F309" s="1" t="e">
        <f ca="1">VLOOKUP(B309,input!$M$3:$N$27,2,FALSE)</f>
        <v>#N/A</v>
      </c>
      <c r="G309" s="1">
        <f t="shared" ca="1" si="9"/>
        <v>0.79239130020141602</v>
      </c>
    </row>
    <row r="310" spans="1:7" ht="30">
      <c r="A310" s="5" t="s">
        <v>633</v>
      </c>
      <c r="B310" s="14" t="s">
        <v>634</v>
      </c>
      <c r="C310" s="19"/>
      <c r="D310" s="39">
        <v>0.5</v>
      </c>
      <c r="E310" s="43">
        <f t="shared" ca="1" si="8"/>
        <v>0.5</v>
      </c>
      <c r="F310" s="1" t="e">
        <f ca="1">VLOOKUP(B310,input!$M$3:$N$27,2,FALSE)</f>
        <v>#N/A</v>
      </c>
      <c r="G310" s="1">
        <f t="shared" ca="1" si="9"/>
        <v>0.5</v>
      </c>
    </row>
    <row r="311" spans="1:7" ht="30">
      <c r="A311" s="5" t="s">
        <v>635</v>
      </c>
      <c r="B311" s="14" t="s">
        <v>636</v>
      </c>
      <c r="C311" s="19"/>
      <c r="D311" s="39">
        <v>0.5</v>
      </c>
      <c r="E311" s="43">
        <f t="shared" ca="1" si="8"/>
        <v>0.5</v>
      </c>
      <c r="F311" s="1" t="e">
        <f ca="1">VLOOKUP(B311,input!$M$3:$N$27,2,FALSE)</f>
        <v>#N/A</v>
      </c>
      <c r="G311" s="1">
        <f t="shared" ca="1" si="9"/>
        <v>0.5</v>
      </c>
    </row>
    <row r="312" spans="1:7" ht="30">
      <c r="A312" s="5" t="s">
        <v>637</v>
      </c>
      <c r="B312" s="14" t="s">
        <v>638</v>
      </c>
      <c r="C312" s="19"/>
      <c r="D312" s="39">
        <v>0.5</v>
      </c>
      <c r="E312" s="43">
        <f t="shared" ca="1" si="8"/>
        <v>0.5</v>
      </c>
      <c r="F312" s="1" t="e">
        <f ca="1">VLOOKUP(B312,input!$M$3:$N$27,2,FALSE)</f>
        <v>#N/A</v>
      </c>
      <c r="G312" s="1">
        <f t="shared" ca="1" si="9"/>
        <v>0.5</v>
      </c>
    </row>
    <row r="313" spans="1:7" ht="30">
      <c r="A313" s="5" t="s">
        <v>639</v>
      </c>
      <c r="B313" s="14" t="s">
        <v>640</v>
      </c>
      <c r="C313" s="19"/>
      <c r="D313" s="39">
        <v>0.5</v>
      </c>
      <c r="E313" s="43">
        <f t="shared" ca="1" si="8"/>
        <v>0.5</v>
      </c>
      <c r="F313" s="1" t="e">
        <f ca="1">VLOOKUP(B313,input!$M$3:$N$27,2,FALSE)</f>
        <v>#N/A</v>
      </c>
      <c r="G313" s="1">
        <f t="shared" ca="1" si="9"/>
        <v>0.5</v>
      </c>
    </row>
    <row r="314" spans="1:7" ht="30">
      <c r="A314" s="5" t="s">
        <v>641</v>
      </c>
      <c r="B314" s="14" t="s">
        <v>642</v>
      </c>
      <c r="C314" s="19"/>
      <c r="D314" s="39">
        <v>0.5</v>
      </c>
      <c r="E314" s="43">
        <f t="shared" ca="1" si="8"/>
        <v>0.5</v>
      </c>
      <c r="F314" s="1" t="e">
        <f ca="1">VLOOKUP(B314,input!$M$3:$N$27,2,FALSE)</f>
        <v>#N/A</v>
      </c>
      <c r="G314" s="1">
        <f t="shared" ca="1" si="9"/>
        <v>0.5</v>
      </c>
    </row>
    <row r="315" spans="1:7" ht="30">
      <c r="A315" s="5" t="s">
        <v>643</v>
      </c>
      <c r="B315" s="14" t="s">
        <v>644</v>
      </c>
      <c r="C315" s="19"/>
      <c r="D315" s="39">
        <v>0.5</v>
      </c>
      <c r="E315" s="43">
        <f t="shared" ca="1" si="8"/>
        <v>0.5</v>
      </c>
      <c r="F315" s="1" t="e">
        <f ca="1">VLOOKUP(B315,input!$M$3:$N$27,2,FALSE)</f>
        <v>#N/A</v>
      </c>
      <c r="G315" s="1">
        <f t="shared" ca="1" si="9"/>
        <v>0.5</v>
      </c>
    </row>
    <row r="316" spans="1:7" ht="30">
      <c r="A316" s="5" t="s">
        <v>645</v>
      </c>
      <c r="B316" s="14" t="s">
        <v>646</v>
      </c>
      <c r="C316" s="19"/>
      <c r="D316" s="39">
        <v>0.5</v>
      </c>
      <c r="E316" s="43">
        <f t="shared" ca="1" si="8"/>
        <v>0.5</v>
      </c>
      <c r="F316" s="1" t="e">
        <f ca="1">VLOOKUP(B316,input!$M$3:$N$27,2,FALSE)</f>
        <v>#N/A</v>
      </c>
      <c r="G316" s="1">
        <f t="shared" ca="1" si="9"/>
        <v>0.5</v>
      </c>
    </row>
    <row r="317" spans="1:7" ht="30">
      <c r="A317" s="5" t="s">
        <v>647</v>
      </c>
      <c r="B317" s="14" t="s">
        <v>648</v>
      </c>
      <c r="C317" s="19"/>
      <c r="D317" s="39">
        <v>0.5</v>
      </c>
      <c r="E317" s="43">
        <f t="shared" ca="1" si="8"/>
        <v>0.5</v>
      </c>
      <c r="F317" s="1" t="e">
        <f ca="1">VLOOKUP(B317,input!$M$3:$N$27,2,FALSE)</f>
        <v>#N/A</v>
      </c>
      <c r="G317" s="1">
        <f t="shared" ca="1" si="9"/>
        <v>0.5</v>
      </c>
    </row>
    <row r="318" spans="1:7" ht="30">
      <c r="A318" s="5" t="s">
        <v>649</v>
      </c>
      <c r="B318" s="14" t="s">
        <v>650</v>
      </c>
      <c r="C318" s="19" t="s">
        <v>33</v>
      </c>
      <c r="D318" s="36">
        <v>2</v>
      </c>
      <c r="E318" s="43">
        <f t="shared" ca="1" si="8"/>
        <v>2</v>
      </c>
      <c r="F318" s="1" t="e">
        <f ca="1">VLOOKUP(B318,input!$M$3:$N$27,2,FALSE)</f>
        <v>#N/A</v>
      </c>
      <c r="G318" s="1">
        <f t="shared" ca="1" si="9"/>
        <v>2</v>
      </c>
    </row>
    <row r="319" spans="1:7">
      <c r="A319" s="5" t="s">
        <v>651</v>
      </c>
      <c r="B319" s="14" t="s">
        <v>652</v>
      </c>
      <c r="C319" s="19" t="s">
        <v>500</v>
      </c>
      <c r="D319" s="36">
        <v>1</v>
      </c>
      <c r="E319" s="43">
        <f t="shared" ca="1" si="8"/>
        <v>1</v>
      </c>
      <c r="F319" s="1" t="e">
        <f ca="1">VLOOKUP(B319,input!$M$3:$N$27,2,FALSE)</f>
        <v>#N/A</v>
      </c>
      <c r="G319" s="1">
        <f t="shared" ca="1" si="9"/>
        <v>1</v>
      </c>
    </row>
    <row r="320" spans="1:7" ht="30">
      <c r="A320" s="5" t="s">
        <v>653</v>
      </c>
      <c r="B320" s="14" t="s">
        <v>654</v>
      </c>
      <c r="C320" s="19" t="s">
        <v>33</v>
      </c>
      <c r="D320" s="36">
        <v>2</v>
      </c>
      <c r="E320" s="43">
        <f t="shared" ca="1" si="8"/>
        <v>2</v>
      </c>
      <c r="F320" s="1" t="e">
        <f ca="1">VLOOKUP(B320,input!$M$3:$N$27,2,FALSE)</f>
        <v>#N/A</v>
      </c>
      <c r="G320" s="1">
        <f t="shared" ca="1" si="9"/>
        <v>2</v>
      </c>
    </row>
    <row r="321" spans="1:7">
      <c r="A321" s="5" t="s">
        <v>655</v>
      </c>
      <c r="B321" s="14" t="s">
        <v>656</v>
      </c>
      <c r="C321" s="19" t="s">
        <v>500</v>
      </c>
      <c r="D321" s="36">
        <v>1</v>
      </c>
      <c r="E321" s="43">
        <f t="shared" ca="1" si="8"/>
        <v>1</v>
      </c>
      <c r="F321" s="1" t="e">
        <f ca="1">VLOOKUP(B321,input!$M$3:$N$27,2,FALSE)</f>
        <v>#N/A</v>
      </c>
      <c r="G321" s="1">
        <f t="shared" ca="1" si="9"/>
        <v>1</v>
      </c>
    </row>
    <row r="322" spans="1:7" ht="30">
      <c r="A322" s="5" t="s">
        <v>657</v>
      </c>
      <c r="B322" s="14" t="s">
        <v>658</v>
      </c>
      <c r="C322" s="19" t="s">
        <v>33</v>
      </c>
      <c r="D322" s="36">
        <v>2</v>
      </c>
      <c r="E322" s="43">
        <f t="shared" ca="1" si="8"/>
        <v>2</v>
      </c>
      <c r="F322" s="1" t="e">
        <f ca="1">VLOOKUP(B322,input!$M$3:$N$27,2,FALSE)</f>
        <v>#N/A</v>
      </c>
      <c r="G322" s="1">
        <f t="shared" ca="1" si="9"/>
        <v>2</v>
      </c>
    </row>
    <row r="323" spans="1:7">
      <c r="A323" s="5" t="s">
        <v>659</v>
      </c>
      <c r="B323" s="14" t="s">
        <v>660</v>
      </c>
      <c r="C323" s="19" t="s">
        <v>500</v>
      </c>
      <c r="D323" s="36">
        <v>1</v>
      </c>
      <c r="E323" s="43">
        <f t="shared" ca="1" si="8"/>
        <v>1</v>
      </c>
      <c r="F323" s="1" t="e">
        <f ca="1">VLOOKUP(B323,input!$M$3:$N$27,2,FALSE)</f>
        <v>#N/A</v>
      </c>
      <c r="G323" s="1">
        <f t="shared" ca="1" si="9"/>
        <v>1</v>
      </c>
    </row>
    <row r="324" spans="1:7" ht="30">
      <c r="A324" s="5" t="s">
        <v>661</v>
      </c>
      <c r="B324" s="14" t="s">
        <v>662</v>
      </c>
      <c r="C324" s="19" t="s">
        <v>33</v>
      </c>
      <c r="D324" s="36">
        <v>2</v>
      </c>
      <c r="E324" s="43">
        <f t="shared" ca="1" si="8"/>
        <v>2</v>
      </c>
      <c r="F324" s="1" t="e">
        <f ca="1">VLOOKUP(B324,input!$M$3:$N$27,2,FALSE)</f>
        <v>#N/A</v>
      </c>
      <c r="G324" s="1">
        <f t="shared" ca="1" si="9"/>
        <v>2</v>
      </c>
    </row>
    <row r="325" spans="1:7">
      <c r="A325" s="5" t="s">
        <v>663</v>
      </c>
      <c r="B325" s="14" t="s">
        <v>664</v>
      </c>
      <c r="C325" s="19" t="s">
        <v>500</v>
      </c>
      <c r="D325" s="36">
        <v>1</v>
      </c>
      <c r="E325" s="43">
        <f t="shared" ca="1" si="8"/>
        <v>1</v>
      </c>
      <c r="F325" s="1" t="e">
        <f ca="1">VLOOKUP(B325,input!$M$3:$N$27,2,FALSE)</f>
        <v>#N/A</v>
      </c>
      <c r="G325" s="1">
        <f t="shared" ca="1" si="9"/>
        <v>1</v>
      </c>
    </row>
    <row r="326" spans="1:7" ht="30">
      <c r="A326" s="5" t="s">
        <v>665</v>
      </c>
      <c r="B326" s="14" t="s">
        <v>666</v>
      </c>
      <c r="C326" s="19" t="s">
        <v>33</v>
      </c>
      <c r="D326" s="36">
        <v>2</v>
      </c>
      <c r="E326" s="43">
        <f t="shared" ca="1" si="8"/>
        <v>2</v>
      </c>
      <c r="F326" s="1" t="e">
        <f ca="1">VLOOKUP(B326,input!$M$3:$N$27,2,FALSE)</f>
        <v>#N/A</v>
      </c>
      <c r="G326" s="1">
        <f t="shared" ca="1" si="9"/>
        <v>2</v>
      </c>
    </row>
    <row r="327" spans="1:7">
      <c r="A327" s="5" t="s">
        <v>667</v>
      </c>
      <c r="B327" s="14" t="s">
        <v>668</v>
      </c>
      <c r="C327" s="19" t="s">
        <v>500</v>
      </c>
      <c r="D327" s="36">
        <v>1</v>
      </c>
      <c r="E327" s="43">
        <f t="shared" ca="1" si="8"/>
        <v>1</v>
      </c>
      <c r="F327" s="1" t="e">
        <f ca="1">VLOOKUP(B327,input!$M$3:$N$27,2,FALSE)</f>
        <v>#N/A</v>
      </c>
      <c r="G327" s="1">
        <f t="shared" ca="1" si="9"/>
        <v>1</v>
      </c>
    </row>
    <row r="328" spans="1:7" ht="30">
      <c r="A328" s="5" t="s">
        <v>669</v>
      </c>
      <c r="B328" s="14" t="s">
        <v>670</v>
      </c>
      <c r="C328" s="19" t="s">
        <v>33</v>
      </c>
      <c r="D328" s="36">
        <v>2</v>
      </c>
      <c r="E328" s="43">
        <f t="shared" ca="1" si="8"/>
        <v>2</v>
      </c>
      <c r="F328" s="1" t="e">
        <f ca="1">VLOOKUP(B328,input!$M$3:$N$27,2,FALSE)</f>
        <v>#N/A</v>
      </c>
      <c r="G328" s="1">
        <f t="shared" ca="1" si="9"/>
        <v>2</v>
      </c>
    </row>
    <row r="329" spans="1:7">
      <c r="A329" s="5" t="s">
        <v>671</v>
      </c>
      <c r="B329" s="14" t="s">
        <v>672</v>
      </c>
      <c r="C329" s="19" t="s">
        <v>500</v>
      </c>
      <c r="D329" s="36">
        <v>1</v>
      </c>
      <c r="E329" s="43">
        <f t="shared" ref="E329:E392" ca="1" si="10">G329</f>
        <v>1</v>
      </c>
      <c r="F329" s="1" t="e">
        <f ca="1">VLOOKUP(B329,input!$M$3:$N$27,2,FALSE)</f>
        <v>#N/A</v>
      </c>
      <c r="G329" s="1">
        <f t="shared" ref="G329:G392" ca="1" si="11">_xlfn.IFNA(F329,D329)</f>
        <v>1</v>
      </c>
    </row>
    <row r="330" spans="1:7" ht="30">
      <c r="A330" s="5" t="s">
        <v>673</v>
      </c>
      <c r="B330" s="14" t="s">
        <v>674</v>
      </c>
      <c r="C330" s="19" t="s">
        <v>33</v>
      </c>
      <c r="D330" s="36">
        <v>2</v>
      </c>
      <c r="E330" s="43">
        <f t="shared" ca="1" si="10"/>
        <v>2</v>
      </c>
      <c r="F330" s="1" t="e">
        <f ca="1">VLOOKUP(B330,input!$M$3:$N$27,2,FALSE)</f>
        <v>#N/A</v>
      </c>
      <c r="G330" s="1">
        <f t="shared" ca="1" si="11"/>
        <v>2</v>
      </c>
    </row>
    <row r="331" spans="1:7">
      <c r="A331" s="5" t="s">
        <v>675</v>
      </c>
      <c r="B331" s="14" t="s">
        <v>676</v>
      </c>
      <c r="C331" s="19" t="s">
        <v>500</v>
      </c>
      <c r="D331" s="36">
        <v>1</v>
      </c>
      <c r="E331" s="43">
        <f t="shared" ca="1" si="10"/>
        <v>1</v>
      </c>
      <c r="F331" s="1" t="e">
        <f ca="1">VLOOKUP(B331,input!$M$3:$N$27,2,FALSE)</f>
        <v>#N/A</v>
      </c>
      <c r="G331" s="1">
        <f t="shared" ca="1" si="11"/>
        <v>1</v>
      </c>
    </row>
    <row r="332" spans="1:7" ht="30">
      <c r="A332" s="5" t="s">
        <v>677</v>
      </c>
      <c r="B332" s="14" t="s">
        <v>678</v>
      </c>
      <c r="C332" s="19" t="s">
        <v>33</v>
      </c>
      <c r="D332" s="36">
        <v>2</v>
      </c>
      <c r="E332" s="43">
        <f t="shared" ca="1" si="10"/>
        <v>2</v>
      </c>
      <c r="F332" s="1" t="e">
        <f ca="1">VLOOKUP(B332,input!$M$3:$N$27,2,FALSE)</f>
        <v>#N/A</v>
      </c>
      <c r="G332" s="1">
        <f t="shared" ca="1" si="11"/>
        <v>2</v>
      </c>
    </row>
    <row r="333" spans="1:7">
      <c r="A333" s="5" t="s">
        <v>679</v>
      </c>
      <c r="B333" s="14" t="s">
        <v>680</v>
      </c>
      <c r="C333" s="19" t="s">
        <v>500</v>
      </c>
      <c r="D333" s="36">
        <v>1</v>
      </c>
      <c r="E333" s="43">
        <f t="shared" ca="1" si="10"/>
        <v>1</v>
      </c>
      <c r="F333" s="1" t="e">
        <f ca="1">VLOOKUP(B333,input!$M$3:$N$27,2,FALSE)</f>
        <v>#N/A</v>
      </c>
      <c r="G333" s="1">
        <f t="shared" ca="1" si="11"/>
        <v>1</v>
      </c>
    </row>
    <row r="334" spans="1:7" ht="30">
      <c r="A334" s="5" t="s">
        <v>681</v>
      </c>
      <c r="B334" s="14" t="s">
        <v>682</v>
      </c>
      <c r="C334" s="19" t="s">
        <v>33</v>
      </c>
      <c r="D334" s="36">
        <v>1</v>
      </c>
      <c r="E334" s="43">
        <f t="shared" ca="1" si="10"/>
        <v>1</v>
      </c>
      <c r="F334" s="1" t="e">
        <f ca="1">VLOOKUP(B334,input!$M$3:$N$27,2,FALSE)</f>
        <v>#N/A</v>
      </c>
      <c r="G334" s="1">
        <f t="shared" ca="1" si="11"/>
        <v>1</v>
      </c>
    </row>
    <row r="335" spans="1:7">
      <c r="A335" s="5" t="s">
        <v>683</v>
      </c>
      <c r="B335" s="14" t="s">
        <v>684</v>
      </c>
      <c r="C335" s="19" t="s">
        <v>500</v>
      </c>
      <c r="D335" s="36">
        <v>1.7000000476837158</v>
      </c>
      <c r="E335" s="43">
        <f t="shared" ca="1" si="10"/>
        <v>1.7000000476837158</v>
      </c>
      <c r="F335" s="1" t="e">
        <f ca="1">VLOOKUP(B335,input!$M$3:$N$27,2,FALSE)</f>
        <v>#N/A</v>
      </c>
      <c r="G335" s="1">
        <f t="shared" ca="1" si="11"/>
        <v>1.7000000476837158</v>
      </c>
    </row>
    <row r="336" spans="1:7" ht="30">
      <c r="A336" s="5" t="s">
        <v>685</v>
      </c>
      <c r="B336" s="14" t="s">
        <v>686</v>
      </c>
      <c r="C336" s="19" t="s">
        <v>33</v>
      </c>
      <c r="D336" s="36">
        <v>1</v>
      </c>
      <c r="E336" s="43">
        <f t="shared" ca="1" si="10"/>
        <v>1</v>
      </c>
      <c r="F336" s="1" t="e">
        <f ca="1">VLOOKUP(B336,input!$M$3:$N$27,2,FALSE)</f>
        <v>#N/A</v>
      </c>
      <c r="G336" s="1">
        <f t="shared" ca="1" si="11"/>
        <v>1</v>
      </c>
    </row>
    <row r="337" spans="1:7">
      <c r="A337" s="5" t="s">
        <v>687</v>
      </c>
      <c r="B337" s="14" t="s">
        <v>688</v>
      </c>
      <c r="C337" s="19" t="s">
        <v>500</v>
      </c>
      <c r="D337" s="36">
        <v>1.7000000476837158</v>
      </c>
      <c r="E337" s="43">
        <f t="shared" ca="1" si="10"/>
        <v>1.7000000476837158</v>
      </c>
      <c r="F337" s="1" t="e">
        <f ca="1">VLOOKUP(B337,input!$M$3:$N$27,2,FALSE)</f>
        <v>#N/A</v>
      </c>
      <c r="G337" s="1">
        <f t="shared" ca="1" si="11"/>
        <v>1.7000000476837158</v>
      </c>
    </row>
    <row r="338" spans="1:7" ht="30">
      <c r="A338" s="5" t="s">
        <v>689</v>
      </c>
      <c r="B338" s="14" t="s">
        <v>690</v>
      </c>
      <c r="C338" s="19" t="s">
        <v>33</v>
      </c>
      <c r="D338" s="36">
        <v>1</v>
      </c>
      <c r="E338" s="43">
        <f t="shared" ca="1" si="10"/>
        <v>1</v>
      </c>
      <c r="F338" s="1" t="e">
        <f ca="1">VLOOKUP(B338,input!$M$3:$N$27,2,FALSE)</f>
        <v>#N/A</v>
      </c>
      <c r="G338" s="1">
        <f t="shared" ca="1" si="11"/>
        <v>1</v>
      </c>
    </row>
    <row r="339" spans="1:7">
      <c r="A339" s="5" t="s">
        <v>691</v>
      </c>
      <c r="B339" s="14" t="s">
        <v>692</v>
      </c>
      <c r="C339" s="19" t="s">
        <v>500</v>
      </c>
      <c r="D339" s="36">
        <v>1</v>
      </c>
      <c r="E339" s="43">
        <f t="shared" ca="1" si="10"/>
        <v>1</v>
      </c>
      <c r="F339" s="1" t="e">
        <f ca="1">VLOOKUP(B339,input!$M$3:$N$27,2,FALSE)</f>
        <v>#N/A</v>
      </c>
      <c r="G339" s="1">
        <f t="shared" ca="1" si="11"/>
        <v>1</v>
      </c>
    </row>
    <row r="340" spans="1:7" ht="30">
      <c r="A340" s="5" t="s">
        <v>693</v>
      </c>
      <c r="B340" s="14" t="s">
        <v>694</v>
      </c>
      <c r="C340" s="19" t="s">
        <v>33</v>
      </c>
      <c r="D340" s="37">
        <v>75</v>
      </c>
      <c r="E340" s="43">
        <f t="shared" ca="1" si="10"/>
        <v>75</v>
      </c>
      <c r="F340" s="1" t="e">
        <f ca="1">VLOOKUP(B340,input!$M$3:$N$27,2,FALSE)</f>
        <v>#N/A</v>
      </c>
      <c r="G340" s="1">
        <f t="shared" ca="1" si="11"/>
        <v>75</v>
      </c>
    </row>
    <row r="341" spans="1:7" ht="30">
      <c r="A341" s="5" t="s">
        <v>695</v>
      </c>
      <c r="B341" s="14" t="s">
        <v>696</v>
      </c>
      <c r="C341" s="19"/>
      <c r="D341" s="36">
        <v>1.0349382162094116</v>
      </c>
      <c r="E341" s="43">
        <f t="shared" ca="1" si="10"/>
        <v>1.0349382162094116</v>
      </c>
      <c r="F341" s="1" t="e">
        <f ca="1">VLOOKUP(B341,input!$M$3:$N$27,2,FALSE)</f>
        <v>#N/A</v>
      </c>
      <c r="G341" s="1">
        <f t="shared" ca="1" si="11"/>
        <v>1.0349382162094116</v>
      </c>
    </row>
    <row r="342" spans="1:7" ht="30">
      <c r="A342" s="5" t="s">
        <v>697</v>
      </c>
      <c r="B342" s="14" t="s">
        <v>698</v>
      </c>
      <c r="C342" s="19" t="s">
        <v>33</v>
      </c>
      <c r="D342" s="37">
        <v>75</v>
      </c>
      <c r="E342" s="43">
        <f t="shared" ca="1" si="10"/>
        <v>75</v>
      </c>
      <c r="F342" s="1" t="e">
        <f ca="1">VLOOKUP(B342,input!$M$3:$N$27,2,FALSE)</f>
        <v>#N/A</v>
      </c>
      <c r="G342" s="1">
        <f t="shared" ca="1" si="11"/>
        <v>75</v>
      </c>
    </row>
    <row r="343" spans="1:7" ht="30">
      <c r="A343" s="5" t="s">
        <v>699</v>
      </c>
      <c r="B343" s="14" t="s">
        <v>700</v>
      </c>
      <c r="C343" s="19"/>
      <c r="D343" s="36">
        <v>1.0349382162094116</v>
      </c>
      <c r="E343" s="43">
        <f t="shared" ca="1" si="10"/>
        <v>1.0349382162094116</v>
      </c>
      <c r="F343" s="1" t="e">
        <f ca="1">VLOOKUP(B343,input!$M$3:$N$27,2,FALSE)</f>
        <v>#N/A</v>
      </c>
      <c r="G343" s="1">
        <f t="shared" ca="1" si="11"/>
        <v>1.0349382162094116</v>
      </c>
    </row>
    <row r="344" spans="1:7" ht="30">
      <c r="A344" s="5" t="s">
        <v>701</v>
      </c>
      <c r="B344" s="14" t="s">
        <v>702</v>
      </c>
      <c r="C344" s="19" t="s">
        <v>30</v>
      </c>
      <c r="D344" s="38">
        <v>273.88888549804687</v>
      </c>
      <c r="E344" s="43">
        <f t="shared" ca="1" si="10"/>
        <v>273.88888549804687</v>
      </c>
      <c r="F344" s="1" t="e">
        <f ca="1">VLOOKUP(B344,input!$M$3:$N$27,2,FALSE)</f>
        <v>#N/A</v>
      </c>
      <c r="G344" s="1">
        <f t="shared" ca="1" si="11"/>
        <v>273.88888549804687</v>
      </c>
    </row>
    <row r="345" spans="1:7" ht="45">
      <c r="A345" s="5" t="s">
        <v>703</v>
      </c>
      <c r="B345" s="14" t="s">
        <v>704</v>
      </c>
      <c r="C345" s="19" t="s">
        <v>33</v>
      </c>
      <c r="D345" s="36">
        <v>7</v>
      </c>
      <c r="E345" s="43">
        <f t="shared" ca="1" si="10"/>
        <v>7</v>
      </c>
      <c r="F345" s="1" t="e">
        <f ca="1">VLOOKUP(B345,input!$M$3:$N$27,2,FALSE)</f>
        <v>#N/A</v>
      </c>
      <c r="G345" s="1">
        <f t="shared" ca="1" si="11"/>
        <v>7</v>
      </c>
    </row>
    <row r="346" spans="1:7" ht="30">
      <c r="A346" s="5" t="s">
        <v>705</v>
      </c>
      <c r="B346" s="14" t="s">
        <v>706</v>
      </c>
      <c r="C346" s="19" t="s">
        <v>33</v>
      </c>
      <c r="D346" s="36">
        <v>3</v>
      </c>
      <c r="E346" s="43">
        <f t="shared" ca="1" si="10"/>
        <v>3</v>
      </c>
      <c r="F346" s="1" t="e">
        <f ca="1">VLOOKUP(B346,input!$M$3:$N$27,2,FALSE)</f>
        <v>#N/A</v>
      </c>
      <c r="G346" s="1">
        <f t="shared" ca="1" si="11"/>
        <v>3</v>
      </c>
    </row>
    <row r="347" spans="1:7" ht="45">
      <c r="A347" s="5" t="s">
        <v>707</v>
      </c>
      <c r="B347" s="14" t="s">
        <v>708</v>
      </c>
      <c r="C347" s="19" t="s">
        <v>30</v>
      </c>
      <c r="D347" s="38">
        <v>343.3333740234375</v>
      </c>
      <c r="E347" s="43">
        <f t="shared" ca="1" si="10"/>
        <v>343.3333740234375</v>
      </c>
      <c r="F347" s="1" t="e">
        <f ca="1">VLOOKUP(B347,input!$M$3:$N$27,2,FALSE)</f>
        <v>#N/A</v>
      </c>
      <c r="G347" s="1">
        <f t="shared" ca="1" si="11"/>
        <v>343.3333740234375</v>
      </c>
    </row>
    <row r="348" spans="1:7" ht="45">
      <c r="A348" s="5" t="s">
        <v>709</v>
      </c>
      <c r="B348" s="14" t="s">
        <v>710</v>
      </c>
      <c r="C348" s="19" t="s">
        <v>33</v>
      </c>
      <c r="D348" s="37">
        <v>10</v>
      </c>
      <c r="E348" s="43">
        <f t="shared" ca="1" si="10"/>
        <v>10</v>
      </c>
      <c r="F348" s="1" t="e">
        <f ca="1">VLOOKUP(B348,input!$M$3:$N$27,2,FALSE)</f>
        <v>#N/A</v>
      </c>
      <c r="G348" s="1">
        <f t="shared" ca="1" si="11"/>
        <v>10</v>
      </c>
    </row>
    <row r="349" spans="1:7" ht="45">
      <c r="A349" s="5" t="s">
        <v>711</v>
      </c>
      <c r="B349" s="14" t="s">
        <v>712</v>
      </c>
      <c r="C349" s="19" t="s">
        <v>33</v>
      </c>
      <c r="D349" s="36">
        <v>5</v>
      </c>
      <c r="E349" s="43">
        <f t="shared" ca="1" si="10"/>
        <v>5</v>
      </c>
      <c r="F349" s="1" t="e">
        <f ca="1">VLOOKUP(B349,input!$M$3:$N$27,2,FALSE)</f>
        <v>#N/A</v>
      </c>
      <c r="G349" s="1">
        <f t="shared" ca="1" si="11"/>
        <v>5</v>
      </c>
    </row>
    <row r="350" spans="1:7" ht="30">
      <c r="A350" s="5" t="s">
        <v>713</v>
      </c>
      <c r="B350" s="14" t="s">
        <v>714</v>
      </c>
      <c r="C350" s="19" t="s">
        <v>38</v>
      </c>
      <c r="D350" s="38">
        <v>163.40037536621094</v>
      </c>
      <c r="E350" s="43">
        <f t="shared" ca="1" si="10"/>
        <v>163.40037536621094</v>
      </c>
      <c r="F350" s="1" t="e">
        <f ca="1">VLOOKUP(B350,input!$M$3:$N$27,2,FALSE)</f>
        <v>#N/A</v>
      </c>
      <c r="G350" s="1">
        <f t="shared" ca="1" si="11"/>
        <v>163.40037536621094</v>
      </c>
    </row>
    <row r="351" spans="1:7" ht="30">
      <c r="A351" s="5" t="s">
        <v>715</v>
      </c>
      <c r="B351" s="14" t="s">
        <v>716</v>
      </c>
      <c r="C351" s="19" t="s">
        <v>33</v>
      </c>
      <c r="D351" s="36">
        <v>-5.5999994277954102</v>
      </c>
      <c r="E351" s="43">
        <f t="shared" ca="1" si="10"/>
        <v>-5.5999994277954102</v>
      </c>
      <c r="F351" s="1" t="e">
        <f ca="1">VLOOKUP(B351,input!$M$3:$N$27,2,FALSE)</f>
        <v>#N/A</v>
      </c>
      <c r="G351" s="1">
        <f t="shared" ca="1" si="11"/>
        <v>-5.5999994277954102</v>
      </c>
    </row>
    <row r="352" spans="1:7">
      <c r="A352" s="5" t="s">
        <v>717</v>
      </c>
      <c r="B352" s="14" t="s">
        <v>718</v>
      </c>
      <c r="C352" s="19" t="s">
        <v>33</v>
      </c>
      <c r="D352" s="37">
        <v>10</v>
      </c>
      <c r="E352" s="43">
        <f t="shared" ca="1" si="10"/>
        <v>10</v>
      </c>
      <c r="F352" s="1" t="e">
        <f ca="1">VLOOKUP(B352,input!$M$3:$N$27,2,FALSE)</f>
        <v>#N/A</v>
      </c>
      <c r="G352" s="1">
        <f t="shared" ca="1" si="11"/>
        <v>10</v>
      </c>
    </row>
    <row r="353" spans="1:7" ht="30">
      <c r="A353" s="5" t="s">
        <v>719</v>
      </c>
      <c r="B353" s="14" t="s">
        <v>720</v>
      </c>
      <c r="C353" s="19" t="s">
        <v>33</v>
      </c>
      <c r="D353" s="37">
        <v>75</v>
      </c>
      <c r="E353" s="43">
        <f t="shared" ca="1" si="10"/>
        <v>75</v>
      </c>
      <c r="F353" s="1" t="e">
        <f ca="1">VLOOKUP(B353,input!$M$3:$N$27,2,FALSE)</f>
        <v>#N/A</v>
      </c>
      <c r="G353" s="1">
        <f t="shared" ca="1" si="11"/>
        <v>75</v>
      </c>
    </row>
    <row r="354" spans="1:7">
      <c r="A354" s="5" t="s">
        <v>721</v>
      </c>
      <c r="B354" s="14" t="s">
        <v>722</v>
      </c>
      <c r="C354" s="19"/>
      <c r="D354" s="35">
        <v>3600</v>
      </c>
      <c r="E354" s="43">
        <f t="shared" ca="1" si="10"/>
        <v>3600</v>
      </c>
      <c r="F354" s="1" t="e">
        <f ca="1">VLOOKUP(B354,input!$M$3:$N$27,2,FALSE)</f>
        <v>#N/A</v>
      </c>
      <c r="G354" s="1">
        <f t="shared" ca="1" si="11"/>
        <v>3600</v>
      </c>
    </row>
    <row r="355" spans="1:7" ht="30">
      <c r="A355" s="5" t="s">
        <v>723</v>
      </c>
      <c r="B355" s="14" t="s">
        <v>724</v>
      </c>
      <c r="C355" s="19"/>
      <c r="D355" s="35">
        <v>3600</v>
      </c>
      <c r="E355" s="43">
        <f t="shared" ca="1" si="10"/>
        <v>3600</v>
      </c>
      <c r="F355" s="1" t="e">
        <f ca="1">VLOOKUP(B355,input!$M$3:$N$27,2,FALSE)</f>
        <v>#N/A</v>
      </c>
      <c r="G355" s="1">
        <f t="shared" ca="1" si="11"/>
        <v>3600</v>
      </c>
    </row>
    <row r="356" spans="1:7" ht="30">
      <c r="A356" s="5" t="s">
        <v>725</v>
      </c>
      <c r="B356" s="14" t="s">
        <v>726</v>
      </c>
      <c r="C356" s="19" t="s">
        <v>33</v>
      </c>
      <c r="D356" s="37">
        <v>97</v>
      </c>
      <c r="E356" s="43">
        <f t="shared" ca="1" si="10"/>
        <v>97</v>
      </c>
      <c r="F356" s="1" t="e">
        <f ca="1">VLOOKUP(B356,input!$M$3:$N$27,2,FALSE)</f>
        <v>#N/A</v>
      </c>
      <c r="G356" s="1">
        <f t="shared" ca="1" si="11"/>
        <v>97</v>
      </c>
    </row>
    <row r="357" spans="1:7" ht="30">
      <c r="A357" s="5" t="s">
        <v>727</v>
      </c>
      <c r="B357" s="14" t="s">
        <v>728</v>
      </c>
      <c r="C357" s="19"/>
      <c r="D357" s="36">
        <v>1</v>
      </c>
      <c r="E357" s="43">
        <f t="shared" ca="1" si="10"/>
        <v>1</v>
      </c>
      <c r="F357" s="1" t="e">
        <f ca="1">VLOOKUP(B357,input!$M$3:$N$27,2,FALSE)</f>
        <v>#N/A</v>
      </c>
      <c r="G357" s="1">
        <f t="shared" ca="1" si="11"/>
        <v>1</v>
      </c>
    </row>
    <row r="358" spans="1:7" ht="30">
      <c r="A358" s="5" t="s">
        <v>729</v>
      </c>
      <c r="B358" s="14" t="s">
        <v>730</v>
      </c>
      <c r="C358" s="19" t="s">
        <v>120</v>
      </c>
      <c r="D358" s="37">
        <v>92.779678344726563</v>
      </c>
      <c r="E358" s="43">
        <f t="shared" ca="1" si="10"/>
        <v>92.779678344726563</v>
      </c>
      <c r="F358" s="1" t="e">
        <f ca="1">VLOOKUP(B358,input!$M$3:$N$27,2,FALSE)</f>
        <v>#N/A</v>
      </c>
      <c r="G358" s="1">
        <f t="shared" ca="1" si="11"/>
        <v>92.779678344726563</v>
      </c>
    </row>
    <row r="359" spans="1:7" ht="30">
      <c r="A359" s="5" t="s">
        <v>731</v>
      </c>
      <c r="B359" s="14" t="s">
        <v>732</v>
      </c>
      <c r="C359" s="19" t="s">
        <v>38</v>
      </c>
      <c r="D359" s="35">
        <v>0</v>
      </c>
      <c r="E359" s="43">
        <f t="shared" ca="1" si="10"/>
        <v>0</v>
      </c>
      <c r="F359" s="1" t="e">
        <f ca="1">VLOOKUP(B359,input!$M$3:$N$27,2,FALSE)</f>
        <v>#N/A</v>
      </c>
      <c r="G359" s="1">
        <f t="shared" ca="1" si="11"/>
        <v>0</v>
      </c>
    </row>
    <row r="360" spans="1:7" ht="30">
      <c r="A360" s="5" t="s">
        <v>733</v>
      </c>
      <c r="B360" s="14" t="s">
        <v>734</v>
      </c>
      <c r="C360" s="19"/>
      <c r="D360" s="35">
        <v>3600</v>
      </c>
      <c r="E360" s="43">
        <f t="shared" ca="1" si="10"/>
        <v>3600</v>
      </c>
      <c r="F360" s="1" t="e">
        <f ca="1">VLOOKUP(B360,input!$M$3:$N$27,2,FALSE)</f>
        <v>#N/A</v>
      </c>
      <c r="G360" s="1">
        <f t="shared" ca="1" si="11"/>
        <v>3600</v>
      </c>
    </row>
    <row r="361" spans="1:7" ht="30">
      <c r="A361" s="5" t="s">
        <v>735</v>
      </c>
      <c r="B361" s="14" t="s">
        <v>736</v>
      </c>
      <c r="C361" s="19" t="s">
        <v>212</v>
      </c>
      <c r="D361" s="38">
        <v>466.76791381835937</v>
      </c>
      <c r="E361" s="43">
        <f t="shared" ca="1" si="10"/>
        <v>466.76791381835937</v>
      </c>
      <c r="F361" s="1" t="e">
        <f ca="1">VLOOKUP(B361,input!$M$3:$N$27,2,FALSE)</f>
        <v>#N/A</v>
      </c>
      <c r="G361" s="1">
        <f t="shared" ca="1" si="11"/>
        <v>466.76791381835937</v>
      </c>
    </row>
    <row r="362" spans="1:7" ht="30">
      <c r="A362" s="5" t="s">
        <v>737</v>
      </c>
      <c r="B362" s="14" t="s">
        <v>738</v>
      </c>
      <c r="C362" s="19" t="s">
        <v>38</v>
      </c>
      <c r="D362" s="38">
        <v>154.73519897460938</v>
      </c>
      <c r="E362" s="43">
        <f t="shared" ca="1" si="10"/>
        <v>154.73519897460938</v>
      </c>
      <c r="F362" s="1" t="e">
        <f ca="1">VLOOKUP(B362,input!$M$3:$N$27,2,FALSE)</f>
        <v>#N/A</v>
      </c>
      <c r="G362" s="1">
        <f t="shared" ca="1" si="11"/>
        <v>154.73519897460938</v>
      </c>
    </row>
    <row r="363" spans="1:7" ht="45">
      <c r="A363" s="5" t="s">
        <v>739</v>
      </c>
      <c r="B363" s="14" t="s">
        <v>740</v>
      </c>
      <c r="C363" s="19" t="s">
        <v>38</v>
      </c>
      <c r="D363" s="36">
        <v>8.9799995422363281</v>
      </c>
      <c r="E363" s="43">
        <f t="shared" ca="1" si="10"/>
        <v>8.9799995422363281</v>
      </c>
      <c r="F363" s="1" t="e">
        <f ca="1">VLOOKUP(B363,input!$M$3:$N$27,2,FALSE)</f>
        <v>#N/A</v>
      </c>
      <c r="G363" s="1">
        <f t="shared" ca="1" si="11"/>
        <v>8.9799995422363281</v>
      </c>
    </row>
    <row r="364" spans="1:7" ht="30">
      <c r="A364" s="5" t="s">
        <v>741</v>
      </c>
      <c r="B364" s="14" t="s">
        <v>742</v>
      </c>
      <c r="C364" s="19" t="s">
        <v>33</v>
      </c>
      <c r="D364" s="37">
        <v>85</v>
      </c>
      <c r="E364" s="43">
        <f t="shared" ca="1" si="10"/>
        <v>85</v>
      </c>
      <c r="F364" s="1" t="e">
        <f ca="1">VLOOKUP(B364,input!$M$3:$N$27,2,FALSE)</f>
        <v>#N/A</v>
      </c>
      <c r="G364" s="1">
        <f t="shared" ca="1" si="11"/>
        <v>85</v>
      </c>
    </row>
    <row r="365" spans="1:7" ht="45">
      <c r="A365" s="5" t="s">
        <v>743</v>
      </c>
      <c r="B365" s="14" t="s">
        <v>744</v>
      </c>
      <c r="C365" s="19"/>
      <c r="D365" s="36">
        <v>1.3500000238418579</v>
      </c>
      <c r="E365" s="43">
        <f t="shared" ca="1" si="10"/>
        <v>1.3500000238418579</v>
      </c>
      <c r="F365" s="1" t="e">
        <f ca="1">VLOOKUP(B365,input!$M$3:$N$27,2,FALSE)</f>
        <v>#N/A</v>
      </c>
      <c r="G365" s="1">
        <f t="shared" ca="1" si="11"/>
        <v>1.3500000238418579</v>
      </c>
    </row>
    <row r="366" spans="1:7" ht="30">
      <c r="A366" s="5" t="s">
        <v>745</v>
      </c>
      <c r="B366" s="14" t="s">
        <v>746</v>
      </c>
      <c r="C366" s="19" t="s">
        <v>33</v>
      </c>
      <c r="D366" s="37">
        <v>99.75</v>
      </c>
      <c r="E366" s="43">
        <f t="shared" ca="1" si="10"/>
        <v>99.75</v>
      </c>
      <c r="F366" s="1" t="e">
        <f ca="1">VLOOKUP(B366,input!$M$3:$N$27,2,FALSE)</f>
        <v>#N/A</v>
      </c>
      <c r="G366" s="1">
        <f t="shared" ca="1" si="11"/>
        <v>99.75</v>
      </c>
    </row>
    <row r="367" spans="1:7" ht="30">
      <c r="A367" s="5" t="s">
        <v>747</v>
      </c>
      <c r="B367" s="14" t="s">
        <v>748</v>
      </c>
      <c r="C367" s="19"/>
      <c r="D367" s="36">
        <v>1</v>
      </c>
      <c r="E367" s="43">
        <f t="shared" ca="1" si="10"/>
        <v>1</v>
      </c>
      <c r="F367" s="1" t="e">
        <f ca="1">VLOOKUP(B367,input!$M$3:$N$27,2,FALSE)</f>
        <v>#N/A</v>
      </c>
      <c r="G367" s="1">
        <f t="shared" ca="1" si="11"/>
        <v>1</v>
      </c>
    </row>
    <row r="368" spans="1:7" ht="45">
      <c r="A368" s="5" t="s">
        <v>749</v>
      </c>
      <c r="B368" s="14" t="s">
        <v>750</v>
      </c>
      <c r="C368" s="19" t="s">
        <v>33</v>
      </c>
      <c r="D368" s="35">
        <v>0</v>
      </c>
      <c r="E368" s="43">
        <f t="shared" ca="1" si="10"/>
        <v>0</v>
      </c>
      <c r="F368" s="1" t="e">
        <f ca="1">VLOOKUP(B368,input!$M$3:$N$27,2,FALSE)</f>
        <v>#N/A</v>
      </c>
      <c r="G368" s="1">
        <f t="shared" ca="1" si="11"/>
        <v>0</v>
      </c>
    </row>
    <row r="369" spans="1:7" ht="30">
      <c r="A369" s="5" t="s">
        <v>751</v>
      </c>
      <c r="B369" s="14" t="s">
        <v>752</v>
      </c>
      <c r="C369" s="19" t="s">
        <v>500</v>
      </c>
      <c r="D369" s="35">
        <v>0</v>
      </c>
      <c r="E369" s="43">
        <f t="shared" ca="1" si="10"/>
        <v>0</v>
      </c>
      <c r="F369" s="1" t="e">
        <f ca="1">VLOOKUP(B369,input!$M$3:$N$27,2,FALSE)</f>
        <v>#N/A</v>
      </c>
      <c r="G369" s="1">
        <f t="shared" ca="1" si="11"/>
        <v>0</v>
      </c>
    </row>
    <row r="370" spans="1:7" ht="30">
      <c r="A370" s="5" t="s">
        <v>753</v>
      </c>
      <c r="B370" s="14" t="s">
        <v>754</v>
      </c>
      <c r="C370" s="19"/>
      <c r="D370" s="39">
        <v>0.97000002861022949</v>
      </c>
      <c r="E370" s="43">
        <f t="shared" ca="1" si="10"/>
        <v>0.97000002861022949</v>
      </c>
      <c r="F370" s="1" t="e">
        <f ca="1">VLOOKUP(B370,input!$M$3:$N$27,2,FALSE)</f>
        <v>#N/A</v>
      </c>
      <c r="G370" s="1">
        <f t="shared" ca="1" si="11"/>
        <v>0.97000002861022949</v>
      </c>
    </row>
    <row r="371" spans="1:7" ht="30">
      <c r="A371" s="5" t="s">
        <v>755</v>
      </c>
      <c r="B371" s="14" t="s">
        <v>756</v>
      </c>
      <c r="C371" s="19"/>
      <c r="D371" s="39">
        <v>0.72000002861022949</v>
      </c>
      <c r="E371" s="43">
        <f t="shared" ca="1" si="10"/>
        <v>0.72000002861022949</v>
      </c>
      <c r="F371" s="1" t="e">
        <f ca="1">VLOOKUP(B371,input!$M$3:$N$27,2,FALSE)</f>
        <v>#N/A</v>
      </c>
      <c r="G371" s="1">
        <f t="shared" ca="1" si="11"/>
        <v>0.72000002861022949</v>
      </c>
    </row>
    <row r="372" spans="1:7" ht="30">
      <c r="A372" s="5" t="s">
        <v>757</v>
      </c>
      <c r="B372" s="14" t="s">
        <v>758</v>
      </c>
      <c r="C372" s="19" t="s">
        <v>38</v>
      </c>
      <c r="D372" s="38">
        <v>163.40037536621094</v>
      </c>
      <c r="E372" s="43">
        <f t="shared" ca="1" si="10"/>
        <v>163.40037536621094</v>
      </c>
      <c r="F372" s="1" t="e">
        <f ca="1">VLOOKUP(B372,input!$M$3:$N$27,2,FALSE)</f>
        <v>#N/A</v>
      </c>
      <c r="G372" s="1">
        <f t="shared" ca="1" si="11"/>
        <v>163.40037536621094</v>
      </c>
    </row>
    <row r="373" spans="1:7" ht="30">
      <c r="A373" s="5" t="s">
        <v>759</v>
      </c>
      <c r="B373" s="14" t="s">
        <v>760</v>
      </c>
      <c r="C373" s="19" t="s">
        <v>33</v>
      </c>
      <c r="D373" s="36">
        <v>-5.5999994277954102</v>
      </c>
      <c r="E373" s="43">
        <f t="shared" ca="1" si="10"/>
        <v>-5.5999994277954102</v>
      </c>
      <c r="F373" s="1" t="e">
        <f ca="1">VLOOKUP(B373,input!$M$3:$N$27,2,FALSE)</f>
        <v>#N/A</v>
      </c>
      <c r="G373" s="1">
        <f t="shared" ca="1" si="11"/>
        <v>-5.5999994277954102</v>
      </c>
    </row>
    <row r="374" spans="1:7">
      <c r="A374" s="5" t="s">
        <v>761</v>
      </c>
      <c r="B374" s="14" t="s">
        <v>762</v>
      </c>
      <c r="C374" s="19" t="s">
        <v>33</v>
      </c>
      <c r="D374" s="37">
        <v>10</v>
      </c>
      <c r="E374" s="43">
        <f t="shared" ca="1" si="10"/>
        <v>10</v>
      </c>
      <c r="F374" s="1" t="e">
        <f ca="1">VLOOKUP(B374,input!$M$3:$N$27,2,FALSE)</f>
        <v>#N/A</v>
      </c>
      <c r="G374" s="1">
        <f t="shared" ca="1" si="11"/>
        <v>10</v>
      </c>
    </row>
    <row r="375" spans="1:7" ht="30">
      <c r="A375" s="5" t="s">
        <v>763</v>
      </c>
      <c r="B375" s="14" t="s">
        <v>764</v>
      </c>
      <c r="C375" s="19" t="s">
        <v>33</v>
      </c>
      <c r="D375" s="37">
        <v>75</v>
      </c>
      <c r="E375" s="43">
        <f t="shared" ca="1" si="10"/>
        <v>75</v>
      </c>
      <c r="F375" s="1" t="e">
        <f ca="1">VLOOKUP(B375,input!$M$3:$N$27,2,FALSE)</f>
        <v>#N/A</v>
      </c>
      <c r="G375" s="1">
        <f t="shared" ca="1" si="11"/>
        <v>75</v>
      </c>
    </row>
    <row r="376" spans="1:7">
      <c r="A376" s="5" t="s">
        <v>765</v>
      </c>
      <c r="B376" s="14" t="s">
        <v>766</v>
      </c>
      <c r="C376" s="19"/>
      <c r="D376" s="38">
        <v>3000</v>
      </c>
      <c r="E376" s="43">
        <f t="shared" ca="1" si="10"/>
        <v>3000</v>
      </c>
      <c r="F376" s="1" t="e">
        <f ca="1">VLOOKUP(B376,input!$M$3:$N$27,2,FALSE)</f>
        <v>#N/A</v>
      </c>
      <c r="G376" s="1">
        <f t="shared" ca="1" si="11"/>
        <v>3000</v>
      </c>
    </row>
    <row r="377" spans="1:7" ht="30">
      <c r="A377" s="5" t="s">
        <v>767</v>
      </c>
      <c r="B377" s="14" t="s">
        <v>768</v>
      </c>
      <c r="C377" s="19"/>
      <c r="D377" s="38">
        <v>3000</v>
      </c>
      <c r="E377" s="43">
        <f t="shared" ca="1" si="10"/>
        <v>3000</v>
      </c>
      <c r="F377" s="1" t="e">
        <f ca="1">VLOOKUP(B377,input!$M$3:$N$27,2,FALSE)</f>
        <v>#N/A</v>
      </c>
      <c r="G377" s="1">
        <f t="shared" ca="1" si="11"/>
        <v>3000</v>
      </c>
    </row>
    <row r="378" spans="1:7" ht="30">
      <c r="A378" s="5" t="s">
        <v>769</v>
      </c>
      <c r="B378" s="14" t="s">
        <v>770</v>
      </c>
      <c r="C378" s="19" t="s">
        <v>33</v>
      </c>
      <c r="D378" s="37">
        <v>97</v>
      </c>
      <c r="E378" s="43">
        <f t="shared" ca="1" si="10"/>
        <v>97</v>
      </c>
      <c r="F378" s="1" t="e">
        <f ca="1">VLOOKUP(B378,input!$M$3:$N$27,2,FALSE)</f>
        <v>#N/A</v>
      </c>
      <c r="G378" s="1">
        <f t="shared" ca="1" si="11"/>
        <v>97</v>
      </c>
    </row>
    <row r="379" spans="1:7" ht="30">
      <c r="A379" s="5" t="s">
        <v>771</v>
      </c>
      <c r="B379" s="14" t="s">
        <v>772</v>
      </c>
      <c r="C379" s="19"/>
      <c r="D379" s="36">
        <v>1</v>
      </c>
      <c r="E379" s="43">
        <f t="shared" ca="1" si="10"/>
        <v>1</v>
      </c>
      <c r="F379" s="1" t="e">
        <f ca="1">VLOOKUP(B379,input!$M$3:$N$27,2,FALSE)</f>
        <v>#N/A</v>
      </c>
      <c r="G379" s="1">
        <f t="shared" ca="1" si="11"/>
        <v>1</v>
      </c>
    </row>
    <row r="380" spans="1:7" ht="30">
      <c r="A380" s="5" t="s">
        <v>773</v>
      </c>
      <c r="B380" s="14" t="s">
        <v>774</v>
      </c>
      <c r="C380" s="19" t="s">
        <v>120</v>
      </c>
      <c r="D380" s="37">
        <v>92.779678344726563</v>
      </c>
      <c r="E380" s="43">
        <f t="shared" ca="1" si="10"/>
        <v>92.779678344726563</v>
      </c>
      <c r="F380" s="1" t="e">
        <f ca="1">VLOOKUP(B380,input!$M$3:$N$27,2,FALSE)</f>
        <v>#N/A</v>
      </c>
      <c r="G380" s="1">
        <f t="shared" ca="1" si="11"/>
        <v>92.779678344726563</v>
      </c>
    </row>
    <row r="381" spans="1:7" ht="30">
      <c r="A381" s="5" t="s">
        <v>775</v>
      </c>
      <c r="B381" s="14" t="s">
        <v>776</v>
      </c>
      <c r="C381" s="19" t="s">
        <v>38</v>
      </c>
      <c r="D381" s="35">
        <v>0</v>
      </c>
      <c r="E381" s="43">
        <f t="shared" ca="1" si="10"/>
        <v>0</v>
      </c>
      <c r="F381" s="1" t="e">
        <f ca="1">VLOOKUP(B381,input!$M$3:$N$27,2,FALSE)</f>
        <v>#N/A</v>
      </c>
      <c r="G381" s="1">
        <f t="shared" ca="1" si="11"/>
        <v>0</v>
      </c>
    </row>
    <row r="382" spans="1:7" ht="30">
      <c r="A382" s="5" t="s">
        <v>777</v>
      </c>
      <c r="B382" s="14" t="s">
        <v>778</v>
      </c>
      <c r="C382" s="19"/>
      <c r="D382" s="38">
        <v>3000</v>
      </c>
      <c r="E382" s="43">
        <f t="shared" ca="1" si="10"/>
        <v>3000</v>
      </c>
      <c r="F382" s="1" t="e">
        <f ca="1">VLOOKUP(B382,input!$M$3:$N$27,2,FALSE)</f>
        <v>#N/A</v>
      </c>
      <c r="G382" s="1">
        <f t="shared" ca="1" si="11"/>
        <v>3000</v>
      </c>
    </row>
    <row r="383" spans="1:7" ht="30">
      <c r="A383" s="5" t="s">
        <v>779</v>
      </c>
      <c r="B383" s="14" t="s">
        <v>780</v>
      </c>
      <c r="C383" s="19" t="s">
        <v>212</v>
      </c>
      <c r="D383" s="38">
        <v>466.76791381835937</v>
      </c>
      <c r="E383" s="43">
        <f t="shared" ca="1" si="10"/>
        <v>466.76791381835937</v>
      </c>
      <c r="F383" s="1" t="e">
        <f ca="1">VLOOKUP(B383,input!$M$3:$N$27,2,FALSE)</f>
        <v>#N/A</v>
      </c>
      <c r="G383" s="1">
        <f t="shared" ca="1" si="11"/>
        <v>466.76791381835937</v>
      </c>
    </row>
    <row r="384" spans="1:7" ht="30">
      <c r="A384" s="5" t="s">
        <v>781</v>
      </c>
      <c r="B384" s="14" t="s">
        <v>782</v>
      </c>
      <c r="C384" s="19" t="s">
        <v>38</v>
      </c>
      <c r="D384" s="38">
        <v>154.73519897460938</v>
      </c>
      <c r="E384" s="43">
        <f t="shared" ca="1" si="10"/>
        <v>154.73519897460938</v>
      </c>
      <c r="F384" s="1" t="e">
        <f ca="1">VLOOKUP(B384,input!$M$3:$N$27,2,FALSE)</f>
        <v>#N/A</v>
      </c>
      <c r="G384" s="1">
        <f t="shared" ca="1" si="11"/>
        <v>154.73519897460938</v>
      </c>
    </row>
    <row r="385" spans="1:7" ht="45">
      <c r="A385" s="5" t="s">
        <v>783</v>
      </c>
      <c r="B385" s="14" t="s">
        <v>784</v>
      </c>
      <c r="C385" s="19" t="s">
        <v>38</v>
      </c>
      <c r="D385" s="36">
        <v>9.2460002899169922</v>
      </c>
      <c r="E385" s="43">
        <f t="shared" ca="1" si="10"/>
        <v>9.2460002899169922</v>
      </c>
      <c r="F385" s="1" t="e">
        <f ca="1">VLOOKUP(B385,input!$M$3:$N$27,2,FALSE)</f>
        <v>#N/A</v>
      </c>
      <c r="G385" s="1">
        <f t="shared" ca="1" si="11"/>
        <v>9.2460002899169922</v>
      </c>
    </row>
    <row r="386" spans="1:7" ht="30">
      <c r="A386" s="5" t="s">
        <v>785</v>
      </c>
      <c r="B386" s="14" t="s">
        <v>786</v>
      </c>
      <c r="C386" s="19" t="s">
        <v>33</v>
      </c>
      <c r="D386" s="37">
        <v>85</v>
      </c>
      <c r="E386" s="43">
        <f t="shared" ca="1" si="10"/>
        <v>85</v>
      </c>
      <c r="F386" s="1" t="e">
        <f ca="1">VLOOKUP(B386,input!$M$3:$N$27,2,FALSE)</f>
        <v>#N/A</v>
      </c>
      <c r="G386" s="1">
        <f t="shared" ca="1" si="11"/>
        <v>85</v>
      </c>
    </row>
    <row r="387" spans="1:7" ht="45">
      <c r="A387" s="5" t="s">
        <v>787</v>
      </c>
      <c r="B387" s="14" t="s">
        <v>788</v>
      </c>
      <c r="C387" s="19"/>
      <c r="D387" s="36">
        <v>1.3500000238418579</v>
      </c>
      <c r="E387" s="43">
        <f t="shared" ca="1" si="10"/>
        <v>1.3500000238418579</v>
      </c>
      <c r="F387" s="1" t="e">
        <f ca="1">VLOOKUP(B387,input!$M$3:$N$27,2,FALSE)</f>
        <v>#N/A</v>
      </c>
      <c r="G387" s="1">
        <f t="shared" ca="1" si="11"/>
        <v>1.3500000238418579</v>
      </c>
    </row>
    <row r="388" spans="1:7" ht="30">
      <c r="A388" s="5" t="s">
        <v>789</v>
      </c>
      <c r="B388" s="14" t="s">
        <v>790</v>
      </c>
      <c r="C388" s="19" t="s">
        <v>33</v>
      </c>
      <c r="D388" s="37">
        <v>99.75</v>
      </c>
      <c r="E388" s="43">
        <f t="shared" ca="1" si="10"/>
        <v>99.75</v>
      </c>
      <c r="F388" s="1" t="e">
        <f ca="1">VLOOKUP(B388,input!$M$3:$N$27,2,FALSE)</f>
        <v>#N/A</v>
      </c>
      <c r="G388" s="1">
        <f t="shared" ca="1" si="11"/>
        <v>99.75</v>
      </c>
    </row>
    <row r="389" spans="1:7" ht="30">
      <c r="A389" s="5" t="s">
        <v>791</v>
      </c>
      <c r="B389" s="14" t="s">
        <v>792</v>
      </c>
      <c r="C389" s="19"/>
      <c r="D389" s="36">
        <v>1</v>
      </c>
      <c r="E389" s="43">
        <f t="shared" ca="1" si="10"/>
        <v>1</v>
      </c>
      <c r="F389" s="1" t="e">
        <f ca="1">VLOOKUP(B389,input!$M$3:$N$27,2,FALSE)</f>
        <v>#N/A</v>
      </c>
      <c r="G389" s="1">
        <f t="shared" ca="1" si="11"/>
        <v>1</v>
      </c>
    </row>
    <row r="390" spans="1:7" ht="45">
      <c r="A390" s="5" t="s">
        <v>793</v>
      </c>
      <c r="B390" s="14" t="s">
        <v>794</v>
      </c>
      <c r="C390" s="19" t="s">
        <v>33</v>
      </c>
      <c r="D390" s="35">
        <v>0</v>
      </c>
      <c r="E390" s="43">
        <f t="shared" ca="1" si="10"/>
        <v>0</v>
      </c>
      <c r="F390" s="1" t="e">
        <f ca="1">VLOOKUP(B390,input!$M$3:$N$27,2,FALSE)</f>
        <v>#N/A</v>
      </c>
      <c r="G390" s="1">
        <f t="shared" ca="1" si="11"/>
        <v>0</v>
      </c>
    </row>
    <row r="391" spans="1:7" ht="30">
      <c r="A391" s="5" t="s">
        <v>795</v>
      </c>
      <c r="B391" s="14" t="s">
        <v>796</v>
      </c>
      <c r="C391" s="19" t="s">
        <v>500</v>
      </c>
      <c r="D391" s="35">
        <v>0</v>
      </c>
      <c r="E391" s="43">
        <f t="shared" ca="1" si="10"/>
        <v>0</v>
      </c>
      <c r="F391" s="1" t="e">
        <f ca="1">VLOOKUP(B391,input!$M$3:$N$27,2,FALSE)</f>
        <v>#N/A</v>
      </c>
      <c r="G391" s="1">
        <f t="shared" ca="1" si="11"/>
        <v>0</v>
      </c>
    </row>
    <row r="392" spans="1:7" ht="30">
      <c r="A392" s="5" t="s">
        <v>797</v>
      </c>
      <c r="B392" s="14" t="s">
        <v>798</v>
      </c>
      <c r="C392" s="19"/>
      <c r="D392" s="39">
        <v>0.97000002861022949</v>
      </c>
      <c r="E392" s="43">
        <f t="shared" ca="1" si="10"/>
        <v>0.97000002861022949</v>
      </c>
      <c r="F392" s="1" t="e">
        <f ca="1">VLOOKUP(B392,input!$M$3:$N$27,2,FALSE)</f>
        <v>#N/A</v>
      </c>
      <c r="G392" s="1">
        <f t="shared" ca="1" si="11"/>
        <v>0.97000002861022949</v>
      </c>
    </row>
    <row r="393" spans="1:7" ht="30">
      <c r="A393" s="5" t="s">
        <v>799</v>
      </c>
      <c r="B393" s="14" t="s">
        <v>800</v>
      </c>
      <c r="C393" s="19"/>
      <c r="D393" s="39">
        <v>0.72000002861022949</v>
      </c>
      <c r="E393" s="43">
        <f t="shared" ref="E393:E456" ca="1" si="12">G393</f>
        <v>0.72000002861022949</v>
      </c>
      <c r="F393" s="1" t="e">
        <f ca="1">VLOOKUP(B393,input!$M$3:$N$27,2,FALSE)</f>
        <v>#N/A</v>
      </c>
      <c r="G393" s="1">
        <f t="shared" ref="G393:G456" ca="1" si="13">_xlfn.IFNA(F393,D393)</f>
        <v>0.72000002861022949</v>
      </c>
    </row>
    <row r="394" spans="1:7" ht="30">
      <c r="A394" s="5" t="s">
        <v>801</v>
      </c>
      <c r="B394" s="14" t="s">
        <v>802</v>
      </c>
      <c r="C394" s="19" t="s">
        <v>38</v>
      </c>
      <c r="D394" s="39">
        <v>0.17499999701976776</v>
      </c>
      <c r="E394" s="43">
        <f t="shared" ca="1" si="12"/>
        <v>0.17499999701976776</v>
      </c>
      <c r="F394" s="1" t="e">
        <f ca="1">VLOOKUP(B394,input!$M$3:$N$27,2,FALSE)</f>
        <v>#N/A</v>
      </c>
      <c r="G394" s="1">
        <f t="shared" ca="1" si="13"/>
        <v>0.17499999701976776</v>
      </c>
    </row>
    <row r="395" spans="1:7" ht="45">
      <c r="A395" s="5" t="s">
        <v>803</v>
      </c>
      <c r="B395" s="14" t="s">
        <v>804</v>
      </c>
      <c r="C395" s="19" t="s">
        <v>38</v>
      </c>
      <c r="D395" s="39">
        <v>0.34999999403953552</v>
      </c>
      <c r="E395" s="43">
        <f t="shared" ca="1" si="12"/>
        <v>0.34999999403953552</v>
      </c>
      <c r="F395" s="1" t="e">
        <f ca="1">VLOOKUP(B395,input!$M$3:$N$27,2,FALSE)</f>
        <v>#N/A</v>
      </c>
      <c r="G395" s="1">
        <f t="shared" ca="1" si="13"/>
        <v>0.34999999403953552</v>
      </c>
    </row>
    <row r="396" spans="1:7" ht="30">
      <c r="A396" s="5" t="s">
        <v>805</v>
      </c>
      <c r="B396" s="14" t="s">
        <v>806</v>
      </c>
      <c r="C396" s="19" t="s">
        <v>30</v>
      </c>
      <c r="D396" s="36">
        <v>2.5</v>
      </c>
      <c r="E396" s="43">
        <f t="shared" ca="1" si="12"/>
        <v>2.5</v>
      </c>
      <c r="F396" s="1" t="e">
        <f ca="1">VLOOKUP(B396,input!$M$3:$N$27,2,FALSE)</f>
        <v>#N/A</v>
      </c>
      <c r="G396" s="1">
        <f t="shared" ca="1" si="13"/>
        <v>2.5</v>
      </c>
    </row>
    <row r="397" spans="1:7" ht="30">
      <c r="A397" s="5" t="s">
        <v>807</v>
      </c>
      <c r="B397" s="14" t="s">
        <v>808</v>
      </c>
      <c r="C397" s="19"/>
      <c r="D397" s="42">
        <v>9.9999997473787516E-5</v>
      </c>
      <c r="E397" s="43">
        <f t="shared" ca="1" si="12"/>
        <v>9.9999997473787516E-5</v>
      </c>
      <c r="F397" s="1" t="e">
        <f ca="1">VLOOKUP(B397,input!$M$3:$N$27,2,FALSE)</f>
        <v>#N/A</v>
      </c>
      <c r="G397" s="1">
        <f t="shared" ca="1" si="13"/>
        <v>9.9999997473787516E-5</v>
      </c>
    </row>
    <row r="398" spans="1:7" ht="30">
      <c r="A398" s="5" t="s">
        <v>809</v>
      </c>
      <c r="B398" s="14" t="s">
        <v>810</v>
      </c>
      <c r="C398" s="19"/>
      <c r="D398" s="42">
        <v>9.9999997473787516E-5</v>
      </c>
      <c r="E398" s="43">
        <f t="shared" ca="1" si="12"/>
        <v>9.9999997473787516E-5</v>
      </c>
      <c r="F398" s="1" t="e">
        <f ca="1">VLOOKUP(B398,input!$M$3:$N$27,2,FALSE)</f>
        <v>#N/A</v>
      </c>
      <c r="G398" s="1">
        <f t="shared" ca="1" si="13"/>
        <v>9.9999997473787516E-5</v>
      </c>
    </row>
    <row r="399" spans="1:7" ht="30">
      <c r="A399" s="5" t="s">
        <v>811</v>
      </c>
      <c r="B399" s="14" t="s">
        <v>812</v>
      </c>
      <c r="C399" s="19"/>
      <c r="D399" s="39">
        <v>0.99980002641677856</v>
      </c>
      <c r="E399" s="43">
        <f t="shared" ca="1" si="12"/>
        <v>0.99980002641677856</v>
      </c>
      <c r="F399" s="1" t="e">
        <f ca="1">VLOOKUP(B399,input!$M$3:$N$27,2,FALSE)</f>
        <v>#N/A</v>
      </c>
      <c r="G399" s="1">
        <f t="shared" ca="1" si="13"/>
        <v>0.99980002641677856</v>
      </c>
    </row>
    <row r="400" spans="1:7" ht="30">
      <c r="A400" s="5" t="s">
        <v>813</v>
      </c>
      <c r="B400" s="14" t="s">
        <v>814</v>
      </c>
      <c r="C400" s="19"/>
      <c r="D400" s="39">
        <v>0.99989998340606689</v>
      </c>
      <c r="E400" s="43">
        <f t="shared" ca="1" si="12"/>
        <v>0.99989998340606689</v>
      </c>
      <c r="F400" s="1" t="e">
        <f ca="1">VLOOKUP(B400,input!$M$3:$N$27,2,FALSE)</f>
        <v>#N/A</v>
      </c>
      <c r="G400" s="1">
        <f t="shared" ca="1" si="13"/>
        <v>0.99989998340606689</v>
      </c>
    </row>
    <row r="401" spans="1:7" ht="30">
      <c r="A401" s="5" t="s">
        <v>815</v>
      </c>
      <c r="B401" s="14" t="s">
        <v>816</v>
      </c>
      <c r="C401" s="19"/>
      <c r="D401" s="42">
        <v>1.0001659393310547E-4</v>
      </c>
      <c r="E401" s="43">
        <f t="shared" ca="1" si="12"/>
        <v>1.0001659393310547E-4</v>
      </c>
      <c r="F401" s="1" t="e">
        <f ca="1">VLOOKUP(B401,input!$M$3:$N$27,2,FALSE)</f>
        <v>#N/A</v>
      </c>
      <c r="G401" s="1">
        <f t="shared" ca="1" si="13"/>
        <v>1.0001659393310547E-4</v>
      </c>
    </row>
    <row r="402" spans="1:7" ht="30">
      <c r="A402" s="5" t="s">
        <v>817</v>
      </c>
      <c r="B402" s="14" t="s">
        <v>818</v>
      </c>
      <c r="C402" s="19"/>
      <c r="D402" s="39">
        <v>0.80000001192092896</v>
      </c>
      <c r="E402" s="43">
        <f t="shared" ca="1" si="12"/>
        <v>0.80000001192092896</v>
      </c>
      <c r="F402" s="1" t="e">
        <f ca="1">VLOOKUP(B402,input!$M$3:$N$27,2,FALSE)</f>
        <v>#N/A</v>
      </c>
      <c r="G402" s="1">
        <f t="shared" ca="1" si="13"/>
        <v>0.80000001192092896</v>
      </c>
    </row>
    <row r="403" spans="1:7" ht="30">
      <c r="A403" s="5" t="s">
        <v>819</v>
      </c>
      <c r="B403" s="14" t="s">
        <v>820</v>
      </c>
      <c r="C403" s="19"/>
      <c r="D403" s="39">
        <v>0.19499999284744263</v>
      </c>
      <c r="E403" s="43">
        <f t="shared" ca="1" si="12"/>
        <v>0.19499999284744263</v>
      </c>
      <c r="F403" s="1" t="e">
        <f ca="1">VLOOKUP(B403,input!$M$3:$N$27,2,FALSE)</f>
        <v>#N/A</v>
      </c>
      <c r="G403" s="1">
        <f t="shared" ca="1" si="13"/>
        <v>0.19499999284744263</v>
      </c>
    </row>
    <row r="404" spans="1:7" ht="30">
      <c r="A404" s="5" t="s">
        <v>821</v>
      </c>
      <c r="B404" s="14" t="s">
        <v>822</v>
      </c>
      <c r="C404" s="19"/>
      <c r="D404" s="41">
        <v>4.999995231628418E-3</v>
      </c>
      <c r="E404" s="43">
        <f t="shared" ca="1" si="12"/>
        <v>4.999995231628418E-3</v>
      </c>
      <c r="F404" s="1" t="e">
        <f ca="1">VLOOKUP(B404,input!$M$3:$N$27,2,FALSE)</f>
        <v>#N/A</v>
      </c>
      <c r="G404" s="1">
        <f t="shared" ca="1" si="13"/>
        <v>4.999995231628418E-3</v>
      </c>
    </row>
    <row r="405" spans="1:7" ht="30">
      <c r="A405" s="5" t="s">
        <v>823</v>
      </c>
      <c r="B405" s="14" t="s">
        <v>824</v>
      </c>
      <c r="C405" s="19"/>
      <c r="D405" s="41">
        <v>1.0000000474974513E-3</v>
      </c>
      <c r="E405" s="43">
        <f t="shared" ca="1" si="12"/>
        <v>1.0000000474974513E-3</v>
      </c>
      <c r="F405" s="1" t="e">
        <f ca="1">VLOOKUP(B405,input!$M$3:$N$27,2,FALSE)</f>
        <v>#N/A</v>
      </c>
      <c r="G405" s="1">
        <f t="shared" ca="1" si="13"/>
        <v>1.0000000474974513E-3</v>
      </c>
    </row>
    <row r="406" spans="1:7" ht="30">
      <c r="A406" s="5" t="s">
        <v>825</v>
      </c>
      <c r="B406" s="14" t="s">
        <v>826</v>
      </c>
      <c r="C406" s="19"/>
      <c r="D406" s="42">
        <v>5.6999997468665242E-4</v>
      </c>
      <c r="E406" s="43">
        <f t="shared" ca="1" si="12"/>
        <v>5.6999997468665242E-4</v>
      </c>
      <c r="F406" s="1" t="e">
        <f ca="1">VLOOKUP(B406,input!$M$3:$N$27,2,FALSE)</f>
        <v>#N/A</v>
      </c>
      <c r="G406" s="1">
        <f t="shared" ca="1" si="13"/>
        <v>5.6999997468665242E-4</v>
      </c>
    </row>
    <row r="407" spans="1:7" ht="30">
      <c r="A407" s="5" t="s">
        <v>827</v>
      </c>
      <c r="B407" s="14" t="s">
        <v>828</v>
      </c>
      <c r="C407" s="19"/>
      <c r="D407" s="39">
        <v>0.99843001365661621</v>
      </c>
      <c r="E407" s="43">
        <f t="shared" ca="1" si="12"/>
        <v>0.99843001365661621</v>
      </c>
      <c r="F407" s="1" t="e">
        <f ca="1">VLOOKUP(B407,input!$M$3:$N$27,2,FALSE)</f>
        <v>#N/A</v>
      </c>
      <c r="G407" s="1">
        <f t="shared" ca="1" si="13"/>
        <v>0.99843001365661621</v>
      </c>
    </row>
    <row r="408" spans="1:7" ht="30">
      <c r="A408" s="5" t="s">
        <v>829</v>
      </c>
      <c r="B408" s="14" t="s">
        <v>830</v>
      </c>
      <c r="C408" s="19"/>
      <c r="D408" s="39">
        <v>0.99989998340606689</v>
      </c>
      <c r="E408" s="43">
        <f t="shared" ca="1" si="12"/>
        <v>0.99989998340606689</v>
      </c>
      <c r="F408" s="1" t="e">
        <f ca="1">VLOOKUP(B408,input!$M$3:$N$27,2,FALSE)</f>
        <v>#N/A</v>
      </c>
      <c r="G408" s="1">
        <f t="shared" ca="1" si="13"/>
        <v>0.99989998340606689</v>
      </c>
    </row>
    <row r="409" spans="1:7" ht="30">
      <c r="A409" s="5" t="s">
        <v>831</v>
      </c>
      <c r="B409" s="14" t="s">
        <v>832</v>
      </c>
      <c r="C409" s="19"/>
      <c r="D409" s="42">
        <v>1.0001659393310547E-4</v>
      </c>
      <c r="E409" s="43">
        <f t="shared" ca="1" si="12"/>
        <v>1.0001659393310547E-4</v>
      </c>
      <c r="F409" s="1" t="e">
        <f ca="1">VLOOKUP(B409,input!$M$3:$N$27,2,FALSE)</f>
        <v>#N/A</v>
      </c>
      <c r="G409" s="1">
        <f t="shared" ca="1" si="13"/>
        <v>1.0001659393310547E-4</v>
      </c>
    </row>
    <row r="410" spans="1:7" ht="30">
      <c r="A410" s="5" t="s">
        <v>833</v>
      </c>
      <c r="B410" s="14" t="s">
        <v>834</v>
      </c>
      <c r="C410" s="19"/>
      <c r="D410" s="39">
        <v>0.96679997444152832</v>
      </c>
      <c r="E410" s="43">
        <f t="shared" ca="1" si="12"/>
        <v>0.96679997444152832</v>
      </c>
      <c r="F410" s="1" t="e">
        <f ca="1">VLOOKUP(B410,input!$M$3:$N$27,2,FALSE)</f>
        <v>#N/A</v>
      </c>
      <c r="G410" s="1">
        <f t="shared" ca="1" si="13"/>
        <v>0.96679997444152832</v>
      </c>
    </row>
    <row r="411" spans="1:7" ht="30">
      <c r="A411" s="5" t="s">
        <v>835</v>
      </c>
      <c r="B411" s="14" t="s">
        <v>836</v>
      </c>
      <c r="C411" s="19"/>
      <c r="D411" s="39">
        <v>3.320002555847168E-2</v>
      </c>
      <c r="E411" s="43">
        <f t="shared" ca="1" si="12"/>
        <v>3.320002555847168E-2</v>
      </c>
      <c r="F411" s="1" t="e">
        <f ca="1">VLOOKUP(B411,input!$M$3:$N$27,2,FALSE)</f>
        <v>#N/A</v>
      </c>
      <c r="G411" s="1">
        <f t="shared" ca="1" si="13"/>
        <v>3.320002555847168E-2</v>
      </c>
    </row>
    <row r="412" spans="1:7" ht="30">
      <c r="A412" s="5" t="s">
        <v>837</v>
      </c>
      <c r="B412" s="14" t="s">
        <v>838</v>
      </c>
      <c r="C412" s="19"/>
      <c r="D412" s="39">
        <v>4.1700001806020737E-2</v>
      </c>
      <c r="E412" s="43">
        <f t="shared" ca="1" si="12"/>
        <v>4.1700001806020737E-2</v>
      </c>
      <c r="F412" s="1" t="e">
        <f ca="1">VLOOKUP(B412,input!$M$3:$N$27,2,FALSE)</f>
        <v>#N/A</v>
      </c>
      <c r="G412" s="1">
        <f t="shared" ca="1" si="13"/>
        <v>4.1700001806020737E-2</v>
      </c>
    </row>
    <row r="413" spans="1:7" ht="30">
      <c r="A413" s="5" t="s">
        <v>839</v>
      </c>
      <c r="B413" s="14" t="s">
        <v>840</v>
      </c>
      <c r="C413" s="19"/>
      <c r="D413" s="39">
        <v>0.80049997568130493</v>
      </c>
      <c r="E413" s="43">
        <f t="shared" ca="1" si="12"/>
        <v>0.80049997568130493</v>
      </c>
      <c r="F413" s="1" t="e">
        <f ca="1">VLOOKUP(B413,input!$M$3:$N$27,2,FALSE)</f>
        <v>#N/A</v>
      </c>
      <c r="G413" s="1">
        <f t="shared" ca="1" si="13"/>
        <v>0.80049997568130493</v>
      </c>
    </row>
    <row r="414" spans="1:7" ht="30">
      <c r="A414" s="5" t="s">
        <v>841</v>
      </c>
      <c r="B414" s="14" t="s">
        <v>842</v>
      </c>
      <c r="C414" s="19"/>
      <c r="D414" s="39">
        <v>0.15780001878738403</v>
      </c>
      <c r="E414" s="43">
        <f t="shared" ca="1" si="12"/>
        <v>0.15780001878738403</v>
      </c>
      <c r="F414" s="1" t="e">
        <f ca="1">VLOOKUP(B414,input!$M$3:$N$27,2,FALSE)</f>
        <v>#N/A</v>
      </c>
      <c r="G414" s="1">
        <f t="shared" ca="1" si="13"/>
        <v>0.15780001878738403</v>
      </c>
    </row>
    <row r="415" spans="1:7" ht="30">
      <c r="A415" s="5" t="s">
        <v>843</v>
      </c>
      <c r="B415" s="14" t="s">
        <v>844</v>
      </c>
      <c r="C415" s="19"/>
      <c r="D415" s="39">
        <v>0.5</v>
      </c>
      <c r="E415" s="43">
        <f t="shared" ca="1" si="12"/>
        <v>0.5</v>
      </c>
      <c r="F415" s="1" t="e">
        <f ca="1">VLOOKUP(B415,input!$M$3:$N$27,2,FALSE)</f>
        <v>#N/A</v>
      </c>
      <c r="G415" s="1">
        <f t="shared" ca="1" si="13"/>
        <v>0.5</v>
      </c>
    </row>
    <row r="416" spans="1:7" ht="30">
      <c r="A416" s="5" t="s">
        <v>845</v>
      </c>
      <c r="B416" s="14" t="s">
        <v>846</v>
      </c>
      <c r="C416" s="19"/>
      <c r="D416" s="39">
        <v>0.5</v>
      </c>
      <c r="E416" s="43">
        <f t="shared" ca="1" si="12"/>
        <v>0.5</v>
      </c>
      <c r="F416" s="1" t="e">
        <f ca="1">VLOOKUP(B416,input!$M$3:$N$27,2,FALSE)</f>
        <v>#N/A</v>
      </c>
      <c r="G416" s="1">
        <f t="shared" ca="1" si="13"/>
        <v>0.5</v>
      </c>
    </row>
    <row r="417" spans="1:7" ht="30">
      <c r="A417" s="5" t="s">
        <v>847</v>
      </c>
      <c r="B417" s="14" t="s">
        <v>848</v>
      </c>
      <c r="C417" s="19"/>
      <c r="D417" s="39">
        <v>0.5</v>
      </c>
      <c r="E417" s="43">
        <f t="shared" ca="1" si="12"/>
        <v>0.5</v>
      </c>
      <c r="F417" s="1" t="e">
        <f ca="1">VLOOKUP(B417,input!$M$3:$N$27,2,FALSE)</f>
        <v>#N/A</v>
      </c>
      <c r="G417" s="1">
        <f t="shared" ca="1" si="13"/>
        <v>0.5</v>
      </c>
    </row>
    <row r="418" spans="1:7" ht="30">
      <c r="A418" s="5" t="s">
        <v>849</v>
      </c>
      <c r="B418" s="14" t="s">
        <v>850</v>
      </c>
      <c r="C418" s="19"/>
      <c r="D418" s="39">
        <v>0.5</v>
      </c>
      <c r="E418" s="43">
        <f t="shared" ca="1" si="12"/>
        <v>0.5</v>
      </c>
      <c r="F418" s="1" t="e">
        <f ca="1">VLOOKUP(B418,input!$M$3:$N$27,2,FALSE)</f>
        <v>#N/A</v>
      </c>
      <c r="G418" s="1">
        <f t="shared" ca="1" si="13"/>
        <v>0.5</v>
      </c>
    </row>
    <row r="419" spans="1:7" ht="30">
      <c r="A419" s="5" t="s">
        <v>851</v>
      </c>
      <c r="B419" s="14" t="s">
        <v>852</v>
      </c>
      <c r="C419" s="19"/>
      <c r="D419" s="39">
        <v>0.5</v>
      </c>
      <c r="E419" s="43">
        <f t="shared" ca="1" si="12"/>
        <v>0.5</v>
      </c>
      <c r="F419" s="1" t="e">
        <f ca="1">VLOOKUP(B419,input!$M$3:$N$27,2,FALSE)</f>
        <v>#N/A</v>
      </c>
      <c r="G419" s="1">
        <f t="shared" ca="1" si="13"/>
        <v>0.5</v>
      </c>
    </row>
    <row r="420" spans="1:7" ht="30">
      <c r="A420" s="5" t="s">
        <v>853</v>
      </c>
      <c r="B420" s="14" t="s">
        <v>854</v>
      </c>
      <c r="C420" s="19"/>
      <c r="D420" s="39">
        <v>0.5</v>
      </c>
      <c r="E420" s="43">
        <f t="shared" ca="1" si="12"/>
        <v>0.5</v>
      </c>
      <c r="F420" s="1" t="e">
        <f ca="1">VLOOKUP(B420,input!$M$3:$N$27,2,FALSE)</f>
        <v>#N/A</v>
      </c>
      <c r="G420" s="1">
        <f t="shared" ca="1" si="13"/>
        <v>0.5</v>
      </c>
    </row>
    <row r="421" spans="1:7" ht="30">
      <c r="A421" s="5" t="s">
        <v>855</v>
      </c>
      <c r="B421" s="14" t="s">
        <v>856</v>
      </c>
      <c r="C421" s="19"/>
      <c r="D421" s="39">
        <v>0.5</v>
      </c>
      <c r="E421" s="43">
        <f t="shared" ca="1" si="12"/>
        <v>0.5</v>
      </c>
      <c r="F421" s="1" t="e">
        <f ca="1">VLOOKUP(B421,input!$M$3:$N$27,2,FALSE)</f>
        <v>#N/A</v>
      </c>
      <c r="G421" s="1">
        <f t="shared" ca="1" si="13"/>
        <v>0.5</v>
      </c>
    </row>
    <row r="422" spans="1:7" ht="30">
      <c r="A422" s="5" t="s">
        <v>857</v>
      </c>
      <c r="B422" s="14" t="s">
        <v>858</v>
      </c>
      <c r="C422" s="19"/>
      <c r="D422" s="39">
        <v>0.5</v>
      </c>
      <c r="E422" s="43">
        <f t="shared" ca="1" si="12"/>
        <v>0.5</v>
      </c>
      <c r="F422" s="1" t="e">
        <f ca="1">VLOOKUP(B422,input!$M$3:$N$27,2,FALSE)</f>
        <v>#N/A</v>
      </c>
      <c r="G422" s="1">
        <f t="shared" ca="1" si="13"/>
        <v>0.5</v>
      </c>
    </row>
    <row r="423" spans="1:7" ht="30">
      <c r="A423" s="5" t="s">
        <v>859</v>
      </c>
      <c r="B423" s="14" t="s">
        <v>860</v>
      </c>
      <c r="C423" s="19"/>
      <c r="D423" s="39">
        <v>0.5</v>
      </c>
      <c r="E423" s="43">
        <f t="shared" ca="1" si="12"/>
        <v>0.5</v>
      </c>
      <c r="F423" s="1" t="e">
        <f ca="1">VLOOKUP(B423,input!$M$3:$N$27,2,FALSE)</f>
        <v>#N/A</v>
      </c>
      <c r="G423" s="1">
        <f t="shared" ca="1" si="13"/>
        <v>0.5</v>
      </c>
    </row>
    <row r="424" spans="1:7" ht="30">
      <c r="A424" s="5" t="s">
        <v>861</v>
      </c>
      <c r="B424" s="14" t="s">
        <v>862</v>
      </c>
      <c r="C424" s="19"/>
      <c r="D424" s="39">
        <v>0.5</v>
      </c>
      <c r="E424" s="43">
        <f t="shared" ca="1" si="12"/>
        <v>0.5</v>
      </c>
      <c r="F424" s="1" t="e">
        <f ca="1">VLOOKUP(B424,input!$M$3:$N$27,2,FALSE)</f>
        <v>#N/A</v>
      </c>
      <c r="G424" s="1">
        <f t="shared" ca="1" si="13"/>
        <v>0.5</v>
      </c>
    </row>
    <row r="425" spans="1:7" ht="30">
      <c r="A425" s="5" t="s">
        <v>863</v>
      </c>
      <c r="B425" s="14" t="s">
        <v>864</v>
      </c>
      <c r="C425" s="19"/>
      <c r="D425" s="39">
        <v>0.5</v>
      </c>
      <c r="E425" s="43">
        <f t="shared" ca="1" si="12"/>
        <v>0.5</v>
      </c>
      <c r="F425" s="1" t="e">
        <f ca="1">VLOOKUP(B425,input!$M$3:$N$27,2,FALSE)</f>
        <v>#N/A</v>
      </c>
      <c r="G425" s="1">
        <f t="shared" ca="1" si="13"/>
        <v>0.5</v>
      </c>
    </row>
    <row r="426" spans="1:7" ht="30">
      <c r="A426" s="5" t="s">
        <v>865</v>
      </c>
      <c r="B426" s="14" t="s">
        <v>866</v>
      </c>
      <c r="C426" s="19"/>
      <c r="D426" s="39">
        <v>0.5</v>
      </c>
      <c r="E426" s="43">
        <f t="shared" ca="1" si="12"/>
        <v>0.5</v>
      </c>
      <c r="F426" s="1" t="e">
        <f ca="1">VLOOKUP(B426,input!$M$3:$N$27,2,FALSE)</f>
        <v>#N/A</v>
      </c>
      <c r="G426" s="1">
        <f t="shared" ca="1" si="13"/>
        <v>0.5</v>
      </c>
    </row>
    <row r="427" spans="1:7" ht="30">
      <c r="A427" s="5" t="s">
        <v>867</v>
      </c>
      <c r="B427" s="14" t="s">
        <v>868</v>
      </c>
      <c r="C427" s="19"/>
      <c r="D427" s="39">
        <v>0.3333333432674408</v>
      </c>
      <c r="E427" s="43">
        <f t="shared" ca="1" si="12"/>
        <v>0.3333333432674408</v>
      </c>
      <c r="F427" s="1" t="e">
        <f ca="1">VLOOKUP(B427,input!$M$3:$N$27,2,FALSE)</f>
        <v>#N/A</v>
      </c>
      <c r="G427" s="1">
        <f t="shared" ca="1" si="13"/>
        <v>0.3333333432674408</v>
      </c>
    </row>
    <row r="428" spans="1:7" ht="30">
      <c r="A428" s="5" t="s">
        <v>869</v>
      </c>
      <c r="B428" s="14" t="s">
        <v>870</v>
      </c>
      <c r="C428" s="19"/>
      <c r="D428" s="39">
        <v>0.33333331346511841</v>
      </c>
      <c r="E428" s="43">
        <f t="shared" ca="1" si="12"/>
        <v>0.33333331346511841</v>
      </c>
      <c r="F428" s="1" t="e">
        <f ca="1">VLOOKUP(B428,input!$M$3:$N$27,2,FALSE)</f>
        <v>#N/A</v>
      </c>
      <c r="G428" s="1">
        <f t="shared" ca="1" si="13"/>
        <v>0.33333331346511841</v>
      </c>
    </row>
    <row r="429" spans="1:7" ht="30">
      <c r="A429" s="5" t="s">
        <v>871</v>
      </c>
      <c r="B429" s="14" t="s">
        <v>872</v>
      </c>
      <c r="C429" s="19"/>
      <c r="D429" s="39">
        <v>0.3333333432674408</v>
      </c>
      <c r="E429" s="43">
        <f t="shared" ca="1" si="12"/>
        <v>0.3333333432674408</v>
      </c>
      <c r="F429" s="1" t="e">
        <f ca="1">VLOOKUP(B429,input!$M$3:$N$27,2,FALSE)</f>
        <v>#N/A</v>
      </c>
      <c r="G429" s="1">
        <f t="shared" ca="1" si="13"/>
        <v>0.3333333432674408</v>
      </c>
    </row>
    <row r="430" spans="1:7" ht="30">
      <c r="A430" s="5" t="s">
        <v>873</v>
      </c>
      <c r="B430" s="14" t="s">
        <v>874</v>
      </c>
      <c r="C430" s="19"/>
      <c r="D430" s="39">
        <v>0.5</v>
      </c>
      <c r="E430" s="43">
        <f t="shared" ca="1" si="12"/>
        <v>0.5</v>
      </c>
      <c r="F430" s="1" t="e">
        <f ca="1">VLOOKUP(B430,input!$M$3:$N$27,2,FALSE)</f>
        <v>#N/A</v>
      </c>
      <c r="G430" s="1">
        <f t="shared" ca="1" si="13"/>
        <v>0.5</v>
      </c>
    </row>
    <row r="431" spans="1:7" ht="30">
      <c r="A431" s="5" t="s">
        <v>875</v>
      </c>
      <c r="B431" s="14" t="s">
        <v>876</v>
      </c>
      <c r="C431" s="19"/>
      <c r="D431" s="39">
        <v>0.5</v>
      </c>
      <c r="E431" s="43">
        <f t="shared" ca="1" si="12"/>
        <v>0.5</v>
      </c>
      <c r="F431" s="1" t="e">
        <f ca="1">VLOOKUP(B431,input!$M$3:$N$27,2,FALSE)</f>
        <v>#N/A</v>
      </c>
      <c r="G431" s="1">
        <f t="shared" ca="1" si="13"/>
        <v>0.5</v>
      </c>
    </row>
    <row r="432" spans="1:7" ht="30">
      <c r="A432" s="5" t="s">
        <v>877</v>
      </c>
      <c r="B432" s="14" t="s">
        <v>878</v>
      </c>
      <c r="C432" s="19"/>
      <c r="D432" s="39">
        <v>0.5</v>
      </c>
      <c r="E432" s="43">
        <f t="shared" ca="1" si="12"/>
        <v>0.5</v>
      </c>
      <c r="F432" s="1" t="e">
        <f ca="1">VLOOKUP(B432,input!$M$3:$N$27,2,FALSE)</f>
        <v>#N/A</v>
      </c>
      <c r="G432" s="1">
        <f t="shared" ca="1" si="13"/>
        <v>0.5</v>
      </c>
    </row>
    <row r="433" spans="1:7" ht="30">
      <c r="A433" s="5" t="s">
        <v>879</v>
      </c>
      <c r="B433" s="14" t="s">
        <v>880</v>
      </c>
      <c r="C433" s="19"/>
      <c r="D433" s="39">
        <v>0.5</v>
      </c>
      <c r="E433" s="43">
        <f t="shared" ca="1" si="12"/>
        <v>0.5</v>
      </c>
      <c r="F433" s="1" t="e">
        <f ca="1">VLOOKUP(B433,input!$M$3:$N$27,2,FALSE)</f>
        <v>#N/A</v>
      </c>
      <c r="G433" s="1">
        <f t="shared" ca="1" si="13"/>
        <v>0.5</v>
      </c>
    </row>
    <row r="434" spans="1:7" ht="30">
      <c r="A434" s="5" t="s">
        <v>881</v>
      </c>
      <c r="B434" s="14" t="s">
        <v>882</v>
      </c>
      <c r="C434" s="19"/>
      <c r="D434" s="39">
        <v>0.5</v>
      </c>
      <c r="E434" s="43">
        <f t="shared" ca="1" si="12"/>
        <v>0.5</v>
      </c>
      <c r="F434" s="1" t="e">
        <f ca="1">VLOOKUP(B434,input!$M$3:$N$27,2,FALSE)</f>
        <v>#N/A</v>
      </c>
      <c r="G434" s="1">
        <f t="shared" ca="1" si="13"/>
        <v>0.5</v>
      </c>
    </row>
    <row r="435" spans="1:7" ht="30">
      <c r="A435" s="5" t="s">
        <v>883</v>
      </c>
      <c r="B435" s="14" t="s">
        <v>884</v>
      </c>
      <c r="C435" s="19"/>
      <c r="D435" s="39">
        <v>0.5</v>
      </c>
      <c r="E435" s="43">
        <f t="shared" ca="1" si="12"/>
        <v>0.5</v>
      </c>
      <c r="F435" s="1" t="e">
        <f ca="1">VLOOKUP(B435,input!$M$3:$N$27,2,FALSE)</f>
        <v>#N/A</v>
      </c>
      <c r="G435" s="1">
        <f t="shared" ca="1" si="13"/>
        <v>0.5</v>
      </c>
    </row>
    <row r="436" spans="1:7" ht="30">
      <c r="A436" s="5" t="s">
        <v>885</v>
      </c>
      <c r="B436" s="14" t="s">
        <v>886</v>
      </c>
      <c r="C436" s="19" t="s">
        <v>30</v>
      </c>
      <c r="D436" s="38">
        <v>534.4000244140625</v>
      </c>
      <c r="E436" s="43">
        <f t="shared" ca="1" si="12"/>
        <v>534.17000000000007</v>
      </c>
      <c r="F436" s="1">
        <f ca="1">VLOOKUP(B436,input!$M$3:$N$27,2,FALSE)</f>
        <v>534.17000000000007</v>
      </c>
      <c r="G436" s="1">
        <f t="shared" ca="1" si="13"/>
        <v>534.17000000000007</v>
      </c>
    </row>
    <row r="437" spans="1:7" ht="30">
      <c r="A437" s="5" t="s">
        <v>887</v>
      </c>
      <c r="B437" s="14" t="s">
        <v>888</v>
      </c>
      <c r="C437" s="19" t="s">
        <v>33</v>
      </c>
      <c r="D437" s="39">
        <v>0.75</v>
      </c>
      <c r="E437" s="43">
        <f t="shared" ca="1" si="12"/>
        <v>0.75</v>
      </c>
      <c r="F437" s="1" t="e">
        <f ca="1">VLOOKUP(B437,input!$M$3:$N$27,2,FALSE)</f>
        <v>#N/A</v>
      </c>
      <c r="G437" s="1">
        <f t="shared" ca="1" si="13"/>
        <v>0.75</v>
      </c>
    </row>
    <row r="438" spans="1:7" ht="30">
      <c r="A438" s="5" t="s">
        <v>889</v>
      </c>
      <c r="B438" s="14" t="s">
        <v>890</v>
      </c>
      <c r="C438" s="19" t="s">
        <v>30</v>
      </c>
      <c r="D438" s="36">
        <v>5</v>
      </c>
      <c r="E438" s="43">
        <f t="shared" ca="1" si="12"/>
        <v>5</v>
      </c>
      <c r="F438" s="1" t="e">
        <f ca="1">VLOOKUP(B438,input!$M$3:$N$27,2,FALSE)</f>
        <v>#N/A</v>
      </c>
      <c r="G438" s="1">
        <f t="shared" ca="1" si="13"/>
        <v>5</v>
      </c>
    </row>
    <row r="439" spans="1:7" ht="45">
      <c r="A439" s="5" t="s">
        <v>891</v>
      </c>
      <c r="B439" s="14" t="s">
        <v>892</v>
      </c>
      <c r="C439" s="19" t="s">
        <v>33</v>
      </c>
      <c r="D439" s="36">
        <v>1</v>
      </c>
      <c r="E439" s="43">
        <f t="shared" ca="1" si="12"/>
        <v>1</v>
      </c>
      <c r="F439" s="1" t="e">
        <f ca="1">VLOOKUP(B439,input!$M$3:$N$27,2,FALSE)</f>
        <v>#N/A</v>
      </c>
      <c r="G439" s="1">
        <f t="shared" ca="1" si="13"/>
        <v>1</v>
      </c>
    </row>
    <row r="440" spans="1:7" ht="30">
      <c r="A440" s="5" t="s">
        <v>893</v>
      </c>
      <c r="B440" s="14" t="s">
        <v>894</v>
      </c>
      <c r="C440" s="19" t="s">
        <v>30</v>
      </c>
      <c r="D440" s="38">
        <v>420</v>
      </c>
      <c r="E440" s="43">
        <f t="shared" ca="1" si="12"/>
        <v>420</v>
      </c>
      <c r="F440" s="1" t="e">
        <f ca="1">VLOOKUP(B440,input!$M$3:$N$27,2,FALSE)</f>
        <v>#N/A</v>
      </c>
      <c r="G440" s="1">
        <f t="shared" ca="1" si="13"/>
        <v>420</v>
      </c>
    </row>
    <row r="441" spans="1:7" ht="30">
      <c r="A441" s="5" t="s">
        <v>895</v>
      </c>
      <c r="B441" s="14" t="s">
        <v>896</v>
      </c>
      <c r="C441" s="19" t="s">
        <v>33</v>
      </c>
      <c r="D441" s="39">
        <v>0.75</v>
      </c>
      <c r="E441" s="43">
        <f t="shared" ca="1" si="12"/>
        <v>0.75</v>
      </c>
      <c r="F441" s="1" t="e">
        <f ca="1">VLOOKUP(B441,input!$M$3:$N$27,2,FALSE)</f>
        <v>#N/A</v>
      </c>
      <c r="G441" s="1">
        <f t="shared" ca="1" si="13"/>
        <v>0.75</v>
      </c>
    </row>
    <row r="442" spans="1:7" ht="30">
      <c r="A442" s="5" t="s">
        <v>897</v>
      </c>
      <c r="B442" s="14" t="s">
        <v>898</v>
      </c>
      <c r="C442" s="19" t="s">
        <v>30</v>
      </c>
      <c r="D442" s="36">
        <v>5</v>
      </c>
      <c r="E442" s="43">
        <f t="shared" ca="1" si="12"/>
        <v>5</v>
      </c>
      <c r="F442" s="1" t="e">
        <f ca="1">VLOOKUP(B442,input!$M$3:$N$27,2,FALSE)</f>
        <v>#N/A</v>
      </c>
      <c r="G442" s="1">
        <f t="shared" ca="1" si="13"/>
        <v>5</v>
      </c>
    </row>
    <row r="443" spans="1:7" ht="45">
      <c r="A443" s="5" t="s">
        <v>899</v>
      </c>
      <c r="B443" s="14" t="s">
        <v>900</v>
      </c>
      <c r="C443" s="19" t="s">
        <v>33</v>
      </c>
      <c r="D443" s="36">
        <v>1</v>
      </c>
      <c r="E443" s="43">
        <f t="shared" ca="1" si="12"/>
        <v>1</v>
      </c>
      <c r="F443" s="1" t="e">
        <f ca="1">VLOOKUP(B443,input!$M$3:$N$27,2,FALSE)</f>
        <v>#N/A</v>
      </c>
      <c r="G443" s="1">
        <f t="shared" ca="1" si="13"/>
        <v>1</v>
      </c>
    </row>
    <row r="444" spans="1:7" ht="45">
      <c r="A444" s="5" t="s">
        <v>901</v>
      </c>
      <c r="B444" s="14" t="s">
        <v>902</v>
      </c>
      <c r="C444" s="19" t="s">
        <v>30</v>
      </c>
      <c r="D444" s="38">
        <v>511</v>
      </c>
      <c r="E444" s="43">
        <f t="shared" ca="1" si="12"/>
        <v>511</v>
      </c>
      <c r="F444" s="1" t="e">
        <f ca="1">VLOOKUP(B444,input!$M$3:$N$27,2,FALSE)</f>
        <v>#N/A</v>
      </c>
      <c r="G444" s="1">
        <f t="shared" ca="1" si="13"/>
        <v>511</v>
      </c>
    </row>
    <row r="445" spans="1:7" ht="45">
      <c r="A445" s="5" t="s">
        <v>903</v>
      </c>
      <c r="B445" s="14" t="s">
        <v>904</v>
      </c>
      <c r="C445" s="19" t="s">
        <v>33</v>
      </c>
      <c r="D445" s="39">
        <v>0.75</v>
      </c>
      <c r="E445" s="43">
        <f t="shared" ca="1" si="12"/>
        <v>0.75</v>
      </c>
      <c r="F445" s="1" t="e">
        <f ca="1">VLOOKUP(B445,input!$M$3:$N$27,2,FALSE)</f>
        <v>#N/A</v>
      </c>
      <c r="G445" s="1">
        <f t="shared" ca="1" si="13"/>
        <v>0.75</v>
      </c>
    </row>
    <row r="446" spans="1:7" ht="45">
      <c r="A446" s="5" t="s">
        <v>905</v>
      </c>
      <c r="B446" s="14" t="s">
        <v>906</v>
      </c>
      <c r="C446" s="19" t="s">
        <v>30</v>
      </c>
      <c r="D446" s="36">
        <v>5</v>
      </c>
      <c r="E446" s="43">
        <f t="shared" ca="1" si="12"/>
        <v>5</v>
      </c>
      <c r="F446" s="1" t="e">
        <f ca="1">VLOOKUP(B446,input!$M$3:$N$27,2,FALSE)</f>
        <v>#N/A</v>
      </c>
      <c r="G446" s="1">
        <f t="shared" ca="1" si="13"/>
        <v>5</v>
      </c>
    </row>
    <row r="447" spans="1:7" ht="45">
      <c r="A447" s="5" t="s">
        <v>907</v>
      </c>
      <c r="B447" s="14" t="s">
        <v>908</v>
      </c>
      <c r="C447" s="19" t="s">
        <v>33</v>
      </c>
      <c r="D447" s="36">
        <v>1</v>
      </c>
      <c r="E447" s="43">
        <f t="shared" ca="1" si="12"/>
        <v>1</v>
      </c>
      <c r="F447" s="1" t="e">
        <f ca="1">VLOOKUP(B447,input!$M$3:$N$27,2,FALSE)</f>
        <v>#N/A</v>
      </c>
      <c r="G447" s="1">
        <f t="shared" ca="1" si="13"/>
        <v>1</v>
      </c>
    </row>
    <row r="448" spans="1:7" ht="45">
      <c r="A448" s="5" t="s">
        <v>909</v>
      </c>
      <c r="B448" s="14" t="s">
        <v>910</v>
      </c>
      <c r="C448" s="19" t="s">
        <v>30</v>
      </c>
      <c r="D448" s="38">
        <v>534.0999755859375</v>
      </c>
      <c r="E448" s="43">
        <f t="shared" ca="1" si="12"/>
        <v>534.0999755859375</v>
      </c>
      <c r="F448" s="1" t="e">
        <f ca="1">VLOOKUP(B448,input!$M$3:$N$27,2,FALSE)</f>
        <v>#N/A</v>
      </c>
      <c r="G448" s="1">
        <f t="shared" ca="1" si="13"/>
        <v>534.0999755859375</v>
      </c>
    </row>
    <row r="449" spans="1:7" ht="45">
      <c r="A449" s="5" t="s">
        <v>911</v>
      </c>
      <c r="B449" s="14" t="s">
        <v>912</v>
      </c>
      <c r="C449" s="19" t="s">
        <v>33</v>
      </c>
      <c r="D449" s="39">
        <v>0.75</v>
      </c>
      <c r="E449" s="43">
        <f t="shared" ca="1" si="12"/>
        <v>0.75</v>
      </c>
      <c r="F449" s="1" t="e">
        <f ca="1">VLOOKUP(B449,input!$M$3:$N$27,2,FALSE)</f>
        <v>#N/A</v>
      </c>
      <c r="G449" s="1">
        <f t="shared" ca="1" si="13"/>
        <v>0.75</v>
      </c>
    </row>
    <row r="450" spans="1:7" ht="45">
      <c r="A450" s="5" t="s">
        <v>913</v>
      </c>
      <c r="B450" s="14" t="s">
        <v>914</v>
      </c>
      <c r="C450" s="19" t="s">
        <v>30</v>
      </c>
      <c r="D450" s="36">
        <v>5</v>
      </c>
      <c r="E450" s="43">
        <f t="shared" ca="1" si="12"/>
        <v>5</v>
      </c>
      <c r="F450" s="1" t="e">
        <f ca="1">VLOOKUP(B450,input!$M$3:$N$27,2,FALSE)</f>
        <v>#N/A</v>
      </c>
      <c r="G450" s="1">
        <f t="shared" ca="1" si="13"/>
        <v>5</v>
      </c>
    </row>
    <row r="451" spans="1:7" ht="45">
      <c r="A451" s="5" t="s">
        <v>915</v>
      </c>
      <c r="B451" s="14" t="s">
        <v>916</v>
      </c>
      <c r="C451" s="19" t="s">
        <v>33</v>
      </c>
      <c r="D451" s="36">
        <v>1</v>
      </c>
      <c r="E451" s="43">
        <f t="shared" ca="1" si="12"/>
        <v>1</v>
      </c>
      <c r="F451" s="1" t="e">
        <f ca="1">VLOOKUP(B451,input!$M$3:$N$27,2,FALSE)</f>
        <v>#N/A</v>
      </c>
      <c r="G451" s="1">
        <f t="shared" ca="1" si="13"/>
        <v>1</v>
      </c>
    </row>
    <row r="452" spans="1:7" ht="45">
      <c r="A452" s="5" t="s">
        <v>917</v>
      </c>
      <c r="B452" s="14" t="s">
        <v>918</v>
      </c>
      <c r="C452" s="19" t="s">
        <v>30</v>
      </c>
      <c r="D452" s="38">
        <v>490</v>
      </c>
      <c r="E452" s="43">
        <f t="shared" ca="1" si="12"/>
        <v>490</v>
      </c>
      <c r="F452" s="1" t="e">
        <f ca="1">VLOOKUP(B452,input!$M$3:$N$27,2,FALSE)</f>
        <v>#N/A</v>
      </c>
      <c r="G452" s="1">
        <f t="shared" ca="1" si="13"/>
        <v>490</v>
      </c>
    </row>
    <row r="453" spans="1:7" ht="45">
      <c r="A453" s="5" t="s">
        <v>919</v>
      </c>
      <c r="B453" s="14" t="s">
        <v>920</v>
      </c>
      <c r="C453" s="19" t="s">
        <v>33</v>
      </c>
      <c r="D453" s="39">
        <v>0.75</v>
      </c>
      <c r="E453" s="43">
        <f t="shared" ca="1" si="12"/>
        <v>0.75</v>
      </c>
      <c r="F453" s="1" t="e">
        <f ca="1">VLOOKUP(B453,input!$M$3:$N$27,2,FALSE)</f>
        <v>#N/A</v>
      </c>
      <c r="G453" s="1">
        <f t="shared" ca="1" si="13"/>
        <v>0.75</v>
      </c>
    </row>
    <row r="454" spans="1:7" ht="45">
      <c r="A454" s="5" t="s">
        <v>921</v>
      </c>
      <c r="B454" s="14" t="s">
        <v>922</v>
      </c>
      <c r="C454" s="19" t="s">
        <v>30</v>
      </c>
      <c r="D454" s="36">
        <v>5</v>
      </c>
      <c r="E454" s="43">
        <f t="shared" ca="1" si="12"/>
        <v>5</v>
      </c>
      <c r="F454" s="1" t="e">
        <f ca="1">VLOOKUP(B454,input!$M$3:$N$27,2,FALSE)</f>
        <v>#N/A</v>
      </c>
      <c r="G454" s="1">
        <f t="shared" ca="1" si="13"/>
        <v>5</v>
      </c>
    </row>
    <row r="455" spans="1:7" ht="45">
      <c r="A455" s="5" t="s">
        <v>923</v>
      </c>
      <c r="B455" s="14" t="s">
        <v>924</v>
      </c>
      <c r="C455" s="19" t="s">
        <v>33</v>
      </c>
      <c r="D455" s="36">
        <v>1</v>
      </c>
      <c r="E455" s="43">
        <f t="shared" ca="1" si="12"/>
        <v>1</v>
      </c>
      <c r="F455" s="1" t="e">
        <f ca="1">VLOOKUP(B455,input!$M$3:$N$27,2,FALSE)</f>
        <v>#N/A</v>
      </c>
      <c r="G455" s="1">
        <f t="shared" ca="1" si="13"/>
        <v>1</v>
      </c>
    </row>
    <row r="456" spans="1:7" ht="45">
      <c r="A456" s="5" t="s">
        <v>925</v>
      </c>
      <c r="B456" s="14" t="s">
        <v>926</v>
      </c>
      <c r="C456" s="19" t="s">
        <v>30</v>
      </c>
      <c r="D456" s="38">
        <v>517</v>
      </c>
      <c r="E456" s="43">
        <f t="shared" ca="1" si="12"/>
        <v>517</v>
      </c>
      <c r="F456" s="1" t="e">
        <f ca="1">VLOOKUP(B456,input!$M$3:$N$27,2,FALSE)</f>
        <v>#N/A</v>
      </c>
      <c r="G456" s="1">
        <f t="shared" ca="1" si="13"/>
        <v>517</v>
      </c>
    </row>
    <row r="457" spans="1:7" ht="45">
      <c r="A457" s="5" t="s">
        <v>927</v>
      </c>
      <c r="B457" s="14" t="s">
        <v>928</v>
      </c>
      <c r="C457" s="19" t="s">
        <v>33</v>
      </c>
      <c r="D457" s="39">
        <v>0.75</v>
      </c>
      <c r="E457" s="43">
        <f t="shared" ref="E457:E520" ca="1" si="14">G457</f>
        <v>0.75</v>
      </c>
      <c r="F457" s="1" t="e">
        <f ca="1">VLOOKUP(B457,input!$M$3:$N$27,2,FALSE)</f>
        <v>#N/A</v>
      </c>
      <c r="G457" s="1">
        <f t="shared" ref="G457:G520" ca="1" si="15">_xlfn.IFNA(F457,D457)</f>
        <v>0.75</v>
      </c>
    </row>
    <row r="458" spans="1:7" ht="45">
      <c r="A458" s="5" t="s">
        <v>929</v>
      </c>
      <c r="B458" s="14" t="s">
        <v>930</v>
      </c>
      <c r="C458" s="19" t="s">
        <v>30</v>
      </c>
      <c r="D458" s="36">
        <v>5</v>
      </c>
      <c r="E458" s="43">
        <f t="shared" ca="1" si="14"/>
        <v>5</v>
      </c>
      <c r="F458" s="1" t="e">
        <f ca="1">VLOOKUP(B458,input!$M$3:$N$27,2,FALSE)</f>
        <v>#N/A</v>
      </c>
      <c r="G458" s="1">
        <f t="shared" ca="1" si="15"/>
        <v>5</v>
      </c>
    </row>
    <row r="459" spans="1:7" ht="45">
      <c r="A459" s="5" t="s">
        <v>931</v>
      </c>
      <c r="B459" s="14" t="s">
        <v>932</v>
      </c>
      <c r="C459" s="19" t="s">
        <v>33</v>
      </c>
      <c r="D459" s="36">
        <v>1</v>
      </c>
      <c r="E459" s="43">
        <f t="shared" ca="1" si="14"/>
        <v>1</v>
      </c>
      <c r="F459" s="1" t="e">
        <f ca="1">VLOOKUP(B459,input!$M$3:$N$27,2,FALSE)</f>
        <v>#N/A</v>
      </c>
      <c r="G459" s="1">
        <f t="shared" ca="1" si="15"/>
        <v>1</v>
      </c>
    </row>
    <row r="460" spans="1:7" ht="45">
      <c r="A460" s="5" t="s">
        <v>933</v>
      </c>
      <c r="B460" s="14" t="s">
        <v>934</v>
      </c>
      <c r="C460" s="19"/>
      <c r="D460" s="36">
        <v>2</v>
      </c>
      <c r="E460" s="43">
        <f t="shared" ca="1" si="14"/>
        <v>2</v>
      </c>
      <c r="F460" s="1" t="e">
        <f ca="1">VLOOKUP(B460,input!$M$3:$N$27,2,FALSE)</f>
        <v>#N/A</v>
      </c>
      <c r="G460" s="1">
        <f t="shared" ca="1" si="15"/>
        <v>2</v>
      </c>
    </row>
    <row r="461" spans="1:7" ht="30">
      <c r="A461" s="5" t="s">
        <v>935</v>
      </c>
      <c r="B461" s="14" t="s">
        <v>936</v>
      </c>
      <c r="C461" s="19" t="s">
        <v>33</v>
      </c>
      <c r="D461" s="35">
        <v>0</v>
      </c>
      <c r="E461" s="43">
        <f t="shared" ca="1" si="14"/>
        <v>0</v>
      </c>
      <c r="F461" s="1" t="e">
        <f ca="1">VLOOKUP(B461,input!$M$3:$N$27,2,FALSE)</f>
        <v>#N/A</v>
      </c>
      <c r="G461" s="1">
        <f t="shared" ca="1" si="15"/>
        <v>0</v>
      </c>
    </row>
    <row r="462" spans="1:7" ht="30">
      <c r="A462" s="5" t="s">
        <v>937</v>
      </c>
      <c r="B462" s="14" t="s">
        <v>938</v>
      </c>
      <c r="C462" s="19" t="s">
        <v>38</v>
      </c>
      <c r="D462" s="37">
        <v>36.599998474121094</v>
      </c>
      <c r="E462" s="43">
        <f t="shared" ca="1" si="14"/>
        <v>36.599998474121094</v>
      </c>
      <c r="F462" s="1" t="e">
        <f ca="1">VLOOKUP(B462,input!$M$3:$N$27,2,FALSE)</f>
        <v>#N/A</v>
      </c>
      <c r="G462" s="1">
        <f t="shared" ca="1" si="15"/>
        <v>36.599998474121094</v>
      </c>
    </row>
    <row r="463" spans="1:7" ht="30">
      <c r="A463" s="5" t="s">
        <v>939</v>
      </c>
      <c r="B463" s="14" t="s">
        <v>940</v>
      </c>
      <c r="C463" s="19" t="s">
        <v>38</v>
      </c>
      <c r="D463" s="37">
        <v>36.604450225830078</v>
      </c>
      <c r="E463" s="43">
        <f t="shared" ca="1" si="14"/>
        <v>36.604450225830078</v>
      </c>
      <c r="F463" s="1" t="e">
        <f ca="1">VLOOKUP(B463,input!$M$3:$N$27,2,FALSE)</f>
        <v>#N/A</v>
      </c>
      <c r="G463" s="1">
        <f t="shared" ca="1" si="15"/>
        <v>36.604450225830078</v>
      </c>
    </row>
    <row r="464" spans="1:7" ht="30">
      <c r="A464" s="5" t="s">
        <v>941</v>
      </c>
      <c r="B464" s="14" t="s">
        <v>942</v>
      </c>
      <c r="C464" s="19" t="s">
        <v>38</v>
      </c>
      <c r="D464" s="35">
        <v>0</v>
      </c>
      <c r="E464" s="43">
        <f t="shared" ca="1" si="14"/>
        <v>0</v>
      </c>
      <c r="F464" s="1" t="e">
        <f ca="1">VLOOKUP(B464,input!$M$3:$N$27,2,FALSE)</f>
        <v>#N/A</v>
      </c>
      <c r="G464" s="1">
        <f t="shared" ca="1" si="15"/>
        <v>0</v>
      </c>
    </row>
    <row r="465" spans="1:7" ht="30">
      <c r="A465" s="5" t="s">
        <v>943</v>
      </c>
      <c r="B465" s="14" t="s">
        <v>944</v>
      </c>
      <c r="C465" s="19"/>
      <c r="D465" s="36">
        <v>5</v>
      </c>
      <c r="E465" s="43">
        <f t="shared" ca="1" si="14"/>
        <v>5</v>
      </c>
      <c r="F465" s="1" t="e">
        <f ca="1">VLOOKUP(B465,input!$M$3:$N$27,2,FALSE)</f>
        <v>#N/A</v>
      </c>
      <c r="G465" s="1">
        <f t="shared" ca="1" si="15"/>
        <v>5</v>
      </c>
    </row>
    <row r="466" spans="1:7" ht="30">
      <c r="A466" s="5" t="s">
        <v>945</v>
      </c>
      <c r="B466" s="14" t="s">
        <v>946</v>
      </c>
      <c r="C466" s="19" t="s">
        <v>33</v>
      </c>
      <c r="D466" s="35">
        <v>0</v>
      </c>
      <c r="E466" s="43">
        <f t="shared" ca="1" si="14"/>
        <v>0</v>
      </c>
      <c r="F466" s="1" t="e">
        <f ca="1">VLOOKUP(B466,input!$M$3:$N$27,2,FALSE)</f>
        <v>#N/A</v>
      </c>
      <c r="G466" s="1">
        <f t="shared" ca="1" si="15"/>
        <v>0</v>
      </c>
    </row>
    <row r="467" spans="1:7">
      <c r="A467" s="5" t="s">
        <v>947</v>
      </c>
      <c r="B467" s="14" t="s">
        <v>948</v>
      </c>
      <c r="C467" s="19" t="s">
        <v>38</v>
      </c>
      <c r="D467" s="36">
        <v>3.4473249912261963</v>
      </c>
      <c r="E467" s="43">
        <f t="shared" ca="1" si="14"/>
        <v>3.4473249912261963</v>
      </c>
      <c r="F467" s="1" t="e">
        <f ca="1">VLOOKUP(B467,input!$M$3:$N$27,2,FALSE)</f>
        <v>#N/A</v>
      </c>
      <c r="G467" s="1">
        <f t="shared" ca="1" si="15"/>
        <v>3.4473249912261963</v>
      </c>
    </row>
    <row r="468" spans="1:7">
      <c r="A468" s="5" t="s">
        <v>949</v>
      </c>
      <c r="B468" s="14" t="s">
        <v>950</v>
      </c>
      <c r="C468" s="19" t="s">
        <v>38</v>
      </c>
      <c r="D468" s="36">
        <v>3.4473249912261963</v>
      </c>
      <c r="E468" s="43">
        <f t="shared" ca="1" si="14"/>
        <v>3.4473249912261963</v>
      </c>
      <c r="F468" s="1" t="e">
        <f ca="1">VLOOKUP(B468,input!$M$3:$N$27,2,FALSE)</f>
        <v>#N/A</v>
      </c>
      <c r="G468" s="1">
        <f t="shared" ca="1" si="15"/>
        <v>3.4473249912261963</v>
      </c>
    </row>
    <row r="469" spans="1:7">
      <c r="A469" s="5" t="s">
        <v>951</v>
      </c>
      <c r="B469" s="14" t="s">
        <v>952</v>
      </c>
      <c r="C469" s="19" t="s">
        <v>38</v>
      </c>
      <c r="D469" s="35">
        <v>0</v>
      </c>
      <c r="E469" s="43">
        <f t="shared" ca="1" si="14"/>
        <v>0</v>
      </c>
      <c r="F469" s="1" t="e">
        <f ca="1">VLOOKUP(B469,input!$M$3:$N$27,2,FALSE)</f>
        <v>#N/A</v>
      </c>
      <c r="G469" s="1">
        <f t="shared" ca="1" si="15"/>
        <v>0</v>
      </c>
    </row>
    <row r="470" spans="1:7" ht="30">
      <c r="A470" s="5" t="s">
        <v>953</v>
      </c>
      <c r="B470" s="14" t="s">
        <v>954</v>
      </c>
      <c r="C470" s="19"/>
      <c r="D470" s="36">
        <v>5</v>
      </c>
      <c r="E470" s="43">
        <f t="shared" ca="1" si="14"/>
        <v>5</v>
      </c>
      <c r="F470" s="1" t="e">
        <f ca="1">VLOOKUP(B470,input!$M$3:$N$27,2,FALSE)</f>
        <v>#N/A</v>
      </c>
      <c r="G470" s="1">
        <f t="shared" ca="1" si="15"/>
        <v>5</v>
      </c>
    </row>
    <row r="471" spans="1:7" ht="30">
      <c r="A471" s="5" t="s">
        <v>955</v>
      </c>
      <c r="B471" s="14" t="s">
        <v>956</v>
      </c>
      <c r="C471" s="19" t="s">
        <v>33</v>
      </c>
      <c r="D471" s="35">
        <v>0</v>
      </c>
      <c r="E471" s="43">
        <f t="shared" ca="1" si="14"/>
        <v>0</v>
      </c>
      <c r="F471" s="1" t="e">
        <f ca="1">VLOOKUP(B471,input!$M$3:$N$27,2,FALSE)</f>
        <v>#N/A</v>
      </c>
      <c r="G471" s="1">
        <f t="shared" ca="1" si="15"/>
        <v>0</v>
      </c>
    </row>
    <row r="472" spans="1:7">
      <c r="A472" s="5" t="s">
        <v>957</v>
      </c>
      <c r="B472" s="14" t="s">
        <v>958</v>
      </c>
      <c r="C472" s="19" t="s">
        <v>38</v>
      </c>
      <c r="D472" s="36">
        <v>3.4473249912261963</v>
      </c>
      <c r="E472" s="43">
        <f t="shared" ca="1" si="14"/>
        <v>3.4473249912261963</v>
      </c>
      <c r="F472" s="1" t="e">
        <f ca="1">VLOOKUP(B472,input!$M$3:$N$27,2,FALSE)</f>
        <v>#N/A</v>
      </c>
      <c r="G472" s="1">
        <f t="shared" ca="1" si="15"/>
        <v>3.4473249912261963</v>
      </c>
    </row>
    <row r="473" spans="1:7">
      <c r="A473" s="5" t="s">
        <v>959</v>
      </c>
      <c r="B473" s="14" t="s">
        <v>960</v>
      </c>
      <c r="C473" s="19" t="s">
        <v>38</v>
      </c>
      <c r="D473" s="36">
        <v>3.4473249912261963</v>
      </c>
      <c r="E473" s="43">
        <f t="shared" ca="1" si="14"/>
        <v>3.4473249912261963</v>
      </c>
      <c r="F473" s="1" t="e">
        <f ca="1">VLOOKUP(B473,input!$M$3:$N$27,2,FALSE)</f>
        <v>#N/A</v>
      </c>
      <c r="G473" s="1">
        <f t="shared" ca="1" si="15"/>
        <v>3.4473249912261963</v>
      </c>
    </row>
    <row r="474" spans="1:7">
      <c r="A474" s="5" t="s">
        <v>961</v>
      </c>
      <c r="B474" s="14" t="s">
        <v>962</v>
      </c>
      <c r="C474" s="19" t="s">
        <v>38</v>
      </c>
      <c r="D474" s="35">
        <v>0</v>
      </c>
      <c r="E474" s="43">
        <f t="shared" ca="1" si="14"/>
        <v>0</v>
      </c>
      <c r="F474" s="1" t="e">
        <f ca="1">VLOOKUP(B474,input!$M$3:$N$27,2,FALSE)</f>
        <v>#N/A</v>
      </c>
      <c r="G474" s="1">
        <f t="shared" ca="1" si="15"/>
        <v>0</v>
      </c>
    </row>
    <row r="475" spans="1:7">
      <c r="A475" s="5" t="s">
        <v>963</v>
      </c>
      <c r="B475" s="14" t="s">
        <v>964</v>
      </c>
      <c r="C475" s="19" t="s">
        <v>38</v>
      </c>
      <c r="D475" s="36">
        <v>3.5</v>
      </c>
      <c r="E475" s="43">
        <f t="shared" ca="1" si="14"/>
        <v>3.5</v>
      </c>
      <c r="F475" s="1" t="e">
        <f ca="1">VLOOKUP(B475,input!$M$3:$N$27,2,FALSE)</f>
        <v>#N/A</v>
      </c>
      <c r="G475" s="1">
        <f t="shared" ca="1" si="15"/>
        <v>3.5</v>
      </c>
    </row>
    <row r="476" spans="1:7">
      <c r="A476" s="5" t="s">
        <v>965</v>
      </c>
      <c r="B476" s="14" t="s">
        <v>966</v>
      </c>
      <c r="C476" s="19" t="s">
        <v>585</v>
      </c>
      <c r="D476" s="36">
        <v>4.7393050193786621</v>
      </c>
      <c r="E476" s="43">
        <f t="shared" ca="1" si="14"/>
        <v>4.7393050193786621</v>
      </c>
      <c r="F476" s="1" t="e">
        <f ca="1">VLOOKUP(B476,input!$M$3:$N$27,2,FALSE)</f>
        <v>#N/A</v>
      </c>
      <c r="G476" s="1">
        <f t="shared" ca="1" si="15"/>
        <v>4.7393050193786621</v>
      </c>
    </row>
    <row r="477" spans="1:7">
      <c r="A477" s="5" t="s">
        <v>967</v>
      </c>
      <c r="B477" s="14" t="s">
        <v>968</v>
      </c>
      <c r="C477" s="19" t="s">
        <v>588</v>
      </c>
      <c r="D477" s="37">
        <v>12.073519706726074</v>
      </c>
      <c r="E477" s="43">
        <f t="shared" ca="1" si="14"/>
        <v>12.073519706726074</v>
      </c>
      <c r="F477" s="1" t="e">
        <f ca="1">VLOOKUP(B477,input!$M$3:$N$27,2,FALSE)</f>
        <v>#N/A</v>
      </c>
      <c r="G477" s="1">
        <f t="shared" ca="1" si="15"/>
        <v>12.073519706726074</v>
      </c>
    </row>
    <row r="478" spans="1:7">
      <c r="A478" s="5" t="s">
        <v>969</v>
      </c>
      <c r="B478" s="14" t="s">
        <v>970</v>
      </c>
      <c r="C478" s="19" t="s">
        <v>38</v>
      </c>
      <c r="D478" s="36">
        <v>1.0135135650634766</v>
      </c>
      <c r="E478" s="43">
        <f t="shared" ca="1" si="14"/>
        <v>1.0135135650634766</v>
      </c>
      <c r="F478" s="1" t="e">
        <f ca="1">VLOOKUP(B478,input!$M$3:$N$27,2,FALSE)</f>
        <v>#N/A</v>
      </c>
      <c r="G478" s="1">
        <f t="shared" ca="1" si="15"/>
        <v>1.0135135650634766</v>
      </c>
    </row>
    <row r="479" spans="1:7">
      <c r="A479" s="5" t="s">
        <v>971</v>
      </c>
      <c r="B479" s="14" t="s">
        <v>972</v>
      </c>
      <c r="C479" s="19" t="s">
        <v>30</v>
      </c>
      <c r="D479" s="37">
        <v>27.299999237060547</v>
      </c>
      <c r="E479" s="43">
        <f t="shared" ca="1" si="14"/>
        <v>29</v>
      </c>
      <c r="F479" s="1">
        <f ca="1">VLOOKUP(B479,input!$M$3:$N$27,2,FALSE)</f>
        <v>29</v>
      </c>
      <c r="G479" s="1">
        <f t="shared" ca="1" si="15"/>
        <v>29</v>
      </c>
    </row>
    <row r="480" spans="1:7">
      <c r="A480" s="5" t="s">
        <v>973</v>
      </c>
      <c r="B480" s="14" t="s">
        <v>974</v>
      </c>
      <c r="C480" s="19"/>
      <c r="D480" s="36">
        <v>-2</v>
      </c>
      <c r="E480" s="43">
        <f t="shared" ca="1" si="14"/>
        <v>-2</v>
      </c>
      <c r="F480" s="1" t="e">
        <f ca="1">VLOOKUP(B480,input!$M$3:$N$27,2,FALSE)</f>
        <v>#N/A</v>
      </c>
      <c r="G480" s="1">
        <f t="shared" ca="1" si="15"/>
        <v>-2</v>
      </c>
    </row>
    <row r="481" spans="1:7">
      <c r="A481" s="5" t="s">
        <v>975</v>
      </c>
      <c r="B481" s="14" t="s">
        <v>976</v>
      </c>
      <c r="C481" s="19" t="s">
        <v>212</v>
      </c>
      <c r="D481" s="38">
        <v>163.2935791015625</v>
      </c>
      <c r="E481" s="43">
        <f t="shared" ca="1" si="14"/>
        <v>163.2935791015625</v>
      </c>
      <c r="F481" s="1" t="e">
        <f ca="1">VLOOKUP(B481,input!$M$3:$N$27,2,FALSE)</f>
        <v>#N/A</v>
      </c>
      <c r="G481" s="1">
        <f t="shared" ca="1" si="15"/>
        <v>163.2935791015625</v>
      </c>
    </row>
    <row r="482" spans="1:7">
      <c r="A482" s="5" t="s">
        <v>977</v>
      </c>
      <c r="B482" s="14" t="s">
        <v>978</v>
      </c>
      <c r="C482" s="19" t="s">
        <v>585</v>
      </c>
      <c r="D482" s="36">
        <v>4.7393050193786621</v>
      </c>
      <c r="E482" s="43">
        <f t="shared" ca="1" si="14"/>
        <v>4.7393050193786621</v>
      </c>
      <c r="F482" s="1" t="e">
        <f ca="1">VLOOKUP(B482,input!$M$3:$N$27,2,FALSE)</f>
        <v>#N/A</v>
      </c>
      <c r="G482" s="1">
        <f t="shared" ca="1" si="15"/>
        <v>4.7393050193786621</v>
      </c>
    </row>
    <row r="483" spans="1:7" ht="30">
      <c r="A483" s="5" t="s">
        <v>979</v>
      </c>
      <c r="B483" s="14" t="s">
        <v>980</v>
      </c>
      <c r="C483" s="19" t="s">
        <v>588</v>
      </c>
      <c r="D483" s="37">
        <v>12.073519706726074</v>
      </c>
      <c r="E483" s="43">
        <f t="shared" ca="1" si="14"/>
        <v>12.073519706726074</v>
      </c>
      <c r="F483" s="1" t="e">
        <f ca="1">VLOOKUP(B483,input!$M$3:$N$27,2,FALSE)</f>
        <v>#N/A</v>
      </c>
      <c r="G483" s="1">
        <f t="shared" ca="1" si="15"/>
        <v>12.073519706726074</v>
      </c>
    </row>
    <row r="484" spans="1:7" ht="30">
      <c r="A484" s="5" t="s">
        <v>981</v>
      </c>
      <c r="B484" s="14" t="s">
        <v>982</v>
      </c>
      <c r="C484" s="19" t="s">
        <v>38</v>
      </c>
      <c r="D484" s="39">
        <v>9.7499996423721313E-2</v>
      </c>
      <c r="E484" s="43">
        <f t="shared" ca="1" si="14"/>
        <v>9.7499996423721313E-2</v>
      </c>
      <c r="F484" s="1" t="e">
        <f ca="1">VLOOKUP(B484,input!$M$3:$N$27,2,FALSE)</f>
        <v>#N/A</v>
      </c>
      <c r="G484" s="1">
        <f t="shared" ca="1" si="15"/>
        <v>9.7499996423721313E-2</v>
      </c>
    </row>
    <row r="485" spans="1:7" ht="45">
      <c r="A485" s="5" t="s">
        <v>983</v>
      </c>
      <c r="B485" s="14" t="s">
        <v>984</v>
      </c>
      <c r="C485" s="19" t="s">
        <v>30</v>
      </c>
      <c r="D485" s="35">
        <v>0</v>
      </c>
      <c r="E485" s="43">
        <f t="shared" ca="1" si="14"/>
        <v>0</v>
      </c>
      <c r="F485" s="1" t="e">
        <f ca="1">VLOOKUP(B485,input!$M$3:$N$27,2,FALSE)</f>
        <v>#N/A</v>
      </c>
      <c r="G485" s="1">
        <f t="shared" ca="1" si="15"/>
        <v>0</v>
      </c>
    </row>
    <row r="486" spans="1:7" ht="30">
      <c r="A486" s="5" t="s">
        <v>985</v>
      </c>
      <c r="B486" s="14" t="s">
        <v>986</v>
      </c>
      <c r="C486" s="19" t="s">
        <v>30</v>
      </c>
      <c r="D486" s="37">
        <v>10</v>
      </c>
      <c r="E486" s="43">
        <f t="shared" ca="1" si="14"/>
        <v>10</v>
      </c>
      <c r="F486" s="1">
        <f ca="1">VLOOKUP(B486,input!$M$3:$N$27,2,FALSE)</f>
        <v>10</v>
      </c>
      <c r="G486" s="1">
        <f t="shared" ca="1" si="15"/>
        <v>10</v>
      </c>
    </row>
    <row r="487" spans="1:7" ht="30">
      <c r="A487" s="5" t="s">
        <v>987</v>
      </c>
      <c r="B487" s="14" t="s">
        <v>988</v>
      </c>
      <c r="C487" s="19"/>
      <c r="D487" s="39">
        <v>9.9999997764825821E-3</v>
      </c>
      <c r="E487" s="43">
        <f t="shared" ca="1" si="14"/>
        <v>9.9999997764825821E-3</v>
      </c>
      <c r="F487" s="1" t="e">
        <f ca="1">VLOOKUP(B487,input!$M$3:$N$27,2,FALSE)</f>
        <v>#N/A</v>
      </c>
      <c r="G487" s="1">
        <f t="shared" ca="1" si="15"/>
        <v>9.9999997764825821E-3</v>
      </c>
    </row>
    <row r="488" spans="1:7">
      <c r="A488" s="5" t="s">
        <v>989</v>
      </c>
      <c r="B488" s="14" t="s">
        <v>990</v>
      </c>
      <c r="C488" s="19" t="s">
        <v>120</v>
      </c>
      <c r="D488" s="35">
        <v>0</v>
      </c>
      <c r="E488" s="43">
        <f t="shared" ca="1" si="14"/>
        <v>0</v>
      </c>
      <c r="F488" s="1" t="e">
        <f ca="1">VLOOKUP(B488,input!$M$3:$N$27,2,FALSE)</f>
        <v>#N/A</v>
      </c>
      <c r="G488" s="1">
        <f t="shared" ca="1" si="15"/>
        <v>0</v>
      </c>
    </row>
    <row r="489" spans="1:7" ht="30">
      <c r="A489" s="5" t="s">
        <v>991</v>
      </c>
      <c r="B489" s="14" t="s">
        <v>992</v>
      </c>
      <c r="C489" s="19" t="s">
        <v>33</v>
      </c>
      <c r="D489" s="37">
        <v>93</v>
      </c>
      <c r="E489" s="43">
        <f t="shared" ca="1" si="14"/>
        <v>93</v>
      </c>
      <c r="F489" s="1" t="e">
        <f ca="1">VLOOKUP(B489,input!$M$3:$N$27,2,FALSE)</f>
        <v>#N/A</v>
      </c>
      <c r="G489" s="1">
        <f t="shared" ca="1" si="15"/>
        <v>93</v>
      </c>
    </row>
    <row r="490" spans="1:7" ht="30">
      <c r="A490" s="5" t="s">
        <v>993</v>
      </c>
      <c r="B490" s="14" t="s">
        <v>994</v>
      </c>
      <c r="C490" s="19"/>
      <c r="D490" s="41">
        <v>4.999999888241291E-3</v>
      </c>
      <c r="E490" s="43">
        <f t="shared" ca="1" si="14"/>
        <v>4.999999888241291E-3</v>
      </c>
      <c r="F490" s="1" t="e">
        <f ca="1">VLOOKUP(B490,input!$M$3:$N$27,2,FALSE)</f>
        <v>#N/A</v>
      </c>
      <c r="G490" s="1">
        <f t="shared" ca="1" si="15"/>
        <v>4.999999888241291E-3</v>
      </c>
    </row>
    <row r="491" spans="1:7" ht="45">
      <c r="A491" s="5" t="s">
        <v>997</v>
      </c>
      <c r="B491" s="14" t="s">
        <v>998</v>
      </c>
      <c r="C491" s="19" t="s">
        <v>38</v>
      </c>
      <c r="D491" s="37">
        <v>33.584999084472656</v>
      </c>
      <c r="E491" s="43">
        <f t="shared" ca="1" si="14"/>
        <v>34.486793399999996</v>
      </c>
      <c r="F491" s="1">
        <f ca="1">VLOOKUP(B491,input!$M$3:$N$27,2,FALSE)</f>
        <v>34.486793399999996</v>
      </c>
      <c r="G491" s="1">
        <f t="shared" ca="1" si="15"/>
        <v>34.486793399999996</v>
      </c>
    </row>
    <row r="492" spans="1:7" ht="45">
      <c r="A492" s="5" t="s">
        <v>995</v>
      </c>
      <c r="B492" s="14" t="s">
        <v>996</v>
      </c>
      <c r="C492" s="19" t="s">
        <v>38</v>
      </c>
      <c r="D492" s="37">
        <v>30.600000381469727</v>
      </c>
      <c r="E492" s="43">
        <f t="shared" ca="1" si="14"/>
        <v>31.422327449999997</v>
      </c>
      <c r="F492" s="1">
        <f ca="1">VLOOKUP(B492,input!$M$3:$N$27,2,FALSE)</f>
        <v>31.422327449999997</v>
      </c>
      <c r="G492" s="1">
        <f t="shared" ca="1" si="15"/>
        <v>31.422327449999997</v>
      </c>
    </row>
    <row r="493" spans="1:7" ht="45">
      <c r="A493" s="5" t="s">
        <v>999</v>
      </c>
      <c r="B493" s="14" t="s">
        <v>1000</v>
      </c>
      <c r="C493" s="19" t="s">
        <v>38</v>
      </c>
      <c r="D493" s="37">
        <v>16.370000839233398</v>
      </c>
      <c r="E493" s="43">
        <f t="shared" ca="1" si="14"/>
        <v>16.810001490000001</v>
      </c>
      <c r="F493" s="1">
        <f ca="1">VLOOKUP(B493,input!$M$3:$N$27,2,FALSE)</f>
        <v>16.810001490000001</v>
      </c>
      <c r="G493" s="1">
        <f t="shared" ca="1" si="15"/>
        <v>16.810001490000001</v>
      </c>
    </row>
    <row r="494" spans="1:7" ht="45">
      <c r="A494" s="5" t="s">
        <v>1001</v>
      </c>
      <c r="B494" s="14" t="s">
        <v>1002</v>
      </c>
      <c r="C494" s="19" t="s">
        <v>38</v>
      </c>
      <c r="D494" s="36">
        <v>9.2460002899169922</v>
      </c>
      <c r="E494" s="43">
        <f t="shared" ca="1" si="14"/>
        <v>9.4941274500000006</v>
      </c>
      <c r="F494" s="1">
        <f ca="1">VLOOKUP(B494,input!$M$3:$N$27,2,FALSE)</f>
        <v>9.4941274500000006</v>
      </c>
      <c r="G494" s="1">
        <f t="shared" ca="1" si="15"/>
        <v>9.4941274500000006</v>
      </c>
    </row>
    <row r="495" spans="1:7">
      <c r="A495" s="5" t="s">
        <v>1003</v>
      </c>
      <c r="B495" s="14" t="s">
        <v>1004</v>
      </c>
      <c r="C495" s="19"/>
      <c r="D495" s="39">
        <v>0.89999997615814209</v>
      </c>
      <c r="E495" s="43">
        <f t="shared" ca="1" si="14"/>
        <v>0.9</v>
      </c>
      <c r="F495" s="1">
        <f ca="1">VLOOKUP(B495,input!$M$3:$N$27,2,FALSE)</f>
        <v>0.9</v>
      </c>
      <c r="G495" s="1">
        <f t="shared" ca="1" si="15"/>
        <v>0.9</v>
      </c>
    </row>
    <row r="496" spans="1:7">
      <c r="A496" s="5" t="s">
        <v>1005</v>
      </c>
      <c r="B496" s="14" t="s">
        <v>1006</v>
      </c>
      <c r="C496" s="19"/>
      <c r="D496" s="36">
        <v>1.0499999523162842</v>
      </c>
      <c r="E496" s="43">
        <f t="shared" ca="1" si="14"/>
        <v>1.0499999523162842</v>
      </c>
      <c r="F496" s="1" t="e">
        <f ca="1">VLOOKUP(B496,input!$M$3:$N$27,2,FALSE)</f>
        <v>#N/A</v>
      </c>
      <c r="G496" s="1">
        <f t="shared" ca="1" si="15"/>
        <v>1.0499999523162842</v>
      </c>
    </row>
    <row r="497" spans="1:7" ht="30">
      <c r="A497" s="5" t="s">
        <v>1007</v>
      </c>
      <c r="B497" s="14" t="s">
        <v>1008</v>
      </c>
      <c r="C497" s="19" t="s">
        <v>33</v>
      </c>
      <c r="D497" s="37">
        <v>12</v>
      </c>
      <c r="E497" s="43">
        <f t="shared" ca="1" si="14"/>
        <v>12</v>
      </c>
      <c r="F497" s="1" t="e">
        <f ca="1">VLOOKUP(B497,input!$M$3:$N$27,2,FALSE)</f>
        <v>#N/A</v>
      </c>
      <c r="G497" s="1">
        <f t="shared" ca="1" si="15"/>
        <v>12</v>
      </c>
    </row>
    <row r="498" spans="1:7" ht="30">
      <c r="A498" s="5" t="s">
        <v>1009</v>
      </c>
      <c r="B498" s="14" t="s">
        <v>1010</v>
      </c>
      <c r="C498" s="19"/>
      <c r="D498" s="36">
        <v>1</v>
      </c>
      <c r="E498" s="43">
        <f t="shared" ca="1" si="14"/>
        <v>1</v>
      </c>
      <c r="F498" s="1" t="e">
        <f ca="1">VLOOKUP(B498,input!$M$3:$N$27,2,FALSE)</f>
        <v>#N/A</v>
      </c>
      <c r="G498" s="1">
        <f t="shared" ca="1" si="15"/>
        <v>1</v>
      </c>
    </row>
    <row r="499" spans="1:7" ht="30">
      <c r="A499" s="5" t="s">
        <v>1011</v>
      </c>
      <c r="B499" s="14" t="s">
        <v>1012</v>
      </c>
      <c r="C499" s="19"/>
      <c r="D499" s="36">
        <v>1</v>
      </c>
      <c r="E499" s="43">
        <f t="shared" ca="1" si="14"/>
        <v>1</v>
      </c>
      <c r="F499" s="1" t="e">
        <f ca="1">VLOOKUP(B499,input!$M$3:$N$27,2,FALSE)</f>
        <v>#N/A</v>
      </c>
      <c r="G499" s="1">
        <f t="shared" ca="1" si="15"/>
        <v>1</v>
      </c>
    </row>
    <row r="500" spans="1:7" ht="45">
      <c r="A500" s="5" t="s">
        <v>1013</v>
      </c>
      <c r="B500" s="14" t="s">
        <v>1014</v>
      </c>
      <c r="C500" s="19"/>
      <c r="D500" s="36">
        <v>1</v>
      </c>
      <c r="E500" s="43">
        <f t="shared" ca="1" si="14"/>
        <v>1</v>
      </c>
      <c r="F500" s="1" t="e">
        <f ca="1">VLOOKUP(B500,input!$M$3:$N$27,2,FALSE)</f>
        <v>#N/A</v>
      </c>
      <c r="G500" s="1">
        <f t="shared" ca="1" si="15"/>
        <v>1</v>
      </c>
    </row>
    <row r="501" spans="1:7" ht="45">
      <c r="A501" s="5" t="s">
        <v>1015</v>
      </c>
      <c r="B501" s="14" t="s">
        <v>1016</v>
      </c>
      <c r="C501" s="19"/>
      <c r="D501" s="36">
        <v>1</v>
      </c>
      <c r="E501" s="43">
        <f t="shared" ca="1" si="14"/>
        <v>1</v>
      </c>
      <c r="F501" s="1" t="e">
        <f ca="1">VLOOKUP(B501,input!$M$3:$N$27,2,FALSE)</f>
        <v>#N/A</v>
      </c>
      <c r="G501" s="1">
        <f t="shared" ca="1" si="15"/>
        <v>1</v>
      </c>
    </row>
    <row r="502" spans="1:7" ht="30">
      <c r="A502" s="5" t="s">
        <v>1017</v>
      </c>
      <c r="B502" s="14" t="s">
        <v>1018</v>
      </c>
      <c r="C502" s="19"/>
      <c r="D502" s="36">
        <v>1</v>
      </c>
      <c r="E502" s="43">
        <f t="shared" ca="1" si="14"/>
        <v>1</v>
      </c>
      <c r="F502" s="1" t="e">
        <f ca="1">VLOOKUP(B502,input!$M$3:$N$27,2,FALSE)</f>
        <v>#N/A</v>
      </c>
      <c r="G502" s="1">
        <f t="shared" ca="1" si="15"/>
        <v>1</v>
      </c>
    </row>
    <row r="503" spans="1:7" ht="30">
      <c r="A503" s="5" t="s">
        <v>1019</v>
      </c>
      <c r="B503" s="14" t="s">
        <v>1020</v>
      </c>
      <c r="C503" s="19"/>
      <c r="D503" s="36">
        <v>1</v>
      </c>
      <c r="E503" s="43">
        <f t="shared" ca="1" si="14"/>
        <v>1</v>
      </c>
      <c r="F503" s="1" t="e">
        <f ca="1">VLOOKUP(B503,input!$M$3:$N$27,2,FALSE)</f>
        <v>#N/A</v>
      </c>
      <c r="G503" s="1">
        <f t="shared" ca="1" si="15"/>
        <v>1</v>
      </c>
    </row>
    <row r="504" spans="1:7" ht="30">
      <c r="A504" s="5" t="s">
        <v>1021</v>
      </c>
      <c r="B504" s="14" t="s">
        <v>1022</v>
      </c>
      <c r="C504" s="19"/>
      <c r="D504" s="36">
        <v>1</v>
      </c>
      <c r="E504" s="43">
        <f t="shared" ca="1" si="14"/>
        <v>1</v>
      </c>
      <c r="F504" s="1" t="e">
        <f ca="1">VLOOKUP(B504,input!$M$3:$N$27,2,FALSE)</f>
        <v>#N/A</v>
      </c>
      <c r="G504" s="1">
        <f t="shared" ca="1" si="15"/>
        <v>1</v>
      </c>
    </row>
    <row r="505" spans="1:7" ht="45">
      <c r="A505" s="5" t="s">
        <v>1023</v>
      </c>
      <c r="B505" s="14" t="s">
        <v>1024</v>
      </c>
      <c r="C505" s="19"/>
      <c r="D505" s="36">
        <v>1</v>
      </c>
      <c r="E505" s="43">
        <f t="shared" ca="1" si="14"/>
        <v>1</v>
      </c>
      <c r="F505" s="1" t="e">
        <f ca="1">VLOOKUP(B505,input!$M$3:$N$27,2,FALSE)</f>
        <v>#N/A</v>
      </c>
      <c r="G505" s="1">
        <f t="shared" ca="1" si="15"/>
        <v>1</v>
      </c>
    </row>
    <row r="506" spans="1:7" ht="30">
      <c r="A506" s="5" t="s">
        <v>1025</v>
      </c>
      <c r="B506" s="14" t="s">
        <v>1026</v>
      </c>
      <c r="C506" s="19"/>
      <c r="D506" s="36">
        <v>1</v>
      </c>
      <c r="E506" s="43">
        <f t="shared" ca="1" si="14"/>
        <v>1</v>
      </c>
      <c r="F506" s="1" t="e">
        <f ca="1">VLOOKUP(B506,input!$M$3:$N$27,2,FALSE)</f>
        <v>#N/A</v>
      </c>
      <c r="G506" s="1">
        <f t="shared" ca="1" si="15"/>
        <v>1</v>
      </c>
    </row>
    <row r="507" spans="1:7" ht="30">
      <c r="A507" s="5" t="s">
        <v>1027</v>
      </c>
      <c r="B507" s="14" t="s">
        <v>1028</v>
      </c>
      <c r="C507" s="19"/>
      <c r="D507" s="36">
        <v>1</v>
      </c>
      <c r="E507" s="43">
        <f t="shared" ca="1" si="14"/>
        <v>1</v>
      </c>
      <c r="F507" s="1" t="e">
        <f ca="1">VLOOKUP(B507,input!$M$3:$N$27,2,FALSE)</f>
        <v>#N/A</v>
      </c>
      <c r="G507" s="1">
        <f t="shared" ca="1" si="15"/>
        <v>1</v>
      </c>
    </row>
    <row r="508" spans="1:7" ht="30">
      <c r="A508" s="5" t="s">
        <v>1029</v>
      </c>
      <c r="B508" s="14" t="s">
        <v>1030</v>
      </c>
      <c r="C508" s="19"/>
      <c r="D508" s="36">
        <v>1</v>
      </c>
      <c r="E508" s="43">
        <f t="shared" ca="1" si="14"/>
        <v>1</v>
      </c>
      <c r="F508" s="1" t="e">
        <f ca="1">VLOOKUP(B508,input!$M$3:$N$27,2,FALSE)</f>
        <v>#N/A</v>
      </c>
      <c r="G508" s="1">
        <f t="shared" ca="1" si="15"/>
        <v>1</v>
      </c>
    </row>
    <row r="509" spans="1:7" ht="30">
      <c r="A509" s="5" t="s">
        <v>1031</v>
      </c>
      <c r="B509" s="14" t="s">
        <v>1032</v>
      </c>
      <c r="C509" s="19"/>
      <c r="D509" s="36">
        <v>1.2999999523162842</v>
      </c>
      <c r="E509" s="43">
        <f t="shared" ca="1" si="14"/>
        <v>1.2999999523162842</v>
      </c>
      <c r="F509" s="1" t="e">
        <f ca="1">VLOOKUP(B509,input!$M$3:$N$27,2,FALSE)</f>
        <v>#N/A</v>
      </c>
      <c r="G509" s="1">
        <f t="shared" ca="1" si="15"/>
        <v>1.2999999523162842</v>
      </c>
    </row>
    <row r="510" spans="1:7" ht="30">
      <c r="A510" s="5" t="s">
        <v>1033</v>
      </c>
      <c r="B510" s="14" t="s">
        <v>1034</v>
      </c>
      <c r="C510" s="19"/>
      <c r="D510" s="36">
        <v>1.0499999523162842</v>
      </c>
      <c r="E510" s="43">
        <f t="shared" ca="1" si="14"/>
        <v>1.0499999523162842</v>
      </c>
      <c r="F510" s="1" t="e">
        <f ca="1">VLOOKUP(B510,input!$M$3:$N$27,2,FALSE)</f>
        <v>#N/A</v>
      </c>
      <c r="G510" s="1">
        <f t="shared" ca="1" si="15"/>
        <v>1.0499999523162842</v>
      </c>
    </row>
    <row r="511" spans="1:7" ht="30">
      <c r="A511" s="5" t="s">
        <v>1035</v>
      </c>
      <c r="B511" s="14" t="s">
        <v>1036</v>
      </c>
      <c r="C511" s="19"/>
      <c r="D511" s="36">
        <v>1</v>
      </c>
      <c r="E511" s="43">
        <f t="shared" ca="1" si="14"/>
        <v>1</v>
      </c>
      <c r="F511" s="1" t="e">
        <f ca="1">VLOOKUP(B511,input!$M$3:$N$27,2,FALSE)</f>
        <v>#N/A</v>
      </c>
      <c r="G511" s="1">
        <f t="shared" ca="1" si="15"/>
        <v>1</v>
      </c>
    </row>
    <row r="512" spans="1:7" ht="30">
      <c r="A512" s="5" t="s">
        <v>1037</v>
      </c>
      <c r="B512" s="14" t="s">
        <v>1038</v>
      </c>
      <c r="C512" s="19" t="s">
        <v>212</v>
      </c>
      <c r="D512" s="35">
        <v>0</v>
      </c>
      <c r="E512" s="43">
        <f t="shared" ca="1" si="14"/>
        <v>0</v>
      </c>
      <c r="F512" s="1" t="e">
        <f ca="1">VLOOKUP(B512,input!$M$3:$N$27,2,FALSE)</f>
        <v>#N/A</v>
      </c>
      <c r="G512" s="1">
        <f t="shared" ca="1" si="15"/>
        <v>0</v>
      </c>
    </row>
    <row r="513" spans="1:7" ht="30">
      <c r="A513" s="5" t="s">
        <v>1039</v>
      </c>
      <c r="B513" s="14" t="s">
        <v>1040</v>
      </c>
      <c r="C513" s="19" t="s">
        <v>212</v>
      </c>
      <c r="D513" s="35">
        <v>0</v>
      </c>
      <c r="E513" s="43">
        <f t="shared" ca="1" si="14"/>
        <v>0</v>
      </c>
      <c r="F513" s="1" t="e">
        <f ca="1">VLOOKUP(B513,input!$M$3:$N$27,2,FALSE)</f>
        <v>#N/A</v>
      </c>
      <c r="G513" s="1">
        <f t="shared" ca="1" si="15"/>
        <v>0</v>
      </c>
    </row>
    <row r="514" spans="1:7" ht="30">
      <c r="A514" s="5" t="s">
        <v>1041</v>
      </c>
      <c r="B514" s="14" t="s">
        <v>1042</v>
      </c>
      <c r="C514" s="19" t="s">
        <v>212</v>
      </c>
      <c r="D514" s="35">
        <v>0</v>
      </c>
      <c r="E514" s="43">
        <f t="shared" ca="1" si="14"/>
        <v>0</v>
      </c>
      <c r="F514" s="1" t="e">
        <f ca="1">VLOOKUP(B514,input!$M$3:$N$27,2,FALSE)</f>
        <v>#N/A</v>
      </c>
      <c r="G514" s="1">
        <f t="shared" ca="1" si="15"/>
        <v>0</v>
      </c>
    </row>
    <row r="515" spans="1:7" ht="30">
      <c r="A515" s="5" t="s">
        <v>1043</v>
      </c>
      <c r="B515" s="14" t="s">
        <v>1044</v>
      </c>
      <c r="C515" s="19" t="s">
        <v>33</v>
      </c>
      <c r="D515" s="39">
        <v>5.000000074505806E-2</v>
      </c>
      <c r="E515" s="43">
        <f t="shared" ca="1" si="14"/>
        <v>5.000000074505806E-2</v>
      </c>
      <c r="F515" s="1" t="e">
        <f ca="1">VLOOKUP(B515,input!$M$3:$N$27,2,FALSE)</f>
        <v>#N/A</v>
      </c>
      <c r="G515" s="1">
        <f t="shared" ca="1" si="15"/>
        <v>5.000000074505806E-2</v>
      </c>
    </row>
    <row r="516" spans="1:7" ht="45">
      <c r="A516" s="5" t="s">
        <v>1045</v>
      </c>
      <c r="B516" s="14" t="s">
        <v>1046</v>
      </c>
      <c r="C516" s="19" t="s">
        <v>38</v>
      </c>
      <c r="D516" s="38">
        <v>152.53199768066406</v>
      </c>
      <c r="E516" s="43">
        <f t="shared" ca="1" si="14"/>
        <v>156.63</v>
      </c>
      <c r="F516" s="1">
        <f ca="1">VLOOKUP(B516,input!$M$3:$N$27,2,FALSE)</f>
        <v>156.63</v>
      </c>
      <c r="G516" s="1">
        <f t="shared" ca="1" si="15"/>
        <v>156.63</v>
      </c>
    </row>
    <row r="517" spans="1:7" ht="30">
      <c r="A517" s="5" t="s">
        <v>1047</v>
      </c>
      <c r="B517" s="14" t="s">
        <v>1048</v>
      </c>
      <c r="C517" s="19" t="s">
        <v>33</v>
      </c>
      <c r="D517" s="37">
        <v>85.182090759277344</v>
      </c>
      <c r="E517" s="43">
        <f t="shared" ca="1" si="14"/>
        <v>85.182090759277344</v>
      </c>
      <c r="F517" s="1" t="e">
        <f ca="1">VLOOKUP(B517,input!$M$3:$N$27,2,FALSE)</f>
        <v>#N/A</v>
      </c>
      <c r="G517" s="1">
        <f t="shared" ca="1" si="15"/>
        <v>85.182090759277344</v>
      </c>
    </row>
    <row r="518" spans="1:7" ht="45">
      <c r="A518" s="5" t="s">
        <v>1049</v>
      </c>
      <c r="B518" s="14" t="s">
        <v>1050</v>
      </c>
      <c r="C518" s="19" t="s">
        <v>33</v>
      </c>
      <c r="D518" s="35">
        <v>0</v>
      </c>
      <c r="E518" s="43">
        <f t="shared" ca="1" si="14"/>
        <v>0</v>
      </c>
      <c r="F518" s="1" t="e">
        <f ca="1">VLOOKUP(B518,input!$M$3:$N$27,2,FALSE)</f>
        <v>#N/A</v>
      </c>
      <c r="G518" s="1">
        <f t="shared" ca="1" si="15"/>
        <v>0</v>
      </c>
    </row>
    <row r="519" spans="1:7" ht="30">
      <c r="A519" s="5" t="s">
        <v>1051</v>
      </c>
      <c r="B519" s="14" t="s">
        <v>1052</v>
      </c>
      <c r="C519" s="19" t="s">
        <v>500</v>
      </c>
      <c r="D519" s="35">
        <v>0</v>
      </c>
      <c r="E519" s="43">
        <f t="shared" ca="1" si="14"/>
        <v>0</v>
      </c>
      <c r="F519" s="1" t="e">
        <f ca="1">VLOOKUP(B519,input!$M$3:$N$27,2,FALSE)</f>
        <v>#N/A</v>
      </c>
      <c r="G519" s="1">
        <f t="shared" ca="1" si="15"/>
        <v>0</v>
      </c>
    </row>
    <row r="520" spans="1:7" ht="45">
      <c r="A520" s="5" t="s">
        <v>1053</v>
      </c>
      <c r="B520" s="14" t="s">
        <v>1054</v>
      </c>
      <c r="C520" s="19"/>
      <c r="D520" s="36">
        <v>1.1000000238418579</v>
      </c>
      <c r="E520" s="43">
        <f t="shared" ca="1" si="14"/>
        <v>1.1000000238418579</v>
      </c>
      <c r="F520" s="1" t="e">
        <f ca="1">VLOOKUP(B520,input!$M$3:$N$27,2,FALSE)</f>
        <v>#N/A</v>
      </c>
      <c r="G520" s="1">
        <f t="shared" ca="1" si="15"/>
        <v>1.1000000238418579</v>
      </c>
    </row>
    <row r="521" spans="1:7" ht="30">
      <c r="A521" s="5" t="s">
        <v>1055</v>
      </c>
      <c r="B521" s="14" t="s">
        <v>1056</v>
      </c>
      <c r="C521" s="19"/>
      <c r="D521" s="39">
        <v>0.97000002861022949</v>
      </c>
      <c r="E521" s="43">
        <f t="shared" ref="E521:E584" ca="1" si="16">G521</f>
        <v>0.97000002861022949</v>
      </c>
      <c r="F521" s="1" t="e">
        <f ca="1">VLOOKUP(B521,input!$M$3:$N$27,2,FALSE)</f>
        <v>#N/A</v>
      </c>
      <c r="G521" s="1">
        <f t="shared" ref="G521:G584" ca="1" si="17">_xlfn.IFNA(F521,D521)</f>
        <v>0.97000002861022949</v>
      </c>
    </row>
    <row r="522" spans="1:7" ht="30">
      <c r="A522" s="5" t="s">
        <v>1057</v>
      </c>
      <c r="B522" s="14" t="s">
        <v>1058</v>
      </c>
      <c r="C522" s="19"/>
      <c r="D522" s="39">
        <v>0.72000002861022949</v>
      </c>
      <c r="E522" s="43">
        <f t="shared" ca="1" si="16"/>
        <v>0.72000002861022949</v>
      </c>
      <c r="F522" s="1" t="e">
        <f ca="1">VLOOKUP(B522,input!$M$3:$N$27,2,FALSE)</f>
        <v>#N/A</v>
      </c>
      <c r="G522" s="1">
        <f t="shared" ca="1" si="17"/>
        <v>0.72000002861022949</v>
      </c>
    </row>
    <row r="523" spans="1:7" ht="30">
      <c r="A523" s="5" t="s">
        <v>1059</v>
      </c>
      <c r="B523" s="14" t="s">
        <v>1060</v>
      </c>
      <c r="C523" s="19" t="s">
        <v>33</v>
      </c>
      <c r="D523" s="37">
        <v>99.75</v>
      </c>
      <c r="E523" s="43">
        <f t="shared" ca="1" si="16"/>
        <v>99.75</v>
      </c>
      <c r="F523" s="1" t="e">
        <f ca="1">VLOOKUP(B523,input!$M$3:$N$27,2,FALSE)</f>
        <v>#N/A</v>
      </c>
      <c r="G523" s="1">
        <f t="shared" ca="1" si="17"/>
        <v>99.75</v>
      </c>
    </row>
    <row r="524" spans="1:7" ht="30">
      <c r="A524" s="5" t="s">
        <v>1061</v>
      </c>
      <c r="B524" s="14" t="s">
        <v>1062</v>
      </c>
      <c r="C524" s="19"/>
      <c r="D524" s="36">
        <v>1</v>
      </c>
      <c r="E524" s="43">
        <f t="shared" ca="1" si="16"/>
        <v>1</v>
      </c>
      <c r="F524" s="1" t="e">
        <f ca="1">VLOOKUP(B524,input!$M$3:$N$27,2,FALSE)</f>
        <v>#N/A</v>
      </c>
      <c r="G524" s="1">
        <f t="shared" ca="1" si="17"/>
        <v>1</v>
      </c>
    </row>
    <row r="525" spans="1:7" ht="45">
      <c r="A525" s="5" t="s">
        <v>1063</v>
      </c>
      <c r="B525" s="14" t="s">
        <v>1064</v>
      </c>
      <c r="C525" s="19" t="s">
        <v>38</v>
      </c>
      <c r="D525" s="37">
        <v>56.075000762939453</v>
      </c>
      <c r="E525" s="43">
        <f t="shared" ca="1" si="16"/>
        <v>57.582043529999993</v>
      </c>
      <c r="F525" s="1">
        <f ca="1">VLOOKUP(B525,input!$M$3:$N$27,2,FALSE)</f>
        <v>57.582043529999993</v>
      </c>
      <c r="G525" s="1">
        <f t="shared" ca="1" si="17"/>
        <v>57.582043529999993</v>
      </c>
    </row>
    <row r="526" spans="1:7" ht="45">
      <c r="A526" s="5" t="s">
        <v>1065</v>
      </c>
      <c r="B526" s="14" t="s">
        <v>1066</v>
      </c>
      <c r="C526" s="19" t="s">
        <v>500</v>
      </c>
      <c r="D526" s="35">
        <v>3047.14990234375</v>
      </c>
      <c r="E526" s="43">
        <f t="shared" ca="1" si="16"/>
        <v>3047.14990234375</v>
      </c>
      <c r="F526" s="1" t="e">
        <f ca="1">VLOOKUP(B526,input!$M$3:$N$27,2,FALSE)</f>
        <v>#N/A</v>
      </c>
      <c r="G526" s="1">
        <f t="shared" ca="1" si="17"/>
        <v>3047.14990234375</v>
      </c>
    </row>
    <row r="527" spans="1:7" ht="45">
      <c r="A527" s="5" t="s">
        <v>1067</v>
      </c>
      <c r="B527" s="14" t="s">
        <v>1068</v>
      </c>
      <c r="C527" s="19" t="s">
        <v>33</v>
      </c>
      <c r="D527" s="35">
        <v>0</v>
      </c>
      <c r="E527" s="43">
        <f t="shared" ca="1" si="16"/>
        <v>0</v>
      </c>
      <c r="F527" s="1" t="e">
        <f ca="1">VLOOKUP(B527,input!$M$3:$N$27,2,FALSE)</f>
        <v>#N/A</v>
      </c>
      <c r="G527" s="1">
        <f t="shared" ca="1" si="17"/>
        <v>0</v>
      </c>
    </row>
    <row r="528" spans="1:7" ht="30">
      <c r="A528" s="5" t="s">
        <v>1069</v>
      </c>
      <c r="B528" s="14" t="s">
        <v>1070</v>
      </c>
      <c r="C528" s="19" t="s">
        <v>500</v>
      </c>
      <c r="D528" s="35">
        <v>0</v>
      </c>
      <c r="E528" s="43">
        <f t="shared" ca="1" si="16"/>
        <v>0</v>
      </c>
      <c r="F528" s="1" t="e">
        <f ca="1">VLOOKUP(B528,input!$M$3:$N$27,2,FALSE)</f>
        <v>#N/A</v>
      </c>
      <c r="G528" s="1">
        <f t="shared" ca="1" si="17"/>
        <v>0</v>
      </c>
    </row>
    <row r="529" spans="1:7" ht="45">
      <c r="A529" s="5" t="s">
        <v>1071</v>
      </c>
      <c r="B529" s="14" t="s">
        <v>1072</v>
      </c>
      <c r="C529" s="19"/>
      <c r="D529" s="36">
        <v>1.3500000238418579</v>
      </c>
      <c r="E529" s="43">
        <f t="shared" ca="1" si="16"/>
        <v>1.3500000238418579</v>
      </c>
      <c r="F529" s="1" t="e">
        <f ca="1">VLOOKUP(B529,input!$M$3:$N$27,2,FALSE)</f>
        <v>#N/A</v>
      </c>
      <c r="G529" s="1">
        <f t="shared" ca="1" si="17"/>
        <v>1.3500000238418579</v>
      </c>
    </row>
    <row r="530" spans="1:7" ht="30">
      <c r="A530" s="5" t="s">
        <v>1073</v>
      </c>
      <c r="B530" s="14" t="s">
        <v>1074</v>
      </c>
      <c r="C530" s="19"/>
      <c r="D530" s="39">
        <v>0.97000002861022949</v>
      </c>
      <c r="E530" s="43">
        <f t="shared" ca="1" si="16"/>
        <v>0.97000002861022949</v>
      </c>
      <c r="F530" s="1" t="e">
        <f ca="1">VLOOKUP(B530,input!$M$3:$N$27,2,FALSE)</f>
        <v>#N/A</v>
      </c>
      <c r="G530" s="1">
        <f t="shared" ca="1" si="17"/>
        <v>0.97000002861022949</v>
      </c>
    </row>
    <row r="531" spans="1:7" ht="30">
      <c r="A531" s="5" t="s">
        <v>1075</v>
      </c>
      <c r="B531" s="14" t="s">
        <v>1076</v>
      </c>
      <c r="C531" s="19"/>
      <c r="D531" s="39">
        <v>0.72000002861022949</v>
      </c>
      <c r="E531" s="43">
        <f t="shared" ca="1" si="16"/>
        <v>0.72000002861022949</v>
      </c>
      <c r="F531" s="1" t="e">
        <f ca="1">VLOOKUP(B531,input!$M$3:$N$27,2,FALSE)</f>
        <v>#N/A</v>
      </c>
      <c r="G531" s="1">
        <f t="shared" ca="1" si="17"/>
        <v>0.72000002861022949</v>
      </c>
    </row>
    <row r="532" spans="1:7" ht="30">
      <c r="A532" s="5" t="s">
        <v>1077</v>
      </c>
      <c r="B532" s="14" t="s">
        <v>1078</v>
      </c>
      <c r="C532" s="19" t="s">
        <v>33</v>
      </c>
      <c r="D532" s="37">
        <v>99.75</v>
      </c>
      <c r="E532" s="43">
        <f t="shared" ca="1" si="16"/>
        <v>99.75</v>
      </c>
      <c r="F532" s="1" t="e">
        <f ca="1">VLOOKUP(B532,input!$M$3:$N$27,2,FALSE)</f>
        <v>#N/A</v>
      </c>
      <c r="G532" s="1">
        <f t="shared" ca="1" si="17"/>
        <v>99.75</v>
      </c>
    </row>
    <row r="533" spans="1:7" ht="30">
      <c r="A533" s="5" t="s">
        <v>1079</v>
      </c>
      <c r="B533" s="14" t="s">
        <v>1080</v>
      </c>
      <c r="C533" s="19"/>
      <c r="D533" s="36">
        <v>1</v>
      </c>
      <c r="E533" s="43">
        <f t="shared" ca="1" si="16"/>
        <v>1</v>
      </c>
      <c r="F533" s="1" t="e">
        <f ca="1">VLOOKUP(B533,input!$M$3:$N$27,2,FALSE)</f>
        <v>#N/A</v>
      </c>
      <c r="G533" s="1">
        <f t="shared" ca="1" si="17"/>
        <v>1</v>
      </c>
    </row>
    <row r="534" spans="1:7" ht="45">
      <c r="A534" s="5" t="s">
        <v>1081</v>
      </c>
      <c r="B534" s="14" t="s">
        <v>1082</v>
      </c>
      <c r="C534" s="19" t="s">
        <v>38</v>
      </c>
      <c r="D534" s="37">
        <v>30.600000381469727</v>
      </c>
      <c r="E534" s="43">
        <f t="shared" ca="1" si="16"/>
        <v>31.422327449999997</v>
      </c>
      <c r="F534" s="1">
        <f ca="1">VLOOKUP(B534,input!$M$3:$N$27,2,FALSE)</f>
        <v>31.422327449999997</v>
      </c>
      <c r="G534" s="1">
        <f t="shared" ca="1" si="17"/>
        <v>31.422327449999997</v>
      </c>
    </row>
    <row r="535" spans="1:7" ht="30">
      <c r="A535" s="5" t="s">
        <v>1083</v>
      </c>
      <c r="B535" s="14" t="s">
        <v>1084</v>
      </c>
      <c r="C535" s="19" t="s">
        <v>33</v>
      </c>
      <c r="D535" s="37">
        <v>88.691360473632812</v>
      </c>
      <c r="E535" s="43">
        <f t="shared" ca="1" si="16"/>
        <v>88.691360473632812</v>
      </c>
      <c r="F535" s="1" t="e">
        <f ca="1">VLOOKUP(B535,input!$M$3:$N$27,2,FALSE)</f>
        <v>#N/A</v>
      </c>
      <c r="G535" s="1">
        <f t="shared" ca="1" si="17"/>
        <v>88.691360473632812</v>
      </c>
    </row>
    <row r="536" spans="1:7" ht="45">
      <c r="A536" s="5" t="s">
        <v>1085</v>
      </c>
      <c r="B536" s="14" t="s">
        <v>1086</v>
      </c>
      <c r="C536" s="19" t="s">
        <v>33</v>
      </c>
      <c r="D536" s="35">
        <v>0</v>
      </c>
      <c r="E536" s="43">
        <f t="shared" ca="1" si="16"/>
        <v>0</v>
      </c>
      <c r="F536" s="1" t="e">
        <f ca="1">VLOOKUP(B536,input!$M$3:$N$27,2,FALSE)</f>
        <v>#N/A</v>
      </c>
      <c r="G536" s="1">
        <f t="shared" ca="1" si="17"/>
        <v>0</v>
      </c>
    </row>
    <row r="537" spans="1:7" ht="30">
      <c r="A537" s="5" t="s">
        <v>1087</v>
      </c>
      <c r="B537" s="14" t="s">
        <v>1088</v>
      </c>
      <c r="C537" s="19" t="s">
        <v>500</v>
      </c>
      <c r="D537" s="35">
        <v>0</v>
      </c>
      <c r="E537" s="43">
        <f t="shared" ca="1" si="16"/>
        <v>0</v>
      </c>
      <c r="F537" s="1" t="e">
        <f ca="1">VLOOKUP(B537,input!$M$3:$N$27,2,FALSE)</f>
        <v>#N/A</v>
      </c>
      <c r="G537" s="1">
        <f t="shared" ca="1" si="17"/>
        <v>0</v>
      </c>
    </row>
    <row r="538" spans="1:7" ht="45">
      <c r="A538" s="5" t="s">
        <v>1089</v>
      </c>
      <c r="B538" s="14" t="s">
        <v>1090</v>
      </c>
      <c r="C538" s="19"/>
      <c r="D538" s="36">
        <v>1.3500000238418579</v>
      </c>
      <c r="E538" s="43">
        <f t="shared" ca="1" si="16"/>
        <v>1.3500000238418579</v>
      </c>
      <c r="F538" s="1" t="e">
        <f ca="1">VLOOKUP(B538,input!$M$3:$N$27,2,FALSE)</f>
        <v>#N/A</v>
      </c>
      <c r="G538" s="1">
        <f t="shared" ca="1" si="17"/>
        <v>1.3500000238418579</v>
      </c>
    </row>
    <row r="539" spans="1:7" ht="30">
      <c r="A539" s="5" t="s">
        <v>1091</v>
      </c>
      <c r="B539" s="14" t="s">
        <v>1092</v>
      </c>
      <c r="C539" s="19"/>
      <c r="D539" s="39">
        <v>0.97000002861022949</v>
      </c>
      <c r="E539" s="43">
        <f t="shared" ca="1" si="16"/>
        <v>0.97000002861022949</v>
      </c>
      <c r="F539" s="1" t="e">
        <f ca="1">VLOOKUP(B539,input!$M$3:$N$27,2,FALSE)</f>
        <v>#N/A</v>
      </c>
      <c r="G539" s="1">
        <f t="shared" ca="1" si="17"/>
        <v>0.97000002861022949</v>
      </c>
    </row>
    <row r="540" spans="1:7" ht="30">
      <c r="A540" s="5" t="s">
        <v>1093</v>
      </c>
      <c r="B540" s="14" t="s">
        <v>1094</v>
      </c>
      <c r="C540" s="19"/>
      <c r="D540" s="39">
        <v>0.72000002861022949</v>
      </c>
      <c r="E540" s="43">
        <f t="shared" ca="1" si="16"/>
        <v>0.72000002861022949</v>
      </c>
      <c r="F540" s="1" t="e">
        <f ca="1">VLOOKUP(B540,input!$M$3:$N$27,2,FALSE)</f>
        <v>#N/A</v>
      </c>
      <c r="G540" s="1">
        <f t="shared" ca="1" si="17"/>
        <v>0.72000002861022949</v>
      </c>
    </row>
    <row r="541" spans="1:7" ht="30">
      <c r="A541" s="5" t="s">
        <v>1095</v>
      </c>
      <c r="B541" s="14" t="s">
        <v>1096</v>
      </c>
      <c r="C541" s="19" t="s">
        <v>33</v>
      </c>
      <c r="D541" s="37">
        <v>99.75</v>
      </c>
      <c r="E541" s="43">
        <f t="shared" ca="1" si="16"/>
        <v>99.75</v>
      </c>
      <c r="F541" s="1" t="e">
        <f ca="1">VLOOKUP(B541,input!$M$3:$N$27,2,FALSE)</f>
        <v>#N/A</v>
      </c>
      <c r="G541" s="1">
        <f t="shared" ca="1" si="17"/>
        <v>99.75</v>
      </c>
    </row>
    <row r="542" spans="1:7" ht="30">
      <c r="A542" s="5" t="s">
        <v>1097</v>
      </c>
      <c r="B542" s="14" t="s">
        <v>1098</v>
      </c>
      <c r="C542" s="19"/>
      <c r="D542" s="36">
        <v>1</v>
      </c>
      <c r="E542" s="43">
        <f t="shared" ca="1" si="16"/>
        <v>1</v>
      </c>
      <c r="F542" s="1" t="e">
        <f ca="1">VLOOKUP(B542,input!$M$3:$N$27,2,FALSE)</f>
        <v>#N/A</v>
      </c>
      <c r="G542" s="1">
        <f t="shared" ca="1" si="17"/>
        <v>1</v>
      </c>
    </row>
    <row r="543" spans="1:7" ht="45">
      <c r="A543" s="5" t="s">
        <v>1099</v>
      </c>
      <c r="B543" s="14" t="s">
        <v>1100</v>
      </c>
      <c r="C543" s="19" t="s">
        <v>38</v>
      </c>
      <c r="D543" s="37">
        <v>16.370000839233398</v>
      </c>
      <c r="E543" s="43">
        <f t="shared" ca="1" si="16"/>
        <v>16.810001490000001</v>
      </c>
      <c r="F543" s="1">
        <f ca="1">VLOOKUP(B543,input!$M$3:$N$27,2,FALSE)</f>
        <v>16.810001490000001</v>
      </c>
      <c r="G543" s="1">
        <f t="shared" ca="1" si="17"/>
        <v>16.810001490000001</v>
      </c>
    </row>
    <row r="544" spans="1:7" ht="30">
      <c r="A544" s="5" t="s">
        <v>1101</v>
      </c>
      <c r="B544" s="14" t="s">
        <v>1102</v>
      </c>
      <c r="C544" s="19" t="s">
        <v>33</v>
      </c>
      <c r="D544" s="37">
        <v>89.873687744140625</v>
      </c>
      <c r="E544" s="43">
        <f t="shared" ca="1" si="16"/>
        <v>89.873687744140625</v>
      </c>
      <c r="F544" s="1" t="e">
        <f ca="1">VLOOKUP(B544,input!$M$3:$N$27,2,FALSE)</f>
        <v>#N/A</v>
      </c>
      <c r="G544" s="1">
        <f t="shared" ca="1" si="17"/>
        <v>89.873687744140625</v>
      </c>
    </row>
    <row r="545" spans="1:7" ht="45">
      <c r="A545" s="5" t="s">
        <v>1103</v>
      </c>
      <c r="B545" s="14" t="s">
        <v>1104</v>
      </c>
      <c r="C545" s="19" t="s">
        <v>33</v>
      </c>
      <c r="D545" s="35">
        <v>0</v>
      </c>
      <c r="E545" s="43">
        <f t="shared" ca="1" si="16"/>
        <v>0</v>
      </c>
      <c r="F545" s="1" t="e">
        <f ca="1">VLOOKUP(B545,input!$M$3:$N$27,2,FALSE)</f>
        <v>#N/A</v>
      </c>
      <c r="G545" s="1">
        <f t="shared" ca="1" si="17"/>
        <v>0</v>
      </c>
    </row>
    <row r="546" spans="1:7" ht="30">
      <c r="A546" s="5" t="s">
        <v>1105</v>
      </c>
      <c r="B546" s="14" t="s">
        <v>1106</v>
      </c>
      <c r="C546" s="19" t="s">
        <v>500</v>
      </c>
      <c r="D546" s="35">
        <v>0</v>
      </c>
      <c r="E546" s="43">
        <f t="shared" ca="1" si="16"/>
        <v>0</v>
      </c>
      <c r="F546" s="1" t="e">
        <f ca="1">VLOOKUP(B546,input!$M$3:$N$27,2,FALSE)</f>
        <v>#N/A</v>
      </c>
      <c r="G546" s="1">
        <f t="shared" ca="1" si="17"/>
        <v>0</v>
      </c>
    </row>
    <row r="547" spans="1:7" ht="45">
      <c r="A547" s="5" t="s">
        <v>1107</v>
      </c>
      <c r="B547" s="14" t="s">
        <v>1108</v>
      </c>
      <c r="C547" s="19"/>
      <c r="D547" s="36">
        <v>1.3500000238418579</v>
      </c>
      <c r="E547" s="43">
        <f t="shared" ca="1" si="16"/>
        <v>1.3500000238418579</v>
      </c>
      <c r="F547" s="1" t="e">
        <f ca="1">VLOOKUP(B547,input!$M$3:$N$27,2,FALSE)</f>
        <v>#N/A</v>
      </c>
      <c r="G547" s="1">
        <f t="shared" ca="1" si="17"/>
        <v>1.3500000238418579</v>
      </c>
    </row>
    <row r="548" spans="1:7" ht="30">
      <c r="A548" s="5" t="s">
        <v>1109</v>
      </c>
      <c r="B548" s="14" t="s">
        <v>1110</v>
      </c>
      <c r="C548" s="19"/>
      <c r="D548" s="39">
        <v>0.97000002861022949</v>
      </c>
      <c r="E548" s="43">
        <f t="shared" ca="1" si="16"/>
        <v>0.97000002861022949</v>
      </c>
      <c r="F548" s="1" t="e">
        <f ca="1">VLOOKUP(B548,input!$M$3:$N$27,2,FALSE)</f>
        <v>#N/A</v>
      </c>
      <c r="G548" s="1">
        <f t="shared" ca="1" si="17"/>
        <v>0.97000002861022949</v>
      </c>
    </row>
    <row r="549" spans="1:7" ht="30">
      <c r="A549" s="5" t="s">
        <v>1111</v>
      </c>
      <c r="B549" s="14" t="s">
        <v>1112</v>
      </c>
      <c r="C549" s="19"/>
      <c r="D549" s="39">
        <v>0.72000002861022949</v>
      </c>
      <c r="E549" s="43">
        <f t="shared" ca="1" si="16"/>
        <v>0.72000002861022949</v>
      </c>
      <c r="F549" s="1" t="e">
        <f ca="1">VLOOKUP(B549,input!$M$3:$N$27,2,FALSE)</f>
        <v>#N/A</v>
      </c>
      <c r="G549" s="1">
        <f t="shared" ca="1" si="17"/>
        <v>0.72000002861022949</v>
      </c>
    </row>
    <row r="550" spans="1:7" ht="30">
      <c r="A550" s="5" t="s">
        <v>1113</v>
      </c>
      <c r="B550" s="14" t="s">
        <v>1114</v>
      </c>
      <c r="C550" s="19" t="s">
        <v>33</v>
      </c>
      <c r="D550" s="37">
        <v>99.75</v>
      </c>
      <c r="E550" s="43">
        <f t="shared" ca="1" si="16"/>
        <v>99.75</v>
      </c>
      <c r="F550" s="1" t="e">
        <f ca="1">VLOOKUP(B550,input!$M$3:$N$27,2,FALSE)</f>
        <v>#N/A</v>
      </c>
      <c r="G550" s="1">
        <f t="shared" ca="1" si="17"/>
        <v>99.75</v>
      </c>
    </row>
    <row r="551" spans="1:7" ht="30">
      <c r="A551" s="5" t="s">
        <v>1115</v>
      </c>
      <c r="B551" s="14" t="s">
        <v>1116</v>
      </c>
      <c r="C551" s="19"/>
      <c r="D551" s="36">
        <v>1</v>
      </c>
      <c r="E551" s="43">
        <f t="shared" ca="1" si="16"/>
        <v>1</v>
      </c>
      <c r="F551" s="1" t="e">
        <f ca="1">VLOOKUP(B551,input!$M$3:$N$27,2,FALSE)</f>
        <v>#N/A</v>
      </c>
      <c r="G551" s="1">
        <f t="shared" ca="1" si="17"/>
        <v>1</v>
      </c>
    </row>
    <row r="552" spans="1:7" ht="45">
      <c r="A552" s="5" t="s">
        <v>1117</v>
      </c>
      <c r="B552" s="14" t="s">
        <v>1118</v>
      </c>
      <c r="C552" s="19" t="s">
        <v>38</v>
      </c>
      <c r="D552" s="36">
        <v>9.2460002899169922</v>
      </c>
      <c r="E552" s="43">
        <f t="shared" ca="1" si="16"/>
        <v>9.4941274500000006</v>
      </c>
      <c r="F552" s="1">
        <f ca="1">VLOOKUP(B552,input!$M$3:$N$27,2,FALSE)</f>
        <v>9.4941274500000006</v>
      </c>
      <c r="G552" s="1">
        <f t="shared" ca="1" si="17"/>
        <v>9.4941274500000006</v>
      </c>
    </row>
    <row r="553" spans="1:7" ht="30">
      <c r="A553" s="5" t="s">
        <v>1119</v>
      </c>
      <c r="B553" s="14" t="s">
        <v>1120</v>
      </c>
      <c r="C553" s="19" t="s">
        <v>33</v>
      </c>
      <c r="D553" s="37">
        <v>90.915130615234375</v>
      </c>
      <c r="E553" s="43">
        <f t="shared" ca="1" si="16"/>
        <v>90.915130615234375</v>
      </c>
      <c r="F553" s="1" t="e">
        <f ca="1">VLOOKUP(B553,input!$M$3:$N$27,2,FALSE)</f>
        <v>#N/A</v>
      </c>
      <c r="G553" s="1">
        <f t="shared" ca="1" si="17"/>
        <v>90.915130615234375</v>
      </c>
    </row>
    <row r="554" spans="1:7" ht="45">
      <c r="A554" s="5" t="s">
        <v>1121</v>
      </c>
      <c r="B554" s="14" t="s">
        <v>1122</v>
      </c>
      <c r="C554" s="19" t="s">
        <v>33</v>
      </c>
      <c r="D554" s="35">
        <v>0</v>
      </c>
      <c r="E554" s="43">
        <f t="shared" ca="1" si="16"/>
        <v>0</v>
      </c>
      <c r="F554" s="1" t="e">
        <f ca="1">VLOOKUP(B554,input!$M$3:$N$27,2,FALSE)</f>
        <v>#N/A</v>
      </c>
      <c r="G554" s="1">
        <f t="shared" ca="1" si="17"/>
        <v>0</v>
      </c>
    </row>
    <row r="555" spans="1:7" ht="30">
      <c r="A555" s="5" t="s">
        <v>1123</v>
      </c>
      <c r="B555" s="14" t="s">
        <v>1124</v>
      </c>
      <c r="C555" s="19" t="s">
        <v>500</v>
      </c>
      <c r="D555" s="35">
        <v>0</v>
      </c>
      <c r="E555" s="43">
        <f t="shared" ca="1" si="16"/>
        <v>0</v>
      </c>
      <c r="F555" s="1" t="e">
        <f ca="1">VLOOKUP(B555,input!$M$3:$N$27,2,FALSE)</f>
        <v>#N/A</v>
      </c>
      <c r="G555" s="1">
        <f t="shared" ca="1" si="17"/>
        <v>0</v>
      </c>
    </row>
    <row r="556" spans="1:7" ht="45">
      <c r="A556" s="5" t="s">
        <v>1125</v>
      </c>
      <c r="B556" s="14" t="s">
        <v>1126</v>
      </c>
      <c r="C556" s="19"/>
      <c r="D556" s="36">
        <v>1.3500000238418579</v>
      </c>
      <c r="E556" s="43">
        <f t="shared" ca="1" si="16"/>
        <v>1.3500000238418579</v>
      </c>
      <c r="F556" s="1" t="e">
        <f ca="1">VLOOKUP(B556,input!$M$3:$N$27,2,FALSE)</f>
        <v>#N/A</v>
      </c>
      <c r="G556" s="1">
        <f t="shared" ca="1" si="17"/>
        <v>1.3500000238418579</v>
      </c>
    </row>
    <row r="557" spans="1:7" ht="30">
      <c r="A557" s="5" t="s">
        <v>1127</v>
      </c>
      <c r="B557" s="14" t="s">
        <v>1128</v>
      </c>
      <c r="C557" s="19"/>
      <c r="D557" s="39">
        <v>0.97000002861022949</v>
      </c>
      <c r="E557" s="43">
        <f t="shared" ca="1" si="16"/>
        <v>0.97000002861022949</v>
      </c>
      <c r="F557" s="1" t="e">
        <f ca="1">VLOOKUP(B557,input!$M$3:$N$27,2,FALSE)</f>
        <v>#N/A</v>
      </c>
      <c r="G557" s="1">
        <f t="shared" ca="1" si="17"/>
        <v>0.97000002861022949</v>
      </c>
    </row>
    <row r="558" spans="1:7" ht="30">
      <c r="A558" s="5" t="s">
        <v>1129</v>
      </c>
      <c r="B558" s="14" t="s">
        <v>1130</v>
      </c>
      <c r="C558" s="19"/>
      <c r="D558" s="39">
        <v>0.72000002861022949</v>
      </c>
      <c r="E558" s="43">
        <f t="shared" ca="1" si="16"/>
        <v>0.72000002861022949</v>
      </c>
      <c r="F558" s="1" t="e">
        <f ca="1">VLOOKUP(B558,input!$M$3:$N$27,2,FALSE)</f>
        <v>#N/A</v>
      </c>
      <c r="G558" s="1">
        <f t="shared" ca="1" si="17"/>
        <v>0.72000002861022949</v>
      </c>
    </row>
    <row r="559" spans="1:7" ht="30">
      <c r="A559" s="5" t="s">
        <v>1131</v>
      </c>
      <c r="B559" s="14" t="s">
        <v>1132</v>
      </c>
      <c r="C559" s="19" t="s">
        <v>33</v>
      </c>
      <c r="D559" s="37">
        <v>99.75</v>
      </c>
      <c r="E559" s="43">
        <f t="shared" ca="1" si="16"/>
        <v>99.75</v>
      </c>
      <c r="F559" s="1" t="e">
        <f ca="1">VLOOKUP(B559,input!$M$3:$N$27,2,FALSE)</f>
        <v>#N/A</v>
      </c>
      <c r="G559" s="1">
        <f t="shared" ca="1" si="17"/>
        <v>99.75</v>
      </c>
    </row>
    <row r="560" spans="1:7" ht="30">
      <c r="A560" s="5" t="s">
        <v>1133</v>
      </c>
      <c r="B560" s="14" t="s">
        <v>1134</v>
      </c>
      <c r="C560" s="19"/>
      <c r="D560" s="36">
        <v>1</v>
      </c>
      <c r="E560" s="43">
        <f t="shared" ca="1" si="16"/>
        <v>1</v>
      </c>
      <c r="F560" s="1" t="e">
        <f ca="1">VLOOKUP(B560,input!$M$3:$N$27,2,FALSE)</f>
        <v>#N/A</v>
      </c>
      <c r="G560" s="1">
        <f t="shared" ca="1" si="17"/>
        <v>1</v>
      </c>
    </row>
    <row r="561" spans="1:7" ht="45">
      <c r="A561" s="5" t="s">
        <v>1135</v>
      </c>
      <c r="B561" s="14" t="s">
        <v>1136</v>
      </c>
      <c r="C561" s="19" t="s">
        <v>38</v>
      </c>
      <c r="D561" s="36">
        <v>3.6419999599456787</v>
      </c>
      <c r="E561" s="43">
        <f t="shared" ca="1" si="16"/>
        <v>3.7398388469999997</v>
      </c>
      <c r="F561" s="1">
        <f ca="1">VLOOKUP(B561,input!$M$3:$N$27,2,FALSE)</f>
        <v>3.7398388469999997</v>
      </c>
      <c r="G561" s="1">
        <f t="shared" ca="1" si="17"/>
        <v>3.7398388469999997</v>
      </c>
    </row>
    <row r="562" spans="1:7" ht="30">
      <c r="A562" s="5" t="s">
        <v>1137</v>
      </c>
      <c r="B562" s="14" t="s">
        <v>1138</v>
      </c>
      <c r="C562" s="19" t="s">
        <v>33</v>
      </c>
      <c r="D562" s="37">
        <v>92.060134887695313</v>
      </c>
      <c r="E562" s="43">
        <f t="shared" ca="1" si="16"/>
        <v>92.060134887695313</v>
      </c>
      <c r="F562" s="1" t="e">
        <f ca="1">VLOOKUP(B562,input!$M$3:$N$27,2,FALSE)</f>
        <v>#N/A</v>
      </c>
      <c r="G562" s="1">
        <f t="shared" ca="1" si="17"/>
        <v>92.060134887695313</v>
      </c>
    </row>
    <row r="563" spans="1:7" ht="45">
      <c r="A563" s="5" t="s">
        <v>1139</v>
      </c>
      <c r="B563" s="14" t="s">
        <v>1140</v>
      </c>
      <c r="C563" s="19" t="s">
        <v>33</v>
      </c>
      <c r="D563" s="35">
        <v>0</v>
      </c>
      <c r="E563" s="43">
        <f t="shared" ca="1" si="16"/>
        <v>0</v>
      </c>
      <c r="F563" s="1" t="e">
        <f ca="1">VLOOKUP(B563,input!$M$3:$N$27,2,FALSE)</f>
        <v>#N/A</v>
      </c>
      <c r="G563" s="1">
        <f t="shared" ca="1" si="17"/>
        <v>0</v>
      </c>
    </row>
    <row r="564" spans="1:7" ht="30">
      <c r="A564" s="5" t="s">
        <v>1141</v>
      </c>
      <c r="B564" s="14" t="s">
        <v>1142</v>
      </c>
      <c r="C564" s="19" t="s">
        <v>500</v>
      </c>
      <c r="D564" s="35">
        <v>0</v>
      </c>
      <c r="E564" s="43">
        <f t="shared" ca="1" si="16"/>
        <v>0</v>
      </c>
      <c r="F564" s="1" t="e">
        <f ca="1">VLOOKUP(B564,input!$M$3:$N$27,2,FALSE)</f>
        <v>#N/A</v>
      </c>
      <c r="G564" s="1">
        <f t="shared" ca="1" si="17"/>
        <v>0</v>
      </c>
    </row>
    <row r="565" spans="1:7" ht="45">
      <c r="A565" s="5" t="s">
        <v>1143</v>
      </c>
      <c r="B565" s="14" t="s">
        <v>1144</v>
      </c>
      <c r="C565" s="19"/>
      <c r="D565" s="36">
        <v>1.3500000238418579</v>
      </c>
      <c r="E565" s="43">
        <f t="shared" ca="1" si="16"/>
        <v>1.3500000238418579</v>
      </c>
      <c r="F565" s="1" t="e">
        <f ca="1">VLOOKUP(B565,input!$M$3:$N$27,2,FALSE)</f>
        <v>#N/A</v>
      </c>
      <c r="G565" s="1">
        <f t="shared" ca="1" si="17"/>
        <v>1.3500000238418579</v>
      </c>
    </row>
    <row r="566" spans="1:7" ht="30">
      <c r="A566" s="5" t="s">
        <v>1145</v>
      </c>
      <c r="B566" s="14" t="s">
        <v>1146</v>
      </c>
      <c r="C566" s="19"/>
      <c r="D566" s="39">
        <v>0.97000002861022949</v>
      </c>
      <c r="E566" s="43">
        <f t="shared" ca="1" si="16"/>
        <v>0.97000002861022949</v>
      </c>
      <c r="F566" s="1" t="e">
        <f ca="1">VLOOKUP(B566,input!$M$3:$N$27,2,FALSE)</f>
        <v>#N/A</v>
      </c>
      <c r="G566" s="1">
        <f t="shared" ca="1" si="17"/>
        <v>0.97000002861022949</v>
      </c>
    </row>
    <row r="567" spans="1:7" ht="30">
      <c r="A567" s="5" t="s">
        <v>1147</v>
      </c>
      <c r="B567" s="14" t="s">
        <v>1148</v>
      </c>
      <c r="C567" s="19"/>
      <c r="D567" s="39">
        <v>0.72000002861022949</v>
      </c>
      <c r="E567" s="43">
        <f t="shared" ca="1" si="16"/>
        <v>0.72000002861022949</v>
      </c>
      <c r="F567" s="1" t="e">
        <f ca="1">VLOOKUP(B567,input!$M$3:$N$27,2,FALSE)</f>
        <v>#N/A</v>
      </c>
      <c r="G567" s="1">
        <f t="shared" ca="1" si="17"/>
        <v>0.72000002861022949</v>
      </c>
    </row>
    <row r="568" spans="1:7" ht="30">
      <c r="A568" s="5" t="s">
        <v>1149</v>
      </c>
      <c r="B568" s="14" t="s">
        <v>1150</v>
      </c>
      <c r="C568" s="19" t="s">
        <v>33</v>
      </c>
      <c r="D568" s="37">
        <v>99.75</v>
      </c>
      <c r="E568" s="43">
        <f t="shared" ca="1" si="16"/>
        <v>99.75</v>
      </c>
      <c r="F568" s="1" t="e">
        <f ca="1">VLOOKUP(B568,input!$M$3:$N$27,2,FALSE)</f>
        <v>#N/A</v>
      </c>
      <c r="G568" s="1">
        <f t="shared" ca="1" si="17"/>
        <v>99.75</v>
      </c>
    </row>
    <row r="569" spans="1:7" ht="30">
      <c r="A569" s="5" t="s">
        <v>1151</v>
      </c>
      <c r="B569" s="14" t="s">
        <v>1152</v>
      </c>
      <c r="C569" s="19"/>
      <c r="D569" s="36">
        <v>1</v>
      </c>
      <c r="E569" s="43">
        <f t="shared" ca="1" si="16"/>
        <v>1</v>
      </c>
      <c r="F569" s="1" t="e">
        <f ca="1">VLOOKUP(B569,input!$M$3:$N$27,2,FALSE)</f>
        <v>#N/A</v>
      </c>
      <c r="G569" s="1">
        <f t="shared" ca="1" si="17"/>
        <v>1</v>
      </c>
    </row>
    <row r="570" spans="1:7" ht="45">
      <c r="A570" s="5" t="s">
        <v>1153</v>
      </c>
      <c r="B570" s="14" t="s">
        <v>1154</v>
      </c>
      <c r="C570" s="19" t="s">
        <v>38</v>
      </c>
      <c r="D570" s="36">
        <v>1.3799999952316284</v>
      </c>
      <c r="E570" s="43">
        <f t="shared" ca="1" si="16"/>
        <v>1.41687498</v>
      </c>
      <c r="F570" s="1">
        <f ca="1">VLOOKUP(B570,input!$M$3:$N$27,2,FALSE)</f>
        <v>1.41687498</v>
      </c>
      <c r="G570" s="1">
        <f t="shared" ca="1" si="17"/>
        <v>1.41687498</v>
      </c>
    </row>
    <row r="571" spans="1:7" ht="30">
      <c r="A571" s="5" t="s">
        <v>1155</v>
      </c>
      <c r="B571" s="14" t="s">
        <v>1156</v>
      </c>
      <c r="C571" s="19" t="s">
        <v>33</v>
      </c>
      <c r="D571" s="37">
        <v>92.320915222167969</v>
      </c>
      <c r="E571" s="43">
        <f t="shared" ca="1" si="16"/>
        <v>92.320915222167969</v>
      </c>
      <c r="F571" s="1" t="e">
        <f ca="1">VLOOKUP(B571,input!$M$3:$N$27,2,FALSE)</f>
        <v>#N/A</v>
      </c>
      <c r="G571" s="1">
        <f t="shared" ca="1" si="17"/>
        <v>92.320915222167969</v>
      </c>
    </row>
    <row r="572" spans="1:7" ht="45">
      <c r="A572" s="5" t="s">
        <v>1157</v>
      </c>
      <c r="B572" s="14" t="s">
        <v>1158</v>
      </c>
      <c r="C572" s="19" t="s">
        <v>33</v>
      </c>
      <c r="D572" s="35">
        <v>0</v>
      </c>
      <c r="E572" s="43">
        <f t="shared" ca="1" si="16"/>
        <v>0</v>
      </c>
      <c r="F572" s="1" t="e">
        <f ca="1">VLOOKUP(B572,input!$M$3:$N$27,2,FALSE)</f>
        <v>#N/A</v>
      </c>
      <c r="G572" s="1">
        <f t="shared" ca="1" si="17"/>
        <v>0</v>
      </c>
    </row>
    <row r="573" spans="1:7" ht="30">
      <c r="A573" s="5" t="s">
        <v>1159</v>
      </c>
      <c r="B573" s="14" t="s">
        <v>1160</v>
      </c>
      <c r="C573" s="19" t="s">
        <v>500</v>
      </c>
      <c r="D573" s="35">
        <v>0</v>
      </c>
      <c r="E573" s="43">
        <f t="shared" ca="1" si="16"/>
        <v>0</v>
      </c>
      <c r="F573" s="1" t="e">
        <f ca="1">VLOOKUP(B573,input!$M$3:$N$27,2,FALSE)</f>
        <v>#N/A</v>
      </c>
      <c r="G573" s="1">
        <f t="shared" ca="1" si="17"/>
        <v>0</v>
      </c>
    </row>
    <row r="574" spans="1:7" ht="45">
      <c r="A574" s="5" t="s">
        <v>1161</v>
      </c>
      <c r="B574" s="14" t="s">
        <v>1162</v>
      </c>
      <c r="C574" s="19"/>
      <c r="D574" s="36">
        <v>1.3500000238418579</v>
      </c>
      <c r="E574" s="43">
        <f t="shared" ca="1" si="16"/>
        <v>1.3500000238418579</v>
      </c>
      <c r="F574" s="1" t="e">
        <f ca="1">VLOOKUP(B574,input!$M$3:$N$27,2,FALSE)</f>
        <v>#N/A</v>
      </c>
      <c r="G574" s="1">
        <f t="shared" ca="1" si="17"/>
        <v>1.3500000238418579</v>
      </c>
    </row>
    <row r="575" spans="1:7" ht="30">
      <c r="A575" s="5" t="s">
        <v>1163</v>
      </c>
      <c r="B575" s="14" t="s">
        <v>1164</v>
      </c>
      <c r="C575" s="19"/>
      <c r="D575" s="39">
        <v>0.97000002861022949</v>
      </c>
      <c r="E575" s="43">
        <f t="shared" ca="1" si="16"/>
        <v>0.97000002861022949</v>
      </c>
      <c r="F575" s="1" t="e">
        <f ca="1">VLOOKUP(B575,input!$M$3:$N$27,2,FALSE)</f>
        <v>#N/A</v>
      </c>
      <c r="G575" s="1">
        <f t="shared" ca="1" si="17"/>
        <v>0.97000002861022949</v>
      </c>
    </row>
    <row r="576" spans="1:7" ht="30">
      <c r="A576" s="5" t="s">
        <v>1165</v>
      </c>
      <c r="B576" s="14" t="s">
        <v>1166</v>
      </c>
      <c r="C576" s="19"/>
      <c r="D576" s="39">
        <v>0.72000002861022949</v>
      </c>
      <c r="E576" s="43">
        <f t="shared" ca="1" si="16"/>
        <v>0.72000002861022949</v>
      </c>
      <c r="F576" s="1" t="e">
        <f ca="1">VLOOKUP(B576,input!$M$3:$N$27,2,FALSE)</f>
        <v>#N/A</v>
      </c>
      <c r="G576" s="1">
        <f t="shared" ca="1" si="17"/>
        <v>0.72000002861022949</v>
      </c>
    </row>
    <row r="577" spans="1:7" ht="30">
      <c r="A577" s="5" t="s">
        <v>1167</v>
      </c>
      <c r="B577" s="14" t="s">
        <v>1168</v>
      </c>
      <c r="C577" s="19" t="s">
        <v>33</v>
      </c>
      <c r="D577" s="37">
        <v>99.75</v>
      </c>
      <c r="E577" s="43">
        <f t="shared" ca="1" si="16"/>
        <v>99.75</v>
      </c>
      <c r="F577" s="1" t="e">
        <f ca="1">VLOOKUP(B577,input!$M$3:$N$27,2,FALSE)</f>
        <v>#N/A</v>
      </c>
      <c r="G577" s="1">
        <f t="shared" ca="1" si="17"/>
        <v>99.75</v>
      </c>
    </row>
    <row r="578" spans="1:7" ht="30">
      <c r="A578" s="5" t="s">
        <v>1169</v>
      </c>
      <c r="B578" s="14" t="s">
        <v>1170</v>
      </c>
      <c r="C578" s="19"/>
      <c r="D578" s="36">
        <v>1</v>
      </c>
      <c r="E578" s="43">
        <f t="shared" ca="1" si="16"/>
        <v>1</v>
      </c>
      <c r="F578" s="1" t="e">
        <f ca="1">VLOOKUP(B578,input!$M$3:$N$27,2,FALSE)</f>
        <v>#N/A</v>
      </c>
      <c r="G578" s="1">
        <f t="shared" ca="1" si="17"/>
        <v>1</v>
      </c>
    </row>
    <row r="579" spans="1:7" ht="45">
      <c r="A579" s="5" t="s">
        <v>1171</v>
      </c>
      <c r="B579" s="14" t="s">
        <v>1172</v>
      </c>
      <c r="C579" s="19" t="s">
        <v>38</v>
      </c>
      <c r="D579" s="39">
        <v>0.77999997138977051</v>
      </c>
      <c r="E579" s="43">
        <f t="shared" ca="1" si="16"/>
        <v>0.77999997138977051</v>
      </c>
      <c r="F579" s="1" t="e">
        <f ca="1">VLOOKUP(B579,input!$M$3:$N$27,2,FALSE)</f>
        <v>#N/A</v>
      </c>
      <c r="G579" s="1">
        <f t="shared" ca="1" si="17"/>
        <v>0.77999997138977051</v>
      </c>
    </row>
    <row r="580" spans="1:7" ht="30">
      <c r="A580" s="5" t="s">
        <v>1173</v>
      </c>
      <c r="B580" s="14" t="s">
        <v>1174</v>
      </c>
      <c r="C580" s="19" t="s">
        <v>33</v>
      </c>
      <c r="D580" s="37">
        <v>92.25</v>
      </c>
      <c r="E580" s="43">
        <f t="shared" ca="1" si="16"/>
        <v>92.25</v>
      </c>
      <c r="F580" s="1" t="e">
        <f ca="1">VLOOKUP(B580,input!$M$3:$N$27,2,FALSE)</f>
        <v>#N/A</v>
      </c>
      <c r="G580" s="1">
        <f t="shared" ca="1" si="17"/>
        <v>92.25</v>
      </c>
    </row>
    <row r="581" spans="1:7" ht="45">
      <c r="A581" s="5" t="s">
        <v>1175</v>
      </c>
      <c r="B581" s="14" t="s">
        <v>1176</v>
      </c>
      <c r="C581" s="19" t="s">
        <v>33</v>
      </c>
      <c r="D581" s="35">
        <v>0</v>
      </c>
      <c r="E581" s="43">
        <f t="shared" ca="1" si="16"/>
        <v>0</v>
      </c>
      <c r="F581" s="1" t="e">
        <f ca="1">VLOOKUP(B581,input!$M$3:$N$27,2,FALSE)</f>
        <v>#N/A</v>
      </c>
      <c r="G581" s="1">
        <f t="shared" ca="1" si="17"/>
        <v>0</v>
      </c>
    </row>
    <row r="582" spans="1:7" ht="30">
      <c r="A582" s="5" t="s">
        <v>1177</v>
      </c>
      <c r="B582" s="14" t="s">
        <v>1178</v>
      </c>
      <c r="C582" s="19" t="s">
        <v>500</v>
      </c>
      <c r="D582" s="35">
        <v>0</v>
      </c>
      <c r="E582" s="43">
        <f t="shared" ca="1" si="16"/>
        <v>0</v>
      </c>
      <c r="F582" s="1" t="e">
        <f ca="1">VLOOKUP(B582,input!$M$3:$N$27,2,FALSE)</f>
        <v>#N/A</v>
      </c>
      <c r="G582" s="1">
        <f t="shared" ca="1" si="17"/>
        <v>0</v>
      </c>
    </row>
    <row r="583" spans="1:7" ht="45">
      <c r="A583" s="5" t="s">
        <v>1179</v>
      </c>
      <c r="B583" s="14" t="s">
        <v>1180</v>
      </c>
      <c r="C583" s="19"/>
      <c r="D583" s="36">
        <v>1.3500000238418579</v>
      </c>
      <c r="E583" s="43">
        <f t="shared" ca="1" si="16"/>
        <v>1.3500000238418579</v>
      </c>
      <c r="F583" s="1" t="e">
        <f ca="1">VLOOKUP(B583,input!$M$3:$N$27,2,FALSE)</f>
        <v>#N/A</v>
      </c>
      <c r="G583" s="1">
        <f t="shared" ca="1" si="17"/>
        <v>1.3500000238418579</v>
      </c>
    </row>
    <row r="584" spans="1:7" ht="30">
      <c r="A584" s="5" t="s">
        <v>1181</v>
      </c>
      <c r="B584" s="14" t="s">
        <v>1182</v>
      </c>
      <c r="C584" s="19"/>
      <c r="D584" s="39">
        <v>0.97000002861022949</v>
      </c>
      <c r="E584" s="43">
        <f t="shared" ca="1" si="16"/>
        <v>0.97000002861022949</v>
      </c>
      <c r="F584" s="1" t="e">
        <f ca="1">VLOOKUP(B584,input!$M$3:$N$27,2,FALSE)</f>
        <v>#N/A</v>
      </c>
      <c r="G584" s="1">
        <f t="shared" ca="1" si="17"/>
        <v>0.97000002861022949</v>
      </c>
    </row>
    <row r="585" spans="1:7" ht="30">
      <c r="A585" s="5" t="s">
        <v>1183</v>
      </c>
      <c r="B585" s="14" t="s">
        <v>1184</v>
      </c>
      <c r="C585" s="19"/>
      <c r="D585" s="39">
        <v>0.72000002861022949</v>
      </c>
      <c r="E585" s="43">
        <f t="shared" ref="E585:E598" ca="1" si="18">G585</f>
        <v>0.72000002861022949</v>
      </c>
      <c r="F585" s="1" t="e">
        <f ca="1">VLOOKUP(B585,input!$M$3:$N$27,2,FALSE)</f>
        <v>#N/A</v>
      </c>
      <c r="G585" s="1">
        <f t="shared" ref="G585:G598" ca="1" si="19">_xlfn.IFNA(F585,D585)</f>
        <v>0.72000002861022949</v>
      </c>
    </row>
    <row r="586" spans="1:7" ht="30">
      <c r="A586" s="5" t="s">
        <v>1185</v>
      </c>
      <c r="B586" s="14" t="s">
        <v>1186</v>
      </c>
      <c r="C586" s="19" t="s">
        <v>33</v>
      </c>
      <c r="D586" s="37">
        <v>99.75</v>
      </c>
      <c r="E586" s="43">
        <f t="shared" ca="1" si="18"/>
        <v>99.75</v>
      </c>
      <c r="F586" s="1" t="e">
        <f ca="1">VLOOKUP(B586,input!$M$3:$N$27,2,FALSE)</f>
        <v>#N/A</v>
      </c>
      <c r="G586" s="1">
        <f t="shared" ca="1" si="19"/>
        <v>99.75</v>
      </c>
    </row>
    <row r="587" spans="1:7" ht="30">
      <c r="A587" s="5" t="s">
        <v>1187</v>
      </c>
      <c r="B587" s="14" t="s">
        <v>1188</v>
      </c>
      <c r="C587" s="19"/>
      <c r="D587" s="36">
        <v>1</v>
      </c>
      <c r="E587" s="43">
        <f t="shared" ca="1" si="18"/>
        <v>1</v>
      </c>
      <c r="F587" s="1" t="e">
        <f ca="1">VLOOKUP(B587,input!$M$3:$N$27,2,FALSE)</f>
        <v>#N/A</v>
      </c>
      <c r="G587" s="1">
        <f t="shared" ca="1" si="19"/>
        <v>1</v>
      </c>
    </row>
    <row r="588" spans="1:7" ht="45">
      <c r="A588" s="5" t="s">
        <v>1189</v>
      </c>
      <c r="B588" s="14" t="s">
        <v>1190</v>
      </c>
      <c r="C588" s="19" t="s">
        <v>38</v>
      </c>
      <c r="D588" s="39">
        <v>0.28299999237060547</v>
      </c>
      <c r="E588" s="43">
        <f t="shared" ca="1" si="18"/>
        <v>0.28299999237060547</v>
      </c>
      <c r="F588" s="1" t="e">
        <f ca="1">VLOOKUP(B588,input!$M$3:$N$27,2,FALSE)</f>
        <v>#N/A</v>
      </c>
      <c r="G588" s="1">
        <f t="shared" ca="1" si="19"/>
        <v>0.28299999237060547</v>
      </c>
    </row>
    <row r="589" spans="1:7" ht="30">
      <c r="A589" s="5" t="s">
        <v>1191</v>
      </c>
      <c r="B589" s="14" t="s">
        <v>1192</v>
      </c>
      <c r="C589" s="19" t="s">
        <v>33</v>
      </c>
      <c r="D589" s="37">
        <v>92.150001525878906</v>
      </c>
      <c r="E589" s="43">
        <f t="shared" ca="1" si="18"/>
        <v>92.150001525878906</v>
      </c>
      <c r="F589" s="1" t="e">
        <f ca="1">VLOOKUP(B589,input!$M$3:$N$27,2,FALSE)</f>
        <v>#N/A</v>
      </c>
      <c r="G589" s="1">
        <f t="shared" ca="1" si="19"/>
        <v>92.150001525878906</v>
      </c>
    </row>
    <row r="590" spans="1:7" ht="45">
      <c r="A590" s="5" t="s">
        <v>1193</v>
      </c>
      <c r="B590" s="14" t="s">
        <v>1194</v>
      </c>
      <c r="C590" s="19" t="s">
        <v>33</v>
      </c>
      <c r="D590" s="35">
        <v>0</v>
      </c>
      <c r="E590" s="43">
        <f t="shared" ca="1" si="18"/>
        <v>0</v>
      </c>
      <c r="F590" s="1" t="e">
        <f ca="1">VLOOKUP(B590,input!$M$3:$N$27,2,FALSE)</f>
        <v>#N/A</v>
      </c>
      <c r="G590" s="1">
        <f t="shared" ca="1" si="19"/>
        <v>0</v>
      </c>
    </row>
    <row r="591" spans="1:7" ht="45">
      <c r="A591" s="5" t="s">
        <v>1195</v>
      </c>
      <c r="B591" s="14" t="s">
        <v>1196</v>
      </c>
      <c r="C591" s="19" t="s">
        <v>500</v>
      </c>
      <c r="D591" s="36">
        <v>2.3258519172668457</v>
      </c>
      <c r="E591" s="43">
        <f t="shared" ca="1" si="18"/>
        <v>2.3258519172668457</v>
      </c>
      <c r="F591" s="1" t="e">
        <f ca="1">VLOOKUP(B591,input!$M$3:$N$27,2,FALSE)</f>
        <v>#N/A</v>
      </c>
      <c r="G591" s="1">
        <f t="shared" ca="1" si="19"/>
        <v>2.3258519172668457</v>
      </c>
    </row>
    <row r="592" spans="1:7" ht="45">
      <c r="A592" s="5" t="s">
        <v>1197</v>
      </c>
      <c r="B592" s="14" t="s">
        <v>1198</v>
      </c>
      <c r="C592" s="19"/>
      <c r="D592" s="36">
        <v>1.3500000238418579</v>
      </c>
      <c r="E592" s="43">
        <f t="shared" ca="1" si="18"/>
        <v>1.3500000238418579</v>
      </c>
      <c r="F592" s="1" t="e">
        <f ca="1">VLOOKUP(B592,input!$M$3:$N$27,2,FALSE)</f>
        <v>#N/A</v>
      </c>
      <c r="G592" s="1">
        <f t="shared" ca="1" si="19"/>
        <v>1.3500000238418579</v>
      </c>
    </row>
    <row r="593" spans="1:7" ht="30">
      <c r="A593" s="5" t="s">
        <v>1199</v>
      </c>
      <c r="B593" s="14" t="s">
        <v>1200</v>
      </c>
      <c r="C593" s="19"/>
      <c r="D593" s="39">
        <v>0.97000002861022949</v>
      </c>
      <c r="E593" s="43">
        <f t="shared" ca="1" si="18"/>
        <v>0.97000002861022949</v>
      </c>
      <c r="F593" s="1" t="e">
        <f ca="1">VLOOKUP(B593,input!$M$3:$N$27,2,FALSE)</f>
        <v>#N/A</v>
      </c>
      <c r="G593" s="1">
        <f t="shared" ca="1" si="19"/>
        <v>0.97000002861022949</v>
      </c>
    </row>
    <row r="594" spans="1:7" ht="30">
      <c r="A594" s="5" t="s">
        <v>1201</v>
      </c>
      <c r="B594" s="14" t="s">
        <v>1202</v>
      </c>
      <c r="C594" s="19"/>
      <c r="D594" s="39">
        <v>0.72000002861022949</v>
      </c>
      <c r="E594" s="43">
        <f t="shared" ca="1" si="18"/>
        <v>0.72000002861022949</v>
      </c>
      <c r="F594" s="1" t="e">
        <f ca="1">VLOOKUP(B594,input!$M$3:$N$27,2,FALSE)</f>
        <v>#N/A</v>
      </c>
      <c r="G594" s="1">
        <f t="shared" ca="1" si="19"/>
        <v>0.72000002861022949</v>
      </c>
    </row>
    <row r="595" spans="1:7" ht="30">
      <c r="A595" s="5" t="s">
        <v>1203</v>
      </c>
      <c r="B595" s="14" t="s">
        <v>1204</v>
      </c>
      <c r="C595" s="19" t="s">
        <v>33</v>
      </c>
      <c r="D595" s="37">
        <v>99.75</v>
      </c>
      <c r="E595" s="43">
        <f t="shared" ca="1" si="18"/>
        <v>99.75</v>
      </c>
      <c r="F595" s="1" t="e">
        <f ca="1">VLOOKUP(B595,input!$M$3:$N$27,2,FALSE)</f>
        <v>#N/A</v>
      </c>
      <c r="G595" s="1">
        <f t="shared" ca="1" si="19"/>
        <v>99.75</v>
      </c>
    </row>
    <row r="596" spans="1:7" ht="30">
      <c r="A596" s="5" t="s">
        <v>1205</v>
      </c>
      <c r="B596" s="14" t="s">
        <v>1206</v>
      </c>
      <c r="C596" s="19"/>
      <c r="D596" s="36">
        <v>1</v>
      </c>
      <c r="E596" s="43">
        <f t="shared" ca="1" si="18"/>
        <v>1</v>
      </c>
      <c r="F596" s="1" t="e">
        <f ca="1">VLOOKUP(B596,input!$M$3:$N$27,2,FALSE)</f>
        <v>#N/A</v>
      </c>
      <c r="G596" s="1">
        <f t="shared" ca="1" si="19"/>
        <v>1</v>
      </c>
    </row>
    <row r="597" spans="1:7">
      <c r="A597" s="5" t="s">
        <v>1207</v>
      </c>
      <c r="B597" s="14" t="s">
        <v>1208</v>
      </c>
      <c r="C597" s="19"/>
      <c r="D597" s="11" t="s">
        <v>1209</v>
      </c>
      <c r="E597" s="43" t="str">
        <f t="shared" ca="1" si="18"/>
        <v>BFPT-A</v>
      </c>
      <c r="F597" s="1" t="e">
        <f ca="1">VLOOKUP(B597,input!$M$3:$N$27,2,FALSE)</f>
        <v>#N/A</v>
      </c>
      <c r="G597" s="1" t="str">
        <f t="shared" ca="1" si="19"/>
        <v>BFPT-A</v>
      </c>
    </row>
    <row r="598" spans="1:7">
      <c r="A598" s="5" t="s">
        <v>1210</v>
      </c>
      <c r="B598" s="14" t="s">
        <v>1211</v>
      </c>
      <c r="C598" s="19"/>
      <c r="D598" s="11" t="s">
        <v>1212</v>
      </c>
      <c r="E598" s="43" t="str">
        <f t="shared" ca="1" si="18"/>
        <v>BFPT-B</v>
      </c>
      <c r="F598" s="1" t="e">
        <f ca="1">VLOOKUP(B598,input!$M$3:$N$27,2,FALSE)</f>
        <v>#N/A</v>
      </c>
      <c r="G598" s="1" t="str">
        <f t="shared" ca="1" si="19"/>
        <v>BFPT-B</v>
      </c>
    </row>
    <row r="599" spans="1:7">
      <c r="A599" s="5"/>
      <c r="B599" s="14"/>
      <c r="C599" s="19"/>
      <c r="D599" s="11"/>
      <c r="E599" s="32"/>
    </row>
    <row r="600" spans="1:7">
      <c r="A600" s="8"/>
      <c r="B600" s="25" t="s">
        <v>5</v>
      </c>
      <c r="C600" s="26" t="s">
        <v>3</v>
      </c>
      <c r="D600" s="13" t="s">
        <v>6</v>
      </c>
      <c r="E600" s="33" t="s">
        <v>6</v>
      </c>
    </row>
    <row r="601" spans="1:7">
      <c r="A601" s="5" t="s">
        <v>1213</v>
      </c>
      <c r="B601" s="15" t="s">
        <v>1214</v>
      </c>
      <c r="C601" s="20" t="s">
        <v>38</v>
      </c>
      <c r="D601" s="44">
        <v>1.0124129056930542</v>
      </c>
      <c r="E601" s="55">
        <v>1.0124129056930542</v>
      </c>
    </row>
    <row r="602" spans="1:7">
      <c r="A602" s="5" t="s">
        <v>1215</v>
      </c>
      <c r="B602" s="15" t="s">
        <v>1216</v>
      </c>
      <c r="C602" s="20" t="s">
        <v>30</v>
      </c>
      <c r="D602" s="45">
        <v>26.949996948242188</v>
      </c>
      <c r="E602" s="56">
        <v>26.949996948242188</v>
      </c>
    </row>
    <row r="603" spans="1:7">
      <c r="A603" s="5" t="s">
        <v>1217</v>
      </c>
      <c r="B603" s="15" t="s">
        <v>1218</v>
      </c>
      <c r="C603" s="20" t="s">
        <v>33</v>
      </c>
      <c r="D603" s="45">
        <v>75.410003662109375</v>
      </c>
      <c r="E603" s="56">
        <v>75.410003662109375</v>
      </c>
    </row>
    <row r="604" spans="1:7" ht="30">
      <c r="A604" s="5" t="s">
        <v>1219</v>
      </c>
      <c r="B604" s="15" t="s">
        <v>1220</v>
      </c>
      <c r="C604" s="20" t="s">
        <v>30</v>
      </c>
      <c r="D604" s="45">
        <v>23.547693252563477</v>
      </c>
      <c r="E604" s="56">
        <v>23.547693252563477</v>
      </c>
    </row>
    <row r="605" spans="1:7">
      <c r="A605" s="5" t="s">
        <v>1221</v>
      </c>
      <c r="B605" s="15" t="s">
        <v>1222</v>
      </c>
      <c r="C605" s="20" t="s">
        <v>120</v>
      </c>
      <c r="D605" s="46">
        <v>265504.90625</v>
      </c>
      <c r="E605" s="57">
        <v>265504.90625</v>
      </c>
    </row>
    <row r="606" spans="1:7">
      <c r="A606" s="5" t="s">
        <v>1223</v>
      </c>
      <c r="B606" s="15" t="s">
        <v>1224</v>
      </c>
      <c r="C606" s="20" t="s">
        <v>120</v>
      </c>
      <c r="D606" s="46">
        <v>248972.53125</v>
      </c>
      <c r="E606" s="57">
        <v>248972.53125</v>
      </c>
    </row>
    <row r="607" spans="1:7" ht="30">
      <c r="A607" s="5" t="s">
        <v>1225</v>
      </c>
      <c r="B607" s="15" t="s">
        <v>1226</v>
      </c>
      <c r="C607" s="20" t="s">
        <v>120</v>
      </c>
      <c r="D607" s="46">
        <v>16532.3671875</v>
      </c>
      <c r="E607" s="57">
        <v>16532.3671875</v>
      </c>
    </row>
    <row r="608" spans="1:7">
      <c r="A608" s="5" t="s">
        <v>1227</v>
      </c>
      <c r="B608" s="15" t="s">
        <v>1228</v>
      </c>
      <c r="C608" s="20" t="s">
        <v>120</v>
      </c>
      <c r="D608" s="46">
        <v>15204.8427734375</v>
      </c>
      <c r="E608" s="57">
        <v>15204.8427734375</v>
      </c>
    </row>
    <row r="609" spans="1:5">
      <c r="A609" s="5" t="s">
        <v>1229</v>
      </c>
      <c r="B609" s="15" t="s">
        <v>1230</v>
      </c>
      <c r="C609" s="20" t="s">
        <v>120</v>
      </c>
      <c r="D609" s="47">
        <v>1327.5245361328125</v>
      </c>
      <c r="E609" s="58">
        <v>1327.5245361328125</v>
      </c>
    </row>
    <row r="610" spans="1:5" ht="30">
      <c r="A610" s="5" t="s">
        <v>1231</v>
      </c>
      <c r="B610" s="15" t="s">
        <v>1232</v>
      </c>
      <c r="C610" s="20" t="s">
        <v>33</v>
      </c>
      <c r="D610" s="45">
        <v>39.282375335693359</v>
      </c>
      <c r="E610" s="56">
        <v>39.282375335693359</v>
      </c>
    </row>
    <row r="611" spans="1:5">
      <c r="A611" s="5" t="s">
        <v>1233</v>
      </c>
      <c r="B611" s="15" t="s">
        <v>1234</v>
      </c>
      <c r="C611" s="20" t="s">
        <v>1235</v>
      </c>
      <c r="D611" s="46">
        <v>9164.4150390625</v>
      </c>
      <c r="E611" s="57">
        <v>9164.4150390625</v>
      </c>
    </row>
    <row r="612" spans="1:5">
      <c r="A612" s="5" t="s">
        <v>1236</v>
      </c>
      <c r="B612" s="15" t="s">
        <v>1237</v>
      </c>
      <c r="C612" s="20" t="s">
        <v>33</v>
      </c>
      <c r="D612" s="45">
        <v>36.836353302001953</v>
      </c>
      <c r="E612" s="56">
        <v>36.836353302001953</v>
      </c>
    </row>
    <row r="613" spans="1:5">
      <c r="A613" s="5" t="s">
        <v>1238</v>
      </c>
      <c r="B613" s="15" t="s">
        <v>1239</v>
      </c>
      <c r="C613" s="20" t="s">
        <v>1235</v>
      </c>
      <c r="D613" s="46">
        <v>9772.9541015625</v>
      </c>
      <c r="E613" s="57">
        <v>9772.9541015625</v>
      </c>
    </row>
    <row r="614" spans="1:5">
      <c r="A614" s="5" t="s">
        <v>1240</v>
      </c>
      <c r="B614" s="15" t="s">
        <v>1241</v>
      </c>
      <c r="C614" s="20" t="s">
        <v>120</v>
      </c>
      <c r="D614" s="46">
        <v>675888.125</v>
      </c>
      <c r="E614" s="57">
        <v>675888.125</v>
      </c>
    </row>
    <row r="615" spans="1:5">
      <c r="A615" s="5" t="s">
        <v>1242</v>
      </c>
      <c r="B615" s="15" t="s">
        <v>1243</v>
      </c>
      <c r="C615" s="20" t="s">
        <v>120</v>
      </c>
      <c r="D615" s="48">
        <v>0</v>
      </c>
      <c r="E615" s="59">
        <v>0</v>
      </c>
    </row>
    <row r="616" spans="1:5">
      <c r="A616" s="5" t="s">
        <v>1244</v>
      </c>
      <c r="B616" s="15" t="s">
        <v>1245</v>
      </c>
      <c r="C616" s="20" t="s">
        <v>33</v>
      </c>
      <c r="D616" s="45">
        <v>36.836353302001953</v>
      </c>
      <c r="E616" s="56">
        <v>36.836353302001953</v>
      </c>
    </row>
    <row r="617" spans="1:5">
      <c r="A617" s="5" t="s">
        <v>1246</v>
      </c>
      <c r="B617" s="15" t="s">
        <v>1247</v>
      </c>
      <c r="C617" s="20" t="s">
        <v>33</v>
      </c>
      <c r="D617" s="45">
        <v>36.836353302001953</v>
      </c>
      <c r="E617" s="56">
        <v>36.836353302001953</v>
      </c>
    </row>
    <row r="618" spans="1:5" ht="30">
      <c r="A618" s="5" t="s">
        <v>1248</v>
      </c>
      <c r="B618" s="15" t="s">
        <v>1249</v>
      </c>
      <c r="C618" s="20" t="s">
        <v>33</v>
      </c>
      <c r="D618" s="45">
        <v>33.797096252441406</v>
      </c>
      <c r="E618" s="56">
        <v>33.797096252441406</v>
      </c>
    </row>
    <row r="619" spans="1:5">
      <c r="A619" s="5" t="s">
        <v>1250</v>
      </c>
      <c r="B619" s="15" t="s">
        <v>1251</v>
      </c>
      <c r="C619" s="20" t="s">
        <v>1235</v>
      </c>
      <c r="D619" s="46">
        <v>10651.802734375</v>
      </c>
      <c r="E619" s="57">
        <v>10651.802734375</v>
      </c>
    </row>
    <row r="620" spans="1:5" ht="30">
      <c r="A620" s="5" t="s">
        <v>1252</v>
      </c>
      <c r="B620" s="15" t="s">
        <v>1253</v>
      </c>
      <c r="C620" s="20" t="s">
        <v>120</v>
      </c>
      <c r="D620" s="46">
        <v>736668.4375</v>
      </c>
      <c r="E620" s="57">
        <v>736668.4375</v>
      </c>
    </row>
    <row r="621" spans="1:5" ht="30">
      <c r="A621" s="5" t="s">
        <v>1254</v>
      </c>
      <c r="B621" s="15" t="s">
        <v>1255</v>
      </c>
      <c r="C621" s="20" t="s">
        <v>120</v>
      </c>
      <c r="D621" s="46">
        <v>675888.125</v>
      </c>
      <c r="E621" s="57">
        <v>675888.125</v>
      </c>
    </row>
    <row r="622" spans="1:5" ht="30">
      <c r="A622" s="5" t="s">
        <v>1256</v>
      </c>
      <c r="B622" s="15" t="s">
        <v>1257</v>
      </c>
      <c r="C622" s="20" t="s">
        <v>33</v>
      </c>
      <c r="D622" s="45">
        <v>36.836353302001953</v>
      </c>
      <c r="E622" s="56">
        <v>36.836353302001953</v>
      </c>
    </row>
    <row r="623" spans="1:5">
      <c r="A623" s="5" t="s">
        <v>1258</v>
      </c>
      <c r="B623" s="15" t="s">
        <v>1259</v>
      </c>
      <c r="C623" s="20" t="s">
        <v>212</v>
      </c>
      <c r="D623" s="44">
        <v>2.2896597385406494</v>
      </c>
      <c r="E623" s="55">
        <v>2.2896597385406494</v>
      </c>
    </row>
    <row r="624" spans="1:5">
      <c r="A624" s="5" t="s">
        <v>1260</v>
      </c>
      <c r="B624" s="15" t="s">
        <v>1261</v>
      </c>
      <c r="C624" s="20" t="s">
        <v>212</v>
      </c>
      <c r="D624" s="44">
        <v>2.0832500457763672</v>
      </c>
      <c r="E624" s="55">
        <v>2.0832500457763672</v>
      </c>
    </row>
    <row r="625" spans="1:5" ht="30">
      <c r="A625" s="5" t="s">
        <v>1262</v>
      </c>
      <c r="B625" s="15" t="s">
        <v>1263</v>
      </c>
      <c r="C625" s="20" t="s">
        <v>120</v>
      </c>
      <c r="D625" s="48">
        <v>0</v>
      </c>
      <c r="E625" s="59">
        <v>0</v>
      </c>
    </row>
    <row r="626" spans="1:5">
      <c r="A626" s="5" t="s">
        <v>1264</v>
      </c>
      <c r="B626" s="15" t="s">
        <v>1265</v>
      </c>
      <c r="C626" s="20" t="s">
        <v>120</v>
      </c>
      <c r="D626" s="48">
        <v>0</v>
      </c>
      <c r="E626" s="59">
        <v>0</v>
      </c>
    </row>
    <row r="627" spans="1:5">
      <c r="A627" s="5" t="s">
        <v>1266</v>
      </c>
      <c r="B627" s="15" t="s">
        <v>1267</v>
      </c>
      <c r="C627" s="20" t="s">
        <v>120</v>
      </c>
      <c r="D627" s="46">
        <v>675888.125</v>
      </c>
      <c r="E627" s="57">
        <v>675888.125</v>
      </c>
    </row>
    <row r="628" spans="1:5" ht="30">
      <c r="A628" s="5" t="s">
        <v>1268</v>
      </c>
      <c r="B628" s="15" t="s">
        <v>1269</v>
      </c>
      <c r="C628" s="20" t="s">
        <v>120</v>
      </c>
      <c r="D628" s="48">
        <v>0</v>
      </c>
      <c r="E628" s="59">
        <v>0</v>
      </c>
    </row>
    <row r="629" spans="1:5">
      <c r="A629" s="5" t="s">
        <v>1270</v>
      </c>
      <c r="B629" s="15" t="s">
        <v>1271</v>
      </c>
      <c r="C629" s="20" t="s">
        <v>120</v>
      </c>
      <c r="D629" s="48">
        <v>0</v>
      </c>
      <c r="E629" s="59">
        <v>0</v>
      </c>
    </row>
    <row r="630" spans="1:5">
      <c r="A630" s="5" t="s">
        <v>1272</v>
      </c>
      <c r="B630" s="15" t="s">
        <v>1273</v>
      </c>
      <c r="C630" s="20" t="s">
        <v>120</v>
      </c>
      <c r="D630" s="46">
        <v>736668.4375</v>
      </c>
      <c r="E630" s="57">
        <v>736668.4375</v>
      </c>
    </row>
    <row r="631" spans="1:5">
      <c r="A631" s="5" t="s">
        <v>1274</v>
      </c>
      <c r="B631" s="15" t="s">
        <v>1275</v>
      </c>
      <c r="C631" s="20" t="s">
        <v>585</v>
      </c>
      <c r="D631" s="44">
        <v>2.3619730472564697</v>
      </c>
      <c r="E631" s="55">
        <v>2.3619730472564697</v>
      </c>
    </row>
    <row r="632" spans="1:5">
      <c r="A632" s="5" t="s">
        <v>1276</v>
      </c>
      <c r="B632" s="15" t="s">
        <v>1277</v>
      </c>
      <c r="C632" s="20" t="s">
        <v>1278</v>
      </c>
      <c r="D632" s="46">
        <v>5747.14599609375</v>
      </c>
      <c r="E632" s="57">
        <v>5747.14599609375</v>
      </c>
    </row>
    <row r="633" spans="1:5">
      <c r="A633" s="5" t="s">
        <v>1279</v>
      </c>
      <c r="B633" s="15" t="s">
        <v>1280</v>
      </c>
      <c r="C633" s="20" t="s">
        <v>585</v>
      </c>
      <c r="D633" s="44">
        <v>4.7393050193786621</v>
      </c>
      <c r="E633" s="55">
        <v>4.7393050193786621</v>
      </c>
    </row>
    <row r="634" spans="1:5">
      <c r="A634" s="5" t="s">
        <v>1281</v>
      </c>
      <c r="B634" s="15" t="s">
        <v>1282</v>
      </c>
      <c r="C634" s="20" t="s">
        <v>1278</v>
      </c>
      <c r="D634" s="48">
        <v>0</v>
      </c>
      <c r="E634" s="59">
        <v>0</v>
      </c>
    </row>
    <row r="635" spans="1:5">
      <c r="A635" s="5" t="s">
        <v>1283</v>
      </c>
      <c r="B635" s="15" t="s">
        <v>1284</v>
      </c>
      <c r="C635" s="20"/>
      <c r="D635" s="49">
        <v>44253</v>
      </c>
      <c r="E635" s="60">
        <v>44253</v>
      </c>
    </row>
    <row r="636" spans="1:5" ht="30">
      <c r="A636" s="5" t="s">
        <v>1285</v>
      </c>
      <c r="B636" s="15" t="s">
        <v>1286</v>
      </c>
      <c r="C636" s="20" t="s">
        <v>1287</v>
      </c>
      <c r="D636" s="46">
        <v>54234588</v>
      </c>
      <c r="E636" s="57">
        <v>54234588</v>
      </c>
    </row>
    <row r="637" spans="1:5" ht="30">
      <c r="A637" s="5" t="s">
        <v>1288</v>
      </c>
      <c r="B637" s="15" t="s">
        <v>1289</v>
      </c>
      <c r="C637" s="20" t="s">
        <v>1287</v>
      </c>
      <c r="D637" s="46">
        <v>68379856</v>
      </c>
      <c r="E637" s="57">
        <v>68379856</v>
      </c>
    </row>
    <row r="638" spans="1:5">
      <c r="A638" s="5" t="s">
        <v>1290</v>
      </c>
      <c r="B638" s="15" t="s">
        <v>1291</v>
      </c>
      <c r="C638" s="20" t="s">
        <v>120</v>
      </c>
      <c r="D638" s="46">
        <v>268586.90625</v>
      </c>
      <c r="E638" s="57">
        <v>268586.90625</v>
      </c>
    </row>
    <row r="639" spans="1:5">
      <c r="A639" s="5" t="s">
        <v>1292</v>
      </c>
      <c r="B639" s="15" t="s">
        <v>1293</v>
      </c>
      <c r="C639" s="20" t="s">
        <v>1294</v>
      </c>
      <c r="D639" s="47">
        <v>3000</v>
      </c>
      <c r="E639" s="58">
        <v>3000</v>
      </c>
    </row>
    <row r="640" spans="1:5">
      <c r="A640" s="5" t="s">
        <v>1295</v>
      </c>
      <c r="B640" s="15" t="s">
        <v>1296</v>
      </c>
      <c r="C640" s="20"/>
      <c r="D640" s="46">
        <v>8100</v>
      </c>
      <c r="E640" s="57">
        <v>8100</v>
      </c>
    </row>
    <row r="641" spans="1:5" ht="30">
      <c r="A641" s="5" t="s">
        <v>1297</v>
      </c>
      <c r="B641" s="15" t="s">
        <v>1298</v>
      </c>
      <c r="C641" s="20"/>
      <c r="D641" s="47">
        <v>2016.677490234375</v>
      </c>
      <c r="E641" s="58">
        <v>2016.677490234375</v>
      </c>
    </row>
    <row r="642" spans="1:5">
      <c r="A642" s="5" t="s">
        <v>1299</v>
      </c>
      <c r="B642" s="15" t="s">
        <v>1300</v>
      </c>
      <c r="C642" s="20" t="s">
        <v>1301</v>
      </c>
      <c r="D642" s="48">
        <v>0</v>
      </c>
      <c r="E642" s="59">
        <v>0</v>
      </c>
    </row>
    <row r="643" spans="1:5">
      <c r="A643" s="5" t="s">
        <v>1302</v>
      </c>
      <c r="B643" s="15" t="s">
        <v>1303</v>
      </c>
      <c r="C643" s="20" t="s">
        <v>1301</v>
      </c>
      <c r="D643" s="46">
        <v>19708.896484375</v>
      </c>
      <c r="E643" s="57">
        <v>19708.896484375</v>
      </c>
    </row>
    <row r="644" spans="1:5">
      <c r="A644" s="5" t="s">
        <v>1304</v>
      </c>
      <c r="B644" s="15" t="s">
        <v>1305</v>
      </c>
      <c r="C644" s="20" t="s">
        <v>1306</v>
      </c>
      <c r="D644" s="45">
        <v>18.760679244995117</v>
      </c>
      <c r="E644" s="56">
        <v>18.760679244995117</v>
      </c>
    </row>
    <row r="645" spans="1:5">
      <c r="A645" s="5" t="s">
        <v>1307</v>
      </c>
      <c r="B645" s="15" t="s">
        <v>1308</v>
      </c>
      <c r="C645" s="20" t="s">
        <v>1309</v>
      </c>
      <c r="D645" s="47">
        <v>2024.7288818359375</v>
      </c>
      <c r="E645" s="58">
        <v>2024.7288818359375</v>
      </c>
    </row>
    <row r="646" spans="1:5">
      <c r="A646" s="5" t="s">
        <v>1310</v>
      </c>
      <c r="B646" s="15" t="s">
        <v>1311</v>
      </c>
      <c r="C646" s="20" t="s">
        <v>1312</v>
      </c>
      <c r="D646" s="46">
        <v>68379.859375</v>
      </c>
      <c r="E646" s="57">
        <v>68379.859375</v>
      </c>
    </row>
    <row r="647" spans="1:5" ht="30">
      <c r="A647" s="5" t="s">
        <v>1313</v>
      </c>
      <c r="B647" s="15" t="s">
        <v>1314</v>
      </c>
      <c r="C647" s="20" t="s">
        <v>1315</v>
      </c>
      <c r="D647" s="50">
        <v>274.648193359375</v>
      </c>
      <c r="E647" s="61">
        <v>274.648193359375</v>
      </c>
    </row>
    <row r="648" spans="1:5">
      <c r="A648" s="5" t="s">
        <v>1316</v>
      </c>
      <c r="B648" s="15" t="s">
        <v>1317</v>
      </c>
      <c r="C648" s="20" t="s">
        <v>1312</v>
      </c>
      <c r="D648" s="46">
        <v>1280332.75</v>
      </c>
      <c r="E648" s="57">
        <v>1280332.75</v>
      </c>
    </row>
    <row r="649" spans="1:5">
      <c r="A649" s="5" t="s">
        <v>1318</v>
      </c>
      <c r="B649" s="15" t="s">
        <v>1319</v>
      </c>
      <c r="C649" s="20" t="s">
        <v>1312</v>
      </c>
      <c r="D649" s="46">
        <v>20513.95703125</v>
      </c>
      <c r="E649" s="57">
        <v>20513.95703125</v>
      </c>
    </row>
    <row r="650" spans="1:5" ht="30">
      <c r="A650" s="5" t="s">
        <v>1320</v>
      </c>
      <c r="B650" s="15" t="s">
        <v>1321</v>
      </c>
      <c r="C650" s="20" t="s">
        <v>33</v>
      </c>
      <c r="D650" s="45">
        <v>76.79937744140625</v>
      </c>
      <c r="E650" s="56">
        <v>76.79937744140625</v>
      </c>
    </row>
    <row r="651" spans="1:5" ht="30">
      <c r="A651" s="5" t="s">
        <v>1322</v>
      </c>
      <c r="B651" s="15" t="s">
        <v>1323</v>
      </c>
      <c r="C651" s="20" t="s">
        <v>33</v>
      </c>
      <c r="D651" s="50">
        <v>231.29417419433594</v>
      </c>
      <c r="E651" s="61">
        <v>231.29417419433594</v>
      </c>
    </row>
    <row r="652" spans="1:5">
      <c r="A652" s="5" t="s">
        <v>1324</v>
      </c>
      <c r="B652" s="15" t="s">
        <v>1325</v>
      </c>
      <c r="C652" s="20"/>
      <c r="D652" s="51">
        <v>0.438140869140625</v>
      </c>
      <c r="E652" s="62">
        <v>0.438140869140625</v>
      </c>
    </row>
    <row r="653" spans="1:5">
      <c r="A653" s="5" t="s">
        <v>1326</v>
      </c>
      <c r="B653" s="15" t="s">
        <v>1327</v>
      </c>
      <c r="C653" s="20" t="s">
        <v>1312</v>
      </c>
      <c r="D653" s="46">
        <v>669743.3125</v>
      </c>
      <c r="E653" s="57">
        <v>669743.3125</v>
      </c>
    </row>
    <row r="654" spans="1:5">
      <c r="A654" s="5" t="s">
        <v>1328</v>
      </c>
      <c r="B654" s="15" t="s">
        <v>1329</v>
      </c>
      <c r="C654" s="20" t="s">
        <v>1330</v>
      </c>
      <c r="D654" s="51">
        <v>2.991257980465889E-2</v>
      </c>
      <c r="E654" s="62">
        <v>2.991257980465889E-2</v>
      </c>
    </row>
    <row r="655" spans="1:5">
      <c r="A655" s="5" t="s">
        <v>1331</v>
      </c>
      <c r="B655" s="15" t="s">
        <v>1332</v>
      </c>
      <c r="C655" s="20" t="s">
        <v>585</v>
      </c>
      <c r="D655" s="44">
        <v>5.9522299766540527</v>
      </c>
      <c r="E655" s="55">
        <v>5.9522299766540527</v>
      </c>
    </row>
    <row r="656" spans="1:5" ht="30">
      <c r="A656" s="5" t="s">
        <v>1333</v>
      </c>
      <c r="B656" s="15" t="s">
        <v>1334</v>
      </c>
      <c r="C656" s="20" t="s">
        <v>1287</v>
      </c>
      <c r="D656" s="46">
        <v>54234588</v>
      </c>
      <c r="E656" s="57">
        <v>54234588</v>
      </c>
    </row>
    <row r="657" spans="1:5" ht="30">
      <c r="A657" s="5" t="s">
        <v>1335</v>
      </c>
      <c r="B657" s="15" t="s">
        <v>1336</v>
      </c>
      <c r="C657" s="20" t="s">
        <v>1287</v>
      </c>
      <c r="D657" s="48">
        <v>0</v>
      </c>
      <c r="E657" s="59">
        <v>0</v>
      </c>
    </row>
    <row r="658" spans="1:5" ht="45">
      <c r="A658" s="5" t="s">
        <v>1337</v>
      </c>
      <c r="B658" s="15" t="s">
        <v>1338</v>
      </c>
      <c r="C658" s="20" t="s">
        <v>1287</v>
      </c>
      <c r="D658" s="46">
        <v>54234588</v>
      </c>
      <c r="E658" s="57">
        <v>54234588</v>
      </c>
    </row>
    <row r="659" spans="1:5" ht="30">
      <c r="A659" s="5" t="s">
        <v>1339</v>
      </c>
      <c r="B659" s="15" t="s">
        <v>1340</v>
      </c>
      <c r="C659" s="20" t="s">
        <v>1287</v>
      </c>
      <c r="D659" s="46">
        <v>9264151</v>
      </c>
      <c r="E659" s="57">
        <v>9264151</v>
      </c>
    </row>
    <row r="660" spans="1:5">
      <c r="A660" s="5" t="s">
        <v>1341</v>
      </c>
      <c r="B660" s="15" t="s">
        <v>1342</v>
      </c>
      <c r="C660" s="20" t="s">
        <v>1287</v>
      </c>
      <c r="D660" s="46">
        <v>63498740</v>
      </c>
      <c r="E660" s="57">
        <v>63498740</v>
      </c>
    </row>
    <row r="661" spans="1:5">
      <c r="A661" s="5" t="s">
        <v>1343</v>
      </c>
      <c r="B661" s="15" t="s">
        <v>1344</v>
      </c>
      <c r="C661" s="20" t="s">
        <v>1287</v>
      </c>
      <c r="D661" s="46">
        <v>68379856</v>
      </c>
      <c r="E661" s="57">
        <v>68379856</v>
      </c>
    </row>
    <row r="662" spans="1:5" ht="30">
      <c r="A662" s="5" t="s">
        <v>1345</v>
      </c>
      <c r="B662" s="15" t="s">
        <v>1346</v>
      </c>
      <c r="C662" s="20" t="s">
        <v>120</v>
      </c>
      <c r="D662" s="46">
        <v>265504.90625</v>
      </c>
      <c r="E662" s="57">
        <v>265504.90625</v>
      </c>
    </row>
    <row r="663" spans="1:5" ht="30">
      <c r="A663" s="5" t="s">
        <v>1347</v>
      </c>
      <c r="B663" s="15" t="s">
        <v>1348</v>
      </c>
      <c r="C663" s="20" t="s">
        <v>120</v>
      </c>
      <c r="D663" s="48">
        <v>0</v>
      </c>
      <c r="E663" s="59">
        <v>0</v>
      </c>
    </row>
    <row r="664" spans="1:5" ht="30">
      <c r="A664" s="5" t="s">
        <v>1349</v>
      </c>
      <c r="B664" s="15" t="s">
        <v>1350</v>
      </c>
      <c r="C664" s="20" t="s">
        <v>120</v>
      </c>
      <c r="D664" s="50">
        <v>929.2569580078125</v>
      </c>
      <c r="E664" s="61">
        <v>929.2569580078125</v>
      </c>
    </row>
    <row r="665" spans="1:5" ht="30">
      <c r="A665" s="5" t="s">
        <v>1351</v>
      </c>
      <c r="B665" s="15" t="s">
        <v>1352</v>
      </c>
      <c r="C665" s="20" t="s">
        <v>120</v>
      </c>
      <c r="D665" s="47">
        <v>2358.03564453125</v>
      </c>
      <c r="E665" s="58">
        <v>2358.03564453125</v>
      </c>
    </row>
    <row r="666" spans="1:5" ht="30">
      <c r="A666" s="5" t="s">
        <v>1353</v>
      </c>
      <c r="B666" s="15" t="s">
        <v>1354</v>
      </c>
      <c r="C666" s="20" t="s">
        <v>120</v>
      </c>
      <c r="D666" s="50">
        <v>106.54646301269531</v>
      </c>
      <c r="E666" s="61">
        <v>106.54646301269531</v>
      </c>
    </row>
    <row r="667" spans="1:5" ht="30">
      <c r="A667" s="5" t="s">
        <v>1355</v>
      </c>
      <c r="B667" s="15" t="s">
        <v>1356</v>
      </c>
      <c r="C667" s="20" t="s">
        <v>120</v>
      </c>
      <c r="D667" s="50">
        <v>200.4736328125</v>
      </c>
      <c r="E667" s="61">
        <v>200.4736328125</v>
      </c>
    </row>
    <row r="668" spans="1:5" ht="30">
      <c r="A668" s="5" t="s">
        <v>1357</v>
      </c>
      <c r="B668" s="15" t="s">
        <v>1358</v>
      </c>
      <c r="C668" s="20" t="s">
        <v>120</v>
      </c>
      <c r="D668" s="46">
        <v>4787.03955078125</v>
      </c>
      <c r="E668" s="57">
        <v>4787.03955078125</v>
      </c>
    </row>
    <row r="669" spans="1:5" ht="30">
      <c r="A669" s="5" t="s">
        <v>1359</v>
      </c>
      <c r="B669" s="15" t="s">
        <v>1360</v>
      </c>
      <c r="C669" s="20" t="s">
        <v>120</v>
      </c>
      <c r="D669" s="50">
        <v>288.039794921875</v>
      </c>
      <c r="E669" s="61">
        <v>288.039794921875</v>
      </c>
    </row>
    <row r="670" spans="1:5" ht="30">
      <c r="A670" s="5" t="s">
        <v>1361</v>
      </c>
      <c r="B670" s="15" t="s">
        <v>1362</v>
      </c>
      <c r="C670" s="20" t="s">
        <v>120</v>
      </c>
      <c r="D670" s="47">
        <v>1661.4205322265625</v>
      </c>
      <c r="E670" s="58">
        <v>1661.4205322265625</v>
      </c>
    </row>
    <row r="671" spans="1:5" ht="30">
      <c r="A671" s="5" t="s">
        <v>1363</v>
      </c>
      <c r="B671" s="15" t="s">
        <v>1364</v>
      </c>
      <c r="C671" s="20" t="s">
        <v>120</v>
      </c>
      <c r="D671" s="47">
        <v>1661.4205322265625</v>
      </c>
      <c r="E671" s="58">
        <v>1661.4205322265625</v>
      </c>
    </row>
    <row r="672" spans="1:5" ht="30">
      <c r="A672" s="5" t="s">
        <v>1365</v>
      </c>
      <c r="B672" s="15" t="s">
        <v>1366</v>
      </c>
      <c r="C672" s="20" t="s">
        <v>120</v>
      </c>
      <c r="D672" s="50">
        <v>557.560302734375</v>
      </c>
      <c r="E672" s="61">
        <v>557.560302734375</v>
      </c>
    </row>
    <row r="673" spans="1:5" ht="30">
      <c r="A673" s="5" t="s">
        <v>1367</v>
      </c>
      <c r="B673" s="15" t="s">
        <v>1368</v>
      </c>
      <c r="C673" s="20" t="s">
        <v>120</v>
      </c>
      <c r="D673" s="47">
        <v>2655.049072265625</v>
      </c>
      <c r="E673" s="58">
        <v>2655.049072265625</v>
      </c>
    </row>
    <row r="674" spans="1:5" ht="30">
      <c r="A674" s="5" t="s">
        <v>1369</v>
      </c>
      <c r="B674" s="15" t="s">
        <v>1370</v>
      </c>
      <c r="C674" s="20" t="s">
        <v>120</v>
      </c>
      <c r="D674" s="47">
        <v>1327.5245361328125</v>
      </c>
      <c r="E674" s="58">
        <v>1327.5245361328125</v>
      </c>
    </row>
    <row r="675" spans="1:5" ht="30">
      <c r="A675" s="5" t="s">
        <v>1371</v>
      </c>
      <c r="B675" s="15" t="s">
        <v>1372</v>
      </c>
      <c r="C675" s="20" t="s">
        <v>120</v>
      </c>
      <c r="D675" s="46">
        <v>268586.90625</v>
      </c>
      <c r="E675" s="57">
        <v>268586.90625</v>
      </c>
    </row>
    <row r="676" spans="1:5">
      <c r="A676" s="5" t="s">
        <v>1227</v>
      </c>
      <c r="B676" s="15" t="s">
        <v>1373</v>
      </c>
      <c r="C676" s="20" t="s">
        <v>120</v>
      </c>
      <c r="D676" s="46">
        <v>15204.8427734375</v>
      </c>
      <c r="E676" s="57">
        <v>15204.8427734375</v>
      </c>
    </row>
    <row r="677" spans="1:5" ht="30">
      <c r="A677" s="5" t="s">
        <v>1374</v>
      </c>
      <c r="B677" s="15" t="s">
        <v>1375</v>
      </c>
      <c r="C677" s="20" t="s">
        <v>120</v>
      </c>
      <c r="D677" s="46">
        <v>675888.125</v>
      </c>
      <c r="E677" s="57">
        <v>675888.125</v>
      </c>
    </row>
    <row r="678" spans="1:5" ht="30">
      <c r="A678" s="5" t="s">
        <v>1009</v>
      </c>
      <c r="B678" s="15" t="s">
        <v>1376</v>
      </c>
      <c r="C678" s="20"/>
      <c r="D678" s="44">
        <v>1</v>
      </c>
      <c r="E678" s="55">
        <v>1</v>
      </c>
    </row>
    <row r="679" spans="1:5" ht="30">
      <c r="A679" s="5" t="s">
        <v>1377</v>
      </c>
      <c r="B679" s="15" t="s">
        <v>1378</v>
      </c>
      <c r="C679" s="20"/>
      <c r="D679" s="12" t="s">
        <v>1379</v>
      </c>
      <c r="E679" s="34" t="s">
        <v>1379</v>
      </c>
    </row>
    <row r="680" spans="1:5" ht="30">
      <c r="A680" s="5" t="s">
        <v>1380</v>
      </c>
      <c r="B680" s="15" t="s">
        <v>1381</v>
      </c>
      <c r="C680" s="20" t="s">
        <v>120</v>
      </c>
      <c r="D680" s="50">
        <v>-304.9287109375</v>
      </c>
      <c r="E680" s="61">
        <v>-304.9287109375</v>
      </c>
    </row>
    <row r="681" spans="1:5" ht="30">
      <c r="A681" s="5" t="s">
        <v>1382</v>
      </c>
      <c r="B681" s="15" t="s">
        <v>1383</v>
      </c>
      <c r="C681" s="20"/>
      <c r="D681" s="44">
        <v>1</v>
      </c>
      <c r="E681" s="55">
        <v>1</v>
      </c>
    </row>
    <row r="682" spans="1:5" ht="30">
      <c r="A682" s="5" t="s">
        <v>1384</v>
      </c>
      <c r="B682" s="15" t="s">
        <v>1385</v>
      </c>
      <c r="C682" s="20"/>
      <c r="D682" s="12" t="s">
        <v>1386</v>
      </c>
      <c r="E682" s="34" t="s">
        <v>1386</v>
      </c>
    </row>
    <row r="683" spans="1:5" ht="30">
      <c r="A683" s="5" t="s">
        <v>1387</v>
      </c>
      <c r="B683" s="15" t="s">
        <v>1388</v>
      </c>
      <c r="C683" s="20" t="s">
        <v>120</v>
      </c>
      <c r="D683" s="45">
        <v>-88.966934204101563</v>
      </c>
      <c r="E683" s="56">
        <v>-88.966934204101563</v>
      </c>
    </row>
    <row r="684" spans="1:5" ht="30">
      <c r="A684" s="5" t="s">
        <v>1389</v>
      </c>
      <c r="B684" s="15" t="s">
        <v>1390</v>
      </c>
      <c r="C684" s="20"/>
      <c r="D684" s="44">
        <v>1</v>
      </c>
      <c r="E684" s="55">
        <v>1</v>
      </c>
    </row>
    <row r="685" spans="1:5" ht="30">
      <c r="A685" s="5" t="s">
        <v>1391</v>
      </c>
      <c r="B685" s="15" t="s">
        <v>1392</v>
      </c>
      <c r="C685" s="20"/>
      <c r="D685" s="12" t="s">
        <v>1386</v>
      </c>
      <c r="E685" s="34" t="s">
        <v>1386</v>
      </c>
    </row>
    <row r="686" spans="1:5" ht="30">
      <c r="A686" s="5" t="s">
        <v>1393</v>
      </c>
      <c r="B686" s="15" t="s">
        <v>1394</v>
      </c>
      <c r="C686" s="20" t="s">
        <v>120</v>
      </c>
      <c r="D686" s="45">
        <v>66.737777709960937</v>
      </c>
      <c r="E686" s="56">
        <v>66.737777709960937</v>
      </c>
    </row>
    <row r="687" spans="1:5" ht="30">
      <c r="A687" s="5" t="s">
        <v>1395</v>
      </c>
      <c r="B687" s="15" t="s">
        <v>1396</v>
      </c>
      <c r="C687" s="20"/>
      <c r="D687" s="44">
        <v>1</v>
      </c>
      <c r="E687" s="55">
        <v>1</v>
      </c>
    </row>
    <row r="688" spans="1:5" ht="30">
      <c r="A688" s="5" t="s">
        <v>1397</v>
      </c>
      <c r="B688" s="15" t="s">
        <v>1398</v>
      </c>
      <c r="C688" s="20"/>
      <c r="D688" s="12" t="s">
        <v>1386</v>
      </c>
      <c r="E688" s="34" t="s">
        <v>1386</v>
      </c>
    </row>
    <row r="689" spans="1:5" ht="30">
      <c r="A689" s="5" t="s">
        <v>1399</v>
      </c>
      <c r="B689" s="15" t="s">
        <v>1400</v>
      </c>
      <c r="C689" s="20" t="s">
        <v>120</v>
      </c>
      <c r="D689" s="46">
        <v>942656.375</v>
      </c>
      <c r="E689" s="57">
        <v>942656.375</v>
      </c>
    </row>
    <row r="690" spans="1:5" ht="30">
      <c r="A690" s="5" t="s">
        <v>1401</v>
      </c>
      <c r="B690" s="15" t="s">
        <v>1402</v>
      </c>
      <c r="C690" s="20"/>
      <c r="D690" s="44">
        <v>1</v>
      </c>
      <c r="E690" s="55">
        <v>1</v>
      </c>
    </row>
    <row r="691" spans="1:5">
      <c r="A691" s="5" t="s">
        <v>1403</v>
      </c>
      <c r="B691" s="15" t="s">
        <v>1404</v>
      </c>
      <c r="C691" s="20"/>
      <c r="D691" s="12" t="s">
        <v>1386</v>
      </c>
      <c r="E691" s="34" t="s">
        <v>1386</v>
      </c>
    </row>
    <row r="692" spans="1:5" ht="30">
      <c r="A692" s="5" t="s">
        <v>1405</v>
      </c>
      <c r="B692" s="15" t="s">
        <v>1406</v>
      </c>
      <c r="C692" s="20" t="s">
        <v>120</v>
      </c>
      <c r="D692" s="48">
        <v>0</v>
      </c>
      <c r="E692" s="59">
        <v>0</v>
      </c>
    </row>
    <row r="693" spans="1:5" ht="30">
      <c r="A693" s="5" t="s">
        <v>1407</v>
      </c>
      <c r="B693" s="15" t="s">
        <v>1408</v>
      </c>
      <c r="C693" s="20"/>
      <c r="D693" s="44">
        <v>1</v>
      </c>
      <c r="E693" s="55">
        <v>1</v>
      </c>
    </row>
    <row r="694" spans="1:5" ht="30">
      <c r="A694" s="5" t="s">
        <v>1409</v>
      </c>
      <c r="B694" s="15" t="s">
        <v>1410</v>
      </c>
      <c r="C694" s="20"/>
      <c r="D694" s="12" t="s">
        <v>1386</v>
      </c>
      <c r="E694" s="34" t="s">
        <v>1386</v>
      </c>
    </row>
    <row r="695" spans="1:5" ht="30">
      <c r="A695" s="5" t="s">
        <v>1411</v>
      </c>
      <c r="B695" s="15" t="s">
        <v>1412</v>
      </c>
      <c r="C695" s="20" t="s">
        <v>120</v>
      </c>
      <c r="D695" s="46">
        <v>1290164.25</v>
      </c>
      <c r="E695" s="57">
        <v>1290164.25</v>
      </c>
    </row>
    <row r="696" spans="1:5" ht="30">
      <c r="A696" s="5" t="s">
        <v>1413</v>
      </c>
      <c r="B696" s="15" t="s">
        <v>1414</v>
      </c>
      <c r="C696" s="20"/>
      <c r="D696" s="44">
        <v>1</v>
      </c>
      <c r="E696" s="55">
        <v>1</v>
      </c>
    </row>
    <row r="697" spans="1:5">
      <c r="A697" s="5" t="s">
        <v>1415</v>
      </c>
      <c r="B697" s="15" t="s">
        <v>1416</v>
      </c>
      <c r="C697" s="20"/>
      <c r="D697" s="12" t="s">
        <v>1386</v>
      </c>
      <c r="E697" s="34" t="s">
        <v>1386</v>
      </c>
    </row>
    <row r="698" spans="1:5" ht="30">
      <c r="A698" s="5" t="s">
        <v>1417</v>
      </c>
      <c r="B698" s="15" t="s">
        <v>1418</v>
      </c>
      <c r="C698" s="20" t="s">
        <v>120</v>
      </c>
      <c r="D698" s="46">
        <v>60016.59765625</v>
      </c>
      <c r="E698" s="57">
        <v>60016.59765625</v>
      </c>
    </row>
    <row r="699" spans="1:5" ht="30">
      <c r="A699" s="5" t="s">
        <v>1419</v>
      </c>
      <c r="B699" s="15" t="s">
        <v>1420</v>
      </c>
      <c r="C699" s="20" t="s">
        <v>120</v>
      </c>
      <c r="D699" s="46">
        <v>20737.0546875</v>
      </c>
      <c r="E699" s="57">
        <v>20737.0546875</v>
      </c>
    </row>
    <row r="700" spans="1:5" ht="30">
      <c r="A700" s="5" t="s">
        <v>1421</v>
      </c>
      <c r="B700" s="15" t="s">
        <v>1422</v>
      </c>
      <c r="C700" s="20" t="s">
        <v>120</v>
      </c>
      <c r="D700" s="46">
        <v>37203.21875</v>
      </c>
      <c r="E700" s="57">
        <v>37203.21875</v>
      </c>
    </row>
    <row r="701" spans="1:5" ht="30">
      <c r="A701" s="5" t="s">
        <v>1423</v>
      </c>
      <c r="B701" s="15" t="s">
        <v>1424</v>
      </c>
      <c r="C701" s="20" t="s">
        <v>120</v>
      </c>
      <c r="D701" s="46">
        <v>29839.54296875</v>
      </c>
      <c r="E701" s="57">
        <v>29839.54296875</v>
      </c>
    </row>
    <row r="702" spans="1:5" ht="30">
      <c r="A702" s="5" t="s">
        <v>1425</v>
      </c>
      <c r="B702" s="15" t="s">
        <v>1426</v>
      </c>
      <c r="C702" s="20" t="s">
        <v>120</v>
      </c>
      <c r="D702" s="46">
        <v>37877.94140625</v>
      </c>
      <c r="E702" s="57">
        <v>37877.94140625</v>
      </c>
    </row>
    <row r="703" spans="1:5" ht="30">
      <c r="A703" s="5" t="s">
        <v>1427</v>
      </c>
      <c r="B703" s="15" t="s">
        <v>1428</v>
      </c>
      <c r="C703" s="20" t="s">
        <v>120</v>
      </c>
      <c r="D703" s="46">
        <v>30789.873046875</v>
      </c>
      <c r="E703" s="57">
        <v>30789.873046875</v>
      </c>
    </row>
    <row r="704" spans="1:5" ht="30">
      <c r="A704" s="5" t="s">
        <v>1429</v>
      </c>
      <c r="B704" s="15" t="s">
        <v>1430</v>
      </c>
      <c r="C704" s="20" t="s">
        <v>120</v>
      </c>
      <c r="D704" s="46">
        <v>14799.0478515625</v>
      </c>
      <c r="E704" s="57">
        <v>14799.0478515625</v>
      </c>
    </row>
    <row r="705" spans="1:5" ht="30">
      <c r="A705" s="5" t="s">
        <v>1431</v>
      </c>
      <c r="B705" s="15" t="s">
        <v>1432</v>
      </c>
      <c r="C705" s="20" t="s">
        <v>120</v>
      </c>
      <c r="D705" s="46">
        <v>22068.953125</v>
      </c>
      <c r="E705" s="57">
        <v>22068.953125</v>
      </c>
    </row>
    <row r="706" spans="1:5" ht="30">
      <c r="A706" s="5" t="s">
        <v>1433</v>
      </c>
      <c r="B706" s="15" t="s">
        <v>1434</v>
      </c>
      <c r="C706" s="20" t="s">
        <v>120</v>
      </c>
      <c r="D706" s="46">
        <v>15254.69921875</v>
      </c>
      <c r="E706" s="57">
        <v>15254.69921875</v>
      </c>
    </row>
    <row r="707" spans="1:5" ht="30">
      <c r="A707" s="5" t="s">
        <v>1435</v>
      </c>
      <c r="B707" s="15" t="s">
        <v>1436</v>
      </c>
      <c r="C707" s="20" t="s">
        <v>120</v>
      </c>
      <c r="D707" s="46">
        <v>265504.90625</v>
      </c>
      <c r="E707" s="57">
        <v>265504.90625</v>
      </c>
    </row>
    <row r="708" spans="1:5" ht="30">
      <c r="A708" s="5" t="s">
        <v>1437</v>
      </c>
      <c r="B708" s="15" t="s">
        <v>1438</v>
      </c>
      <c r="C708" s="20"/>
      <c r="D708" s="44">
        <v>1</v>
      </c>
      <c r="E708" s="55">
        <v>1</v>
      </c>
    </row>
    <row r="709" spans="1:5" ht="30">
      <c r="A709" s="5" t="s">
        <v>1439</v>
      </c>
      <c r="B709" s="15" t="s">
        <v>1440</v>
      </c>
      <c r="C709" s="20" t="s">
        <v>33</v>
      </c>
      <c r="D709" s="45">
        <v>98.852516174316406</v>
      </c>
      <c r="E709" s="56">
        <v>98.852516174316406</v>
      </c>
    </row>
    <row r="710" spans="1:5" ht="30">
      <c r="A710" s="5" t="s">
        <v>1441</v>
      </c>
      <c r="B710" s="15" t="s">
        <v>1442</v>
      </c>
      <c r="C710" s="20"/>
      <c r="D710" s="12" t="s">
        <v>1443</v>
      </c>
      <c r="E710" s="34" t="s">
        <v>1443</v>
      </c>
    </row>
    <row r="711" spans="1:5" ht="30">
      <c r="A711" s="5" t="s">
        <v>1444</v>
      </c>
      <c r="B711" s="15" t="s">
        <v>1445</v>
      </c>
      <c r="C711" s="20" t="s">
        <v>120</v>
      </c>
      <c r="D711" s="48">
        <v>0</v>
      </c>
      <c r="E711" s="59">
        <v>0</v>
      </c>
    </row>
    <row r="712" spans="1:5" ht="30">
      <c r="A712" s="5" t="s">
        <v>1013</v>
      </c>
      <c r="B712" s="15" t="s">
        <v>1446</v>
      </c>
      <c r="C712" s="20"/>
      <c r="D712" s="44">
        <v>1</v>
      </c>
      <c r="E712" s="55">
        <v>1</v>
      </c>
    </row>
    <row r="713" spans="1:5" ht="30">
      <c r="A713" s="5" t="s">
        <v>1447</v>
      </c>
      <c r="B713" s="15" t="s">
        <v>1448</v>
      </c>
      <c r="C713" s="20"/>
      <c r="D713" s="12" t="s">
        <v>1449</v>
      </c>
      <c r="E713" s="34" t="s">
        <v>1449</v>
      </c>
    </row>
    <row r="714" spans="1:5" ht="45">
      <c r="A714" s="5" t="s">
        <v>1450</v>
      </c>
      <c r="B714" s="15" t="s">
        <v>1451</v>
      </c>
      <c r="C714" s="20" t="s">
        <v>120</v>
      </c>
      <c r="D714" s="50">
        <v>929.2569580078125</v>
      </c>
      <c r="E714" s="61">
        <v>929.2569580078125</v>
      </c>
    </row>
    <row r="715" spans="1:5" ht="45">
      <c r="A715" s="5" t="s">
        <v>1015</v>
      </c>
      <c r="B715" s="15" t="s">
        <v>1452</v>
      </c>
      <c r="C715" s="20"/>
      <c r="D715" s="44">
        <v>1</v>
      </c>
      <c r="E715" s="55">
        <v>1</v>
      </c>
    </row>
    <row r="716" spans="1:5" ht="45">
      <c r="A716" s="5" t="s">
        <v>1453</v>
      </c>
      <c r="B716" s="15" t="s">
        <v>1454</v>
      </c>
      <c r="C716" s="20"/>
      <c r="D716" s="12" t="s">
        <v>1449</v>
      </c>
      <c r="E716" s="34" t="s">
        <v>1449</v>
      </c>
    </row>
    <row r="717" spans="1:5" ht="30">
      <c r="A717" s="5" t="s">
        <v>1455</v>
      </c>
      <c r="B717" s="15" t="s">
        <v>1456</v>
      </c>
      <c r="C717" s="20" t="s">
        <v>120</v>
      </c>
      <c r="D717" s="47">
        <v>2358.03564453125</v>
      </c>
      <c r="E717" s="58">
        <v>2358.03564453125</v>
      </c>
    </row>
    <row r="718" spans="1:5" ht="30">
      <c r="A718" s="5" t="s">
        <v>1017</v>
      </c>
      <c r="B718" s="15" t="s">
        <v>1457</v>
      </c>
      <c r="C718" s="20"/>
      <c r="D718" s="44">
        <v>1</v>
      </c>
      <c r="E718" s="55">
        <v>1</v>
      </c>
    </row>
    <row r="719" spans="1:5" ht="30">
      <c r="A719" s="5" t="s">
        <v>1458</v>
      </c>
      <c r="B719" s="15" t="s">
        <v>1459</v>
      </c>
      <c r="C719" s="20"/>
      <c r="D719" s="12" t="s">
        <v>1449</v>
      </c>
      <c r="E719" s="34" t="s">
        <v>1449</v>
      </c>
    </row>
    <row r="720" spans="1:5" ht="30">
      <c r="A720" s="5" t="s">
        <v>1460</v>
      </c>
      <c r="B720" s="15" t="s">
        <v>1461</v>
      </c>
      <c r="C720" s="20" t="s">
        <v>120</v>
      </c>
      <c r="D720" s="50">
        <v>106.54646301269531</v>
      </c>
      <c r="E720" s="61">
        <v>106.54646301269531</v>
      </c>
    </row>
    <row r="721" spans="1:5" ht="30">
      <c r="A721" s="5" t="s">
        <v>1019</v>
      </c>
      <c r="B721" s="15" t="s">
        <v>1462</v>
      </c>
      <c r="C721" s="20"/>
      <c r="D721" s="44">
        <v>1</v>
      </c>
      <c r="E721" s="55">
        <v>1</v>
      </c>
    </row>
    <row r="722" spans="1:5" ht="30">
      <c r="A722" s="5" t="s">
        <v>1463</v>
      </c>
      <c r="B722" s="15" t="s">
        <v>1464</v>
      </c>
      <c r="C722" s="20"/>
      <c r="D722" s="12" t="s">
        <v>1449</v>
      </c>
      <c r="E722" s="34" t="s">
        <v>1449</v>
      </c>
    </row>
    <row r="723" spans="1:5" ht="30">
      <c r="A723" s="5" t="s">
        <v>1465</v>
      </c>
      <c r="B723" s="15" t="s">
        <v>1466</v>
      </c>
      <c r="C723" s="20" t="s">
        <v>120</v>
      </c>
      <c r="D723" s="50">
        <v>200.4736328125</v>
      </c>
      <c r="E723" s="61">
        <v>200.4736328125</v>
      </c>
    </row>
    <row r="724" spans="1:5" ht="30">
      <c r="A724" s="5" t="s">
        <v>1021</v>
      </c>
      <c r="B724" s="15" t="s">
        <v>1467</v>
      </c>
      <c r="C724" s="20"/>
      <c r="D724" s="44">
        <v>1</v>
      </c>
      <c r="E724" s="55">
        <v>1</v>
      </c>
    </row>
    <row r="725" spans="1:5" ht="30">
      <c r="A725" s="5" t="s">
        <v>1468</v>
      </c>
      <c r="B725" s="15" t="s">
        <v>1469</v>
      </c>
      <c r="C725" s="20"/>
      <c r="D725" s="12" t="s">
        <v>1449</v>
      </c>
      <c r="E725" s="34" t="s">
        <v>1449</v>
      </c>
    </row>
    <row r="726" spans="1:5" ht="30">
      <c r="A726" s="5" t="s">
        <v>1470</v>
      </c>
      <c r="B726" s="15" t="s">
        <v>1471</v>
      </c>
      <c r="C726" s="20" t="s">
        <v>120</v>
      </c>
      <c r="D726" s="46">
        <v>4787.03955078125</v>
      </c>
      <c r="E726" s="57">
        <v>4787.03955078125</v>
      </c>
    </row>
    <row r="727" spans="1:5" ht="30">
      <c r="A727" s="5" t="s">
        <v>1023</v>
      </c>
      <c r="B727" s="15" t="s">
        <v>1472</v>
      </c>
      <c r="C727" s="20"/>
      <c r="D727" s="44">
        <v>1</v>
      </c>
      <c r="E727" s="55">
        <v>1</v>
      </c>
    </row>
    <row r="728" spans="1:5" ht="30">
      <c r="A728" s="5" t="s">
        <v>1473</v>
      </c>
      <c r="B728" s="15" t="s">
        <v>1474</v>
      </c>
      <c r="C728" s="20"/>
      <c r="D728" s="12" t="s">
        <v>1449</v>
      </c>
      <c r="E728" s="34" t="s">
        <v>1449</v>
      </c>
    </row>
    <row r="729" spans="1:5" ht="30">
      <c r="A729" s="5" t="s">
        <v>1475</v>
      </c>
      <c r="B729" s="15" t="s">
        <v>1476</v>
      </c>
      <c r="C729" s="20" t="s">
        <v>120</v>
      </c>
      <c r="D729" s="50">
        <v>288.039794921875</v>
      </c>
      <c r="E729" s="61">
        <v>288.039794921875</v>
      </c>
    </row>
    <row r="730" spans="1:5" ht="30">
      <c r="A730" s="5" t="s">
        <v>1025</v>
      </c>
      <c r="B730" s="15" t="s">
        <v>1477</v>
      </c>
      <c r="C730" s="20"/>
      <c r="D730" s="44">
        <v>1</v>
      </c>
      <c r="E730" s="55">
        <v>1</v>
      </c>
    </row>
    <row r="731" spans="1:5" ht="30">
      <c r="A731" s="5" t="s">
        <v>1478</v>
      </c>
      <c r="B731" s="15" t="s">
        <v>1479</v>
      </c>
      <c r="C731" s="20"/>
      <c r="D731" s="12" t="s">
        <v>1449</v>
      </c>
      <c r="E731" s="34" t="s">
        <v>1449</v>
      </c>
    </row>
    <row r="732" spans="1:5" ht="30">
      <c r="A732" s="5" t="s">
        <v>1480</v>
      </c>
      <c r="B732" s="15" t="s">
        <v>1481</v>
      </c>
      <c r="C732" s="20" t="s">
        <v>120</v>
      </c>
      <c r="D732" s="47">
        <v>1661.4205322265625</v>
      </c>
      <c r="E732" s="58">
        <v>1661.4205322265625</v>
      </c>
    </row>
    <row r="733" spans="1:5" ht="30">
      <c r="A733" s="5" t="s">
        <v>1027</v>
      </c>
      <c r="B733" s="15" t="s">
        <v>1482</v>
      </c>
      <c r="C733" s="20"/>
      <c r="D733" s="44">
        <v>1</v>
      </c>
      <c r="E733" s="55">
        <v>1</v>
      </c>
    </row>
    <row r="734" spans="1:5" ht="30">
      <c r="A734" s="5" t="s">
        <v>1483</v>
      </c>
      <c r="B734" s="15" t="s">
        <v>1484</v>
      </c>
      <c r="C734" s="20"/>
      <c r="D734" s="12" t="s">
        <v>1449</v>
      </c>
      <c r="E734" s="34" t="s">
        <v>1449</v>
      </c>
    </row>
    <row r="735" spans="1:5" ht="30">
      <c r="A735" s="5" t="s">
        <v>1485</v>
      </c>
      <c r="B735" s="15" t="s">
        <v>1486</v>
      </c>
      <c r="C735" s="20" t="s">
        <v>120</v>
      </c>
      <c r="D735" s="47">
        <v>1661.4205322265625</v>
      </c>
      <c r="E735" s="58">
        <v>1661.4205322265625</v>
      </c>
    </row>
    <row r="736" spans="1:5" ht="30">
      <c r="A736" s="5" t="s">
        <v>1029</v>
      </c>
      <c r="B736" s="15" t="s">
        <v>1487</v>
      </c>
      <c r="C736" s="20"/>
      <c r="D736" s="44">
        <v>1</v>
      </c>
      <c r="E736" s="55">
        <v>1</v>
      </c>
    </row>
    <row r="737" spans="1:5" ht="30">
      <c r="A737" s="5" t="s">
        <v>1488</v>
      </c>
      <c r="B737" s="15" t="s">
        <v>1489</v>
      </c>
      <c r="C737" s="20"/>
      <c r="D737" s="12" t="s">
        <v>1449</v>
      </c>
      <c r="E737" s="34" t="s">
        <v>1449</v>
      </c>
    </row>
    <row r="738" spans="1:5">
      <c r="A738" s="5" t="s">
        <v>1490</v>
      </c>
      <c r="B738" s="15" t="s">
        <v>1491</v>
      </c>
      <c r="C738" s="20"/>
      <c r="D738" s="12" t="s">
        <v>1492</v>
      </c>
      <c r="E738" s="34" t="s">
        <v>1492</v>
      </c>
    </row>
    <row r="739" spans="1:5" ht="30">
      <c r="A739" s="5" t="s">
        <v>1493</v>
      </c>
      <c r="B739" s="15" t="s">
        <v>1494</v>
      </c>
      <c r="C739" s="20"/>
      <c r="D739" s="12" t="s">
        <v>1495</v>
      </c>
      <c r="E739" s="34" t="s">
        <v>1495</v>
      </c>
    </row>
    <row r="740" spans="1:5">
      <c r="A740" s="5" t="s">
        <v>1496</v>
      </c>
      <c r="B740" s="15" t="s">
        <v>1497</v>
      </c>
      <c r="C740" s="20" t="s">
        <v>38</v>
      </c>
      <c r="D740" s="44">
        <v>9.064702033996582</v>
      </c>
      <c r="E740" s="55">
        <v>9.064702033996582</v>
      </c>
    </row>
    <row r="741" spans="1:5">
      <c r="A741" s="5" t="s">
        <v>1498</v>
      </c>
      <c r="B741" s="15" t="s">
        <v>1499</v>
      </c>
      <c r="C741" s="20" t="s">
        <v>30</v>
      </c>
      <c r="D741" s="50">
        <v>175.66249084472656</v>
      </c>
      <c r="E741" s="61">
        <v>175.66249084472656</v>
      </c>
    </row>
    <row r="742" spans="1:5">
      <c r="A742" s="5" t="s">
        <v>1500</v>
      </c>
      <c r="B742" s="15" t="s">
        <v>1501</v>
      </c>
      <c r="C742" s="20" t="s">
        <v>38</v>
      </c>
      <c r="D742" s="45">
        <v>10.242329597473145</v>
      </c>
      <c r="E742" s="56">
        <v>10.242329597473145</v>
      </c>
    </row>
    <row r="743" spans="1:5" ht="30">
      <c r="A743" s="5" t="s">
        <v>1502</v>
      </c>
      <c r="B743" s="15" t="s">
        <v>1503</v>
      </c>
      <c r="C743" s="20" t="s">
        <v>30</v>
      </c>
      <c r="D743" s="50">
        <v>133.97955322265625</v>
      </c>
      <c r="E743" s="61">
        <v>133.97955322265625</v>
      </c>
    </row>
    <row r="744" spans="1:5">
      <c r="A744" s="5" t="s">
        <v>1504</v>
      </c>
      <c r="B744" s="15" t="s">
        <v>1505</v>
      </c>
      <c r="C744" s="20" t="s">
        <v>500</v>
      </c>
      <c r="D744" s="50">
        <v>563.80926513671875</v>
      </c>
      <c r="E744" s="61">
        <v>563.80926513671875</v>
      </c>
    </row>
    <row r="745" spans="1:5">
      <c r="A745" s="5" t="s">
        <v>1506</v>
      </c>
      <c r="B745" s="15" t="s">
        <v>1507</v>
      </c>
      <c r="C745" s="20" t="s">
        <v>212</v>
      </c>
      <c r="D745" s="50">
        <v>650.5074462890625</v>
      </c>
      <c r="E745" s="61">
        <v>650.5074462890625</v>
      </c>
    </row>
    <row r="746" spans="1:5" ht="30">
      <c r="A746" s="5" t="s">
        <v>1508</v>
      </c>
      <c r="B746" s="15" t="s">
        <v>1509</v>
      </c>
      <c r="C746" s="20" t="s">
        <v>38</v>
      </c>
      <c r="D746" s="44">
        <v>1.1775194406509399</v>
      </c>
      <c r="E746" s="55">
        <v>1.1775194406509399</v>
      </c>
    </row>
    <row r="747" spans="1:5" ht="30">
      <c r="A747" s="5" t="s">
        <v>1510</v>
      </c>
      <c r="B747" s="15" t="s">
        <v>1511</v>
      </c>
      <c r="C747" s="20" t="s">
        <v>38</v>
      </c>
      <c r="D747" s="44">
        <v>9.0647068023681641</v>
      </c>
      <c r="E747" s="55">
        <v>9.0647068023681641</v>
      </c>
    </row>
    <row r="748" spans="1:5" ht="30">
      <c r="A748" s="5" t="s">
        <v>1512</v>
      </c>
      <c r="B748" s="15" t="s">
        <v>1513</v>
      </c>
      <c r="C748" s="20" t="s">
        <v>30</v>
      </c>
      <c r="D748" s="50">
        <v>353.17041015625</v>
      </c>
      <c r="E748" s="61">
        <v>353.17041015625</v>
      </c>
    </row>
    <row r="749" spans="1:5" ht="30">
      <c r="A749" s="5" t="s">
        <v>1514</v>
      </c>
      <c r="B749" s="15" t="s">
        <v>1515</v>
      </c>
      <c r="C749" s="20" t="s">
        <v>500</v>
      </c>
      <c r="D749" s="46">
        <v>3166.736328125</v>
      </c>
      <c r="E749" s="57">
        <v>3166.736328125</v>
      </c>
    </row>
    <row r="750" spans="1:5" ht="30">
      <c r="A750" s="5" t="s">
        <v>1516</v>
      </c>
      <c r="B750" s="15" t="s">
        <v>1517</v>
      </c>
      <c r="C750" s="20" t="s">
        <v>212</v>
      </c>
      <c r="D750" s="45">
        <v>46.782649993896484</v>
      </c>
      <c r="E750" s="56">
        <v>46.782649993896484</v>
      </c>
    </row>
    <row r="751" spans="1:5">
      <c r="A751" s="5" t="s">
        <v>1518</v>
      </c>
      <c r="B751" s="15" t="s">
        <v>1519</v>
      </c>
      <c r="C751" s="20" t="s">
        <v>38</v>
      </c>
      <c r="D751" s="45">
        <v>16.049028396606445</v>
      </c>
      <c r="E751" s="56">
        <v>16.049028396606445</v>
      </c>
    </row>
    <row r="752" spans="1:5" ht="30">
      <c r="A752" s="5" t="s">
        <v>1520</v>
      </c>
      <c r="B752" s="15" t="s">
        <v>1521</v>
      </c>
      <c r="C752" s="20" t="s">
        <v>30</v>
      </c>
      <c r="D752" s="50">
        <v>181.83358764648437</v>
      </c>
      <c r="E752" s="61">
        <v>181.83358764648437</v>
      </c>
    </row>
    <row r="753" spans="1:5">
      <c r="A753" s="5" t="s">
        <v>1522</v>
      </c>
      <c r="B753" s="15" t="s">
        <v>1523</v>
      </c>
      <c r="C753" s="20" t="s">
        <v>500</v>
      </c>
      <c r="D753" s="50">
        <v>771.4896240234375</v>
      </c>
      <c r="E753" s="61">
        <v>771.4896240234375</v>
      </c>
    </row>
    <row r="754" spans="1:5">
      <c r="A754" s="5" t="s">
        <v>1524</v>
      </c>
      <c r="B754" s="15" t="s">
        <v>1525</v>
      </c>
      <c r="C754" s="20" t="s">
        <v>212</v>
      </c>
      <c r="D754" s="50">
        <v>142.89213562011719</v>
      </c>
      <c r="E754" s="61">
        <v>142.89213562011719</v>
      </c>
    </row>
    <row r="755" spans="1:5">
      <c r="A755" s="5" t="s">
        <v>1526</v>
      </c>
      <c r="B755" s="15" t="s">
        <v>1527</v>
      </c>
      <c r="C755" s="20" t="s">
        <v>38</v>
      </c>
      <c r="D755" s="45">
        <v>10.144193649291992</v>
      </c>
      <c r="E755" s="56">
        <v>10.144193649291992</v>
      </c>
    </row>
    <row r="756" spans="1:5" ht="30">
      <c r="A756" s="5" t="s">
        <v>1528</v>
      </c>
      <c r="B756" s="15" t="s">
        <v>1529</v>
      </c>
      <c r="C756" s="20" t="s">
        <v>30</v>
      </c>
      <c r="D756" s="50">
        <v>175.67066955566406</v>
      </c>
      <c r="E756" s="61">
        <v>175.67066955566406</v>
      </c>
    </row>
    <row r="757" spans="1:5">
      <c r="A757" s="5" t="s">
        <v>1530</v>
      </c>
      <c r="B757" s="15" t="s">
        <v>1531</v>
      </c>
      <c r="C757" s="20" t="s">
        <v>500</v>
      </c>
      <c r="D757" s="50">
        <v>744.06512451171875</v>
      </c>
      <c r="E757" s="61">
        <v>744.06512451171875</v>
      </c>
    </row>
    <row r="758" spans="1:5">
      <c r="A758" s="5" t="s">
        <v>1532</v>
      </c>
      <c r="B758" s="15" t="s">
        <v>1533</v>
      </c>
      <c r="C758" s="20" t="s">
        <v>212</v>
      </c>
      <c r="D758" s="50">
        <v>840.18218994140625</v>
      </c>
      <c r="E758" s="61">
        <v>840.18218994140625</v>
      </c>
    </row>
    <row r="759" spans="1:5" ht="30">
      <c r="A759" s="5" t="s">
        <v>1534</v>
      </c>
      <c r="B759" s="15" t="s">
        <v>1535</v>
      </c>
      <c r="C759" s="20" t="s">
        <v>38</v>
      </c>
      <c r="D759" s="44">
        <v>1.0793927907943726</v>
      </c>
      <c r="E759" s="55">
        <v>1.0793927907943726</v>
      </c>
    </row>
    <row r="760" spans="1:5" ht="30">
      <c r="A760" s="5" t="s">
        <v>1536</v>
      </c>
      <c r="B760" s="15" t="s">
        <v>1537</v>
      </c>
      <c r="C760" s="20" t="s">
        <v>30</v>
      </c>
      <c r="D760" s="51">
        <v>8.5991755127906799E-2</v>
      </c>
      <c r="E760" s="62">
        <v>8.5991755127906799E-2</v>
      </c>
    </row>
    <row r="761" spans="1:5" ht="30">
      <c r="A761" s="5" t="s">
        <v>1538</v>
      </c>
      <c r="B761" s="15" t="s">
        <v>1539</v>
      </c>
      <c r="C761" s="20" t="s">
        <v>38</v>
      </c>
      <c r="D761" s="45">
        <v>33.584999084472656</v>
      </c>
      <c r="E761" s="56">
        <v>33.584999084472656</v>
      </c>
    </row>
    <row r="762" spans="1:5" ht="30">
      <c r="A762" s="5" t="s">
        <v>1540</v>
      </c>
      <c r="B762" s="15" t="s">
        <v>1541</v>
      </c>
      <c r="C762" s="20" t="s">
        <v>30</v>
      </c>
      <c r="D762" s="50">
        <v>325.08432006835937</v>
      </c>
      <c r="E762" s="61">
        <v>325.08432006835937</v>
      </c>
    </row>
    <row r="763" spans="1:5" ht="30">
      <c r="A763" s="5" t="s">
        <v>1542</v>
      </c>
      <c r="B763" s="15" t="s">
        <v>1543</v>
      </c>
      <c r="C763" s="20" t="s">
        <v>212</v>
      </c>
      <c r="D763" s="50">
        <v>713.7567138671875</v>
      </c>
      <c r="E763" s="61">
        <v>713.7567138671875</v>
      </c>
    </row>
    <row r="764" spans="1:5" ht="30">
      <c r="A764" s="5" t="s">
        <v>1544</v>
      </c>
      <c r="B764" s="15" t="s">
        <v>1545</v>
      </c>
      <c r="C764" s="20" t="s">
        <v>500</v>
      </c>
      <c r="D764" s="46">
        <v>3047.149658203125</v>
      </c>
      <c r="E764" s="57">
        <v>3047.149658203125</v>
      </c>
    </row>
    <row r="765" spans="1:5" ht="30">
      <c r="A765" s="5" t="s">
        <v>1546</v>
      </c>
      <c r="B765" s="15" t="s">
        <v>1547</v>
      </c>
      <c r="C765" s="20" t="s">
        <v>38</v>
      </c>
      <c r="D765" s="45">
        <v>33.584999084472656</v>
      </c>
      <c r="E765" s="56">
        <v>33.584999084472656</v>
      </c>
    </row>
    <row r="766" spans="1:5" ht="30">
      <c r="A766" s="5" t="s">
        <v>1548</v>
      </c>
      <c r="B766" s="15" t="s">
        <v>1549</v>
      </c>
      <c r="C766" s="20" t="s">
        <v>30</v>
      </c>
      <c r="D766" s="50">
        <v>324.99835205078125</v>
      </c>
      <c r="E766" s="61">
        <v>324.99835205078125</v>
      </c>
    </row>
    <row r="767" spans="1:5" ht="30">
      <c r="A767" s="5" t="s">
        <v>1550</v>
      </c>
      <c r="B767" s="15" t="s">
        <v>1551</v>
      </c>
      <c r="C767" s="20" t="s">
        <v>212</v>
      </c>
      <c r="D767" s="50">
        <v>713.82391357421875</v>
      </c>
      <c r="E767" s="61">
        <v>713.82391357421875</v>
      </c>
    </row>
    <row r="768" spans="1:5" ht="30">
      <c r="A768" s="5" t="s">
        <v>1552</v>
      </c>
      <c r="B768" s="15" t="s">
        <v>1553</v>
      </c>
      <c r="C768" s="20" t="s">
        <v>500</v>
      </c>
      <c r="D768" s="46">
        <v>3046.935302734375</v>
      </c>
      <c r="E768" s="57">
        <v>3046.935302734375</v>
      </c>
    </row>
    <row r="769" spans="1:5" ht="30">
      <c r="A769" s="5" t="s">
        <v>1554</v>
      </c>
      <c r="B769" s="15" t="s">
        <v>1555</v>
      </c>
      <c r="C769" s="20" t="s">
        <v>212</v>
      </c>
      <c r="D769" s="51">
        <v>6.7146278917789459E-2</v>
      </c>
      <c r="E769" s="62">
        <v>6.7146278917789459E-2</v>
      </c>
    </row>
    <row r="770" spans="1:5" ht="30">
      <c r="A770" s="5" t="s">
        <v>1556</v>
      </c>
      <c r="B770" s="15" t="s">
        <v>1557</v>
      </c>
      <c r="C770" s="20" t="s">
        <v>500</v>
      </c>
      <c r="D770" s="50">
        <v>768.677734375</v>
      </c>
      <c r="E770" s="61">
        <v>768.677734375</v>
      </c>
    </row>
    <row r="771" spans="1:5" ht="30">
      <c r="A771" s="5" t="s">
        <v>1558</v>
      </c>
      <c r="B771" s="15" t="s">
        <v>1559</v>
      </c>
      <c r="C771" s="20" t="s">
        <v>30</v>
      </c>
      <c r="D771" s="44">
        <v>2.0003256797790527</v>
      </c>
      <c r="E771" s="55">
        <v>2.0003256797790527</v>
      </c>
    </row>
    <row r="772" spans="1:5" ht="30">
      <c r="A772" s="5" t="s">
        <v>1560</v>
      </c>
      <c r="B772" s="15" t="s">
        <v>1561</v>
      </c>
      <c r="C772" s="20" t="s">
        <v>38</v>
      </c>
      <c r="D772" s="50">
        <v>158.72538757324219</v>
      </c>
      <c r="E772" s="61">
        <v>158.72538757324219</v>
      </c>
    </row>
    <row r="773" spans="1:5" ht="30">
      <c r="A773" s="5" t="s">
        <v>1562</v>
      </c>
      <c r="B773" s="15" t="s">
        <v>1563</v>
      </c>
      <c r="C773" s="20" t="s">
        <v>30</v>
      </c>
      <c r="D773" s="50">
        <v>420.00347900390625</v>
      </c>
      <c r="E773" s="61">
        <v>420.00347900390625</v>
      </c>
    </row>
    <row r="774" spans="1:5" ht="30">
      <c r="A774" s="5" t="s">
        <v>1564</v>
      </c>
      <c r="B774" s="15" t="s">
        <v>1565</v>
      </c>
      <c r="C774" s="20" t="s">
        <v>212</v>
      </c>
      <c r="D774" s="50">
        <v>833.2999267578125</v>
      </c>
      <c r="E774" s="61">
        <v>833.2999267578125</v>
      </c>
    </row>
    <row r="775" spans="1:5" ht="30">
      <c r="A775" s="5" t="s">
        <v>1566</v>
      </c>
      <c r="B775" s="15" t="s">
        <v>1567</v>
      </c>
      <c r="C775" s="20" t="s">
        <v>500</v>
      </c>
      <c r="D775" s="46">
        <v>3033.865234375</v>
      </c>
      <c r="E775" s="57">
        <v>3033.865234375</v>
      </c>
    </row>
    <row r="776" spans="1:5" ht="30">
      <c r="A776" s="5" t="s">
        <v>1568</v>
      </c>
      <c r="B776" s="15" t="s">
        <v>1569</v>
      </c>
      <c r="C776" s="20" t="s">
        <v>38</v>
      </c>
      <c r="D776" s="50">
        <v>158.72538757324219</v>
      </c>
      <c r="E776" s="61">
        <v>158.72538757324219</v>
      </c>
    </row>
    <row r="777" spans="1:5" ht="30">
      <c r="A777" s="5" t="s">
        <v>1570</v>
      </c>
      <c r="B777" s="15" t="s">
        <v>1571</v>
      </c>
      <c r="C777" s="20" t="s">
        <v>30</v>
      </c>
      <c r="D777" s="50">
        <v>418.003173828125</v>
      </c>
      <c r="E777" s="61">
        <v>418.003173828125</v>
      </c>
    </row>
    <row r="778" spans="1:5" ht="30">
      <c r="A778" s="5" t="s">
        <v>1572</v>
      </c>
      <c r="B778" s="15" t="s">
        <v>1573</v>
      </c>
      <c r="C778" s="20" t="s">
        <v>212</v>
      </c>
      <c r="D778" s="50">
        <v>836.17828369140625</v>
      </c>
      <c r="E778" s="61">
        <v>836.17828369140625</v>
      </c>
    </row>
    <row r="779" spans="1:5" ht="30">
      <c r="A779" s="5" t="s">
        <v>1574</v>
      </c>
      <c r="B779" s="15" t="s">
        <v>1575</v>
      </c>
      <c r="C779" s="20" t="s">
        <v>500</v>
      </c>
      <c r="D779" s="46">
        <v>3026.068115234375</v>
      </c>
      <c r="E779" s="57">
        <v>3026.068115234375</v>
      </c>
    </row>
    <row r="780" spans="1:5" ht="30">
      <c r="A780" s="5" t="s">
        <v>1576</v>
      </c>
      <c r="B780" s="15" t="s">
        <v>1577</v>
      </c>
      <c r="C780" s="20" t="s">
        <v>212</v>
      </c>
      <c r="D780" s="44">
        <v>2.8783068656921387</v>
      </c>
      <c r="E780" s="55">
        <v>2.8783068656921387</v>
      </c>
    </row>
    <row r="781" spans="1:5" ht="30">
      <c r="A781" s="5" t="s">
        <v>1578</v>
      </c>
      <c r="B781" s="15" t="s">
        <v>1579</v>
      </c>
      <c r="C781" s="20" t="s">
        <v>500</v>
      </c>
      <c r="D781" s="50">
        <v>768.677734375</v>
      </c>
      <c r="E781" s="61">
        <v>768.677734375</v>
      </c>
    </row>
    <row r="782" spans="1:5" ht="30">
      <c r="A782" s="5" t="s">
        <v>1580</v>
      </c>
      <c r="B782" s="15" t="s">
        <v>1581</v>
      </c>
      <c r="C782" s="20" t="s">
        <v>30</v>
      </c>
      <c r="D782" s="44">
        <v>2.0003256797790527</v>
      </c>
      <c r="E782" s="55">
        <v>2.0003256797790527</v>
      </c>
    </row>
    <row r="783" spans="1:5" ht="30">
      <c r="A783" s="5" t="s">
        <v>1582</v>
      </c>
      <c r="B783" s="15" t="s">
        <v>1583</v>
      </c>
      <c r="C783" s="20" t="s">
        <v>38</v>
      </c>
      <c r="D783" s="50">
        <v>155.59788513183594</v>
      </c>
      <c r="E783" s="61">
        <v>155.59788513183594</v>
      </c>
    </row>
    <row r="784" spans="1:5" ht="30">
      <c r="A784" s="5" t="s">
        <v>1584</v>
      </c>
      <c r="B784" s="15" t="s">
        <v>1585</v>
      </c>
      <c r="C784" s="20" t="s">
        <v>30</v>
      </c>
      <c r="D784" s="50">
        <v>516.9989013671875</v>
      </c>
      <c r="E784" s="61">
        <v>516.9989013671875</v>
      </c>
    </row>
    <row r="785" spans="1:5" ht="30">
      <c r="A785" s="5" t="s">
        <v>1586</v>
      </c>
      <c r="B785" s="15" t="s">
        <v>1587</v>
      </c>
      <c r="C785" s="20" t="s">
        <v>212</v>
      </c>
      <c r="D785" s="50">
        <v>836.17828369140625</v>
      </c>
      <c r="E785" s="61">
        <v>836.17828369140625</v>
      </c>
    </row>
    <row r="786" spans="1:5" ht="30">
      <c r="A786" s="5" t="s">
        <v>1588</v>
      </c>
      <c r="B786" s="15" t="s">
        <v>1589</v>
      </c>
      <c r="C786" s="20" t="s">
        <v>500</v>
      </c>
      <c r="D786" s="46">
        <v>3352.4443359375</v>
      </c>
      <c r="E786" s="57">
        <v>3352.4443359375</v>
      </c>
    </row>
    <row r="787" spans="1:5" ht="30">
      <c r="A787" s="5" t="s">
        <v>1590</v>
      </c>
      <c r="B787" s="15" t="s">
        <v>1591</v>
      </c>
      <c r="C787" s="20" t="s">
        <v>38</v>
      </c>
      <c r="D787" s="50">
        <v>155.59788513183594</v>
      </c>
      <c r="E787" s="61">
        <v>155.59788513183594</v>
      </c>
    </row>
    <row r="788" spans="1:5" ht="45">
      <c r="A788" s="5" t="s">
        <v>1592</v>
      </c>
      <c r="B788" s="15" t="s">
        <v>1593</v>
      </c>
      <c r="C788" s="20" t="s">
        <v>30</v>
      </c>
      <c r="D788" s="50">
        <v>514.99853515625</v>
      </c>
      <c r="E788" s="61">
        <v>514.99853515625</v>
      </c>
    </row>
    <row r="789" spans="1:5" ht="30">
      <c r="A789" s="5" t="s">
        <v>1594</v>
      </c>
      <c r="B789" s="15" t="s">
        <v>1595</v>
      </c>
      <c r="C789" s="20" t="s">
        <v>212</v>
      </c>
      <c r="D789" s="50">
        <v>838.03179931640625</v>
      </c>
      <c r="E789" s="61">
        <v>838.03179931640625</v>
      </c>
    </row>
    <row r="790" spans="1:5" ht="30">
      <c r="A790" s="5" t="s">
        <v>1596</v>
      </c>
      <c r="B790" s="15" t="s">
        <v>1597</v>
      </c>
      <c r="C790" s="20" t="s">
        <v>500</v>
      </c>
      <c r="D790" s="46">
        <v>3346.7294921875</v>
      </c>
      <c r="E790" s="57">
        <v>3346.7294921875</v>
      </c>
    </row>
    <row r="791" spans="1:5" ht="30">
      <c r="A791" s="5" t="s">
        <v>1598</v>
      </c>
      <c r="B791" s="15" t="s">
        <v>1599</v>
      </c>
      <c r="C791" s="20" t="s">
        <v>212</v>
      </c>
      <c r="D791" s="44">
        <v>1.8535212278366089</v>
      </c>
      <c r="E791" s="55">
        <v>1.8535212278366089</v>
      </c>
    </row>
    <row r="792" spans="1:5" ht="45">
      <c r="A792" s="5" t="s">
        <v>1600</v>
      </c>
      <c r="B792" s="15" t="s">
        <v>1601</v>
      </c>
      <c r="C792" s="20" t="s">
        <v>500</v>
      </c>
      <c r="D792" s="50">
        <v>768.677734375</v>
      </c>
      <c r="E792" s="61">
        <v>768.677734375</v>
      </c>
    </row>
    <row r="793" spans="1:5" ht="30">
      <c r="A793" s="5" t="s">
        <v>1602</v>
      </c>
      <c r="B793" s="15" t="s">
        <v>1603</v>
      </c>
      <c r="C793" s="20"/>
      <c r="D793" s="12" t="s">
        <v>1604</v>
      </c>
      <c r="E793" s="34" t="s">
        <v>1604</v>
      </c>
    </row>
    <row r="794" spans="1:5" ht="30">
      <c r="A794" s="5" t="s">
        <v>1605</v>
      </c>
      <c r="B794" s="15" t="s">
        <v>1606</v>
      </c>
      <c r="C794" s="20" t="s">
        <v>61</v>
      </c>
      <c r="D794" s="44">
        <v>4.9813203811645508</v>
      </c>
      <c r="E794" s="55">
        <v>4.9813203811645508</v>
      </c>
    </row>
    <row r="795" spans="1:5" ht="30">
      <c r="A795" s="5" t="s">
        <v>1607</v>
      </c>
      <c r="B795" s="15" t="s">
        <v>1608</v>
      </c>
      <c r="C795" s="20" t="s">
        <v>30</v>
      </c>
      <c r="D795" s="44">
        <v>1.0000016689300537</v>
      </c>
      <c r="E795" s="55">
        <v>1.0000016689300537</v>
      </c>
    </row>
    <row r="796" spans="1:5" ht="30">
      <c r="A796" s="5" t="s">
        <v>1609</v>
      </c>
      <c r="B796" s="15" t="s">
        <v>1610</v>
      </c>
      <c r="C796" s="20" t="s">
        <v>120</v>
      </c>
      <c r="D796" s="45">
        <v>80.221015930175781</v>
      </c>
      <c r="E796" s="56">
        <v>80.221015930175781</v>
      </c>
    </row>
    <row r="797" spans="1:5" ht="30">
      <c r="A797" s="5" t="s">
        <v>1611</v>
      </c>
      <c r="B797" s="15" t="s">
        <v>1612</v>
      </c>
      <c r="C797" s="20"/>
      <c r="D797" s="12" t="s">
        <v>1604</v>
      </c>
      <c r="E797" s="34" t="s">
        <v>1604</v>
      </c>
    </row>
    <row r="798" spans="1:5" ht="30">
      <c r="A798" s="5" t="s">
        <v>1613</v>
      </c>
      <c r="B798" s="15" t="s">
        <v>1614</v>
      </c>
      <c r="C798" s="20" t="s">
        <v>61</v>
      </c>
      <c r="D798" s="44">
        <v>4.9813203811645508</v>
      </c>
      <c r="E798" s="55">
        <v>4.9813203811645508</v>
      </c>
    </row>
    <row r="799" spans="1:5" ht="30">
      <c r="A799" s="5" t="s">
        <v>1615</v>
      </c>
      <c r="B799" s="15" t="s">
        <v>1616</v>
      </c>
      <c r="C799" s="20" t="s">
        <v>30</v>
      </c>
      <c r="D799" s="44">
        <v>1.1111111640930176</v>
      </c>
      <c r="E799" s="55">
        <v>1.1111111640930176</v>
      </c>
    </row>
    <row r="800" spans="1:5" ht="30">
      <c r="A800" s="5" t="s">
        <v>1617</v>
      </c>
      <c r="B800" s="15" t="s">
        <v>1618</v>
      </c>
      <c r="C800" s="20" t="s">
        <v>120</v>
      </c>
      <c r="D800" s="50">
        <v>464.70904541015625</v>
      </c>
      <c r="E800" s="61">
        <v>464.70904541015625</v>
      </c>
    </row>
    <row r="801" spans="1:5" ht="30">
      <c r="A801" s="5" t="s">
        <v>1619</v>
      </c>
      <c r="B801" s="15" t="s">
        <v>1620</v>
      </c>
      <c r="C801" s="20"/>
      <c r="D801" s="12" t="s">
        <v>1604</v>
      </c>
      <c r="E801" s="34" t="s">
        <v>1604</v>
      </c>
    </row>
    <row r="802" spans="1:5" ht="30">
      <c r="A802" s="5" t="s">
        <v>1621</v>
      </c>
      <c r="B802" s="15" t="s">
        <v>1622</v>
      </c>
      <c r="C802" s="20" t="s">
        <v>61</v>
      </c>
      <c r="D802" s="44">
        <v>4.9813203811645508</v>
      </c>
      <c r="E802" s="55">
        <v>4.9813203811645508</v>
      </c>
    </row>
    <row r="803" spans="1:5" ht="30">
      <c r="A803" s="5" t="s">
        <v>1623</v>
      </c>
      <c r="B803" s="15" t="s">
        <v>1624</v>
      </c>
      <c r="C803" s="20" t="s">
        <v>30</v>
      </c>
      <c r="D803" s="48">
        <v>0</v>
      </c>
      <c r="E803" s="59">
        <v>0</v>
      </c>
    </row>
    <row r="804" spans="1:5" ht="30">
      <c r="A804" s="5" t="s">
        <v>1625</v>
      </c>
      <c r="B804" s="15" t="s">
        <v>1626</v>
      </c>
      <c r="C804" s="20" t="s">
        <v>120</v>
      </c>
      <c r="D804" s="48">
        <v>0</v>
      </c>
      <c r="E804" s="59">
        <v>0</v>
      </c>
    </row>
    <row r="805" spans="1:5" ht="30">
      <c r="A805" s="5" t="s">
        <v>1627</v>
      </c>
      <c r="B805" s="15" t="s">
        <v>1628</v>
      </c>
      <c r="C805" s="20"/>
      <c r="D805" s="12" t="s">
        <v>1492</v>
      </c>
      <c r="E805" s="34" t="s">
        <v>1492</v>
      </c>
    </row>
    <row r="806" spans="1:5" ht="30">
      <c r="A806" s="5" t="s">
        <v>1629</v>
      </c>
      <c r="B806" s="15" t="s">
        <v>1630</v>
      </c>
      <c r="C806" s="20" t="s">
        <v>212</v>
      </c>
      <c r="D806" s="50">
        <v>835.38323974609375</v>
      </c>
      <c r="E806" s="61">
        <v>835.38323974609375</v>
      </c>
    </row>
    <row r="807" spans="1:5" ht="30">
      <c r="A807" s="5" t="s">
        <v>1631</v>
      </c>
      <c r="B807" s="15" t="s">
        <v>1632</v>
      </c>
      <c r="C807" s="20" t="s">
        <v>38</v>
      </c>
      <c r="D807" s="50">
        <v>161.915771484375</v>
      </c>
      <c r="E807" s="61">
        <v>161.915771484375</v>
      </c>
    </row>
    <row r="808" spans="1:5" ht="30">
      <c r="A808" s="5" t="s">
        <v>1633</v>
      </c>
      <c r="B808" s="15" t="s">
        <v>1634</v>
      </c>
      <c r="C808" s="20" t="s">
        <v>500</v>
      </c>
      <c r="D808" s="47">
        <v>1173.7862548828125</v>
      </c>
      <c r="E808" s="58">
        <v>1173.7862548828125</v>
      </c>
    </row>
    <row r="809" spans="1:5" ht="30">
      <c r="A809" s="5" t="s">
        <v>1635</v>
      </c>
      <c r="B809" s="15" t="s">
        <v>1636</v>
      </c>
      <c r="C809" s="20" t="s">
        <v>30</v>
      </c>
      <c r="D809" s="50">
        <v>268.21966552734375</v>
      </c>
      <c r="E809" s="61">
        <v>268.21966552734375</v>
      </c>
    </row>
    <row r="810" spans="1:5" ht="30">
      <c r="A810" s="5" t="s">
        <v>1637</v>
      </c>
      <c r="B810" s="15" t="s">
        <v>1638</v>
      </c>
      <c r="C810" s="20" t="s">
        <v>212</v>
      </c>
      <c r="D810" s="50">
        <v>835.38323974609375</v>
      </c>
      <c r="E810" s="61">
        <v>835.38323974609375</v>
      </c>
    </row>
    <row r="811" spans="1:5" ht="30">
      <c r="A811" s="5" t="s">
        <v>1639</v>
      </c>
      <c r="B811" s="15" t="s">
        <v>1640</v>
      </c>
      <c r="C811" s="20" t="s">
        <v>38</v>
      </c>
      <c r="D811" s="50">
        <v>160.31265258789063</v>
      </c>
      <c r="E811" s="61">
        <v>160.31265258789063</v>
      </c>
    </row>
    <row r="812" spans="1:5" ht="30">
      <c r="A812" s="5" t="s">
        <v>1641</v>
      </c>
      <c r="B812" s="15" t="s">
        <v>1642</v>
      </c>
      <c r="C812" s="20" t="s">
        <v>30</v>
      </c>
      <c r="D812" s="50">
        <v>317</v>
      </c>
      <c r="E812" s="61">
        <v>317</v>
      </c>
    </row>
    <row r="813" spans="1:5" ht="30">
      <c r="A813" s="5" t="s">
        <v>1643</v>
      </c>
      <c r="B813" s="15" t="s">
        <v>1644</v>
      </c>
      <c r="C813" s="20" t="s">
        <v>500</v>
      </c>
      <c r="D813" s="47">
        <v>1433.7713623046875</v>
      </c>
      <c r="E813" s="58">
        <v>1433.7713623046875</v>
      </c>
    </row>
    <row r="814" spans="1:5" ht="30">
      <c r="A814" s="5" t="s">
        <v>1645</v>
      </c>
      <c r="B814" s="15" t="s">
        <v>1646</v>
      </c>
      <c r="C814" s="20" t="s">
        <v>212</v>
      </c>
      <c r="D814" s="47">
        <v>1271.10595703125</v>
      </c>
      <c r="E814" s="58">
        <v>1271.10595703125</v>
      </c>
    </row>
    <row r="815" spans="1:5" ht="30">
      <c r="A815" s="5" t="s">
        <v>1647</v>
      </c>
      <c r="B815" s="15" t="s">
        <v>1648</v>
      </c>
      <c r="C815" s="20" t="s">
        <v>212</v>
      </c>
      <c r="D815" s="44">
        <v>6.2273645401000977</v>
      </c>
      <c r="E815" s="55">
        <v>6.2273645401000977</v>
      </c>
    </row>
    <row r="816" spans="1:5" ht="30">
      <c r="A816" s="5" t="s">
        <v>1649</v>
      </c>
      <c r="B816" s="15" t="s">
        <v>1650</v>
      </c>
      <c r="C816" s="20" t="s">
        <v>30</v>
      </c>
      <c r="D816" s="50">
        <v>503.62335205078125</v>
      </c>
      <c r="E816" s="61">
        <v>503.62335205078125</v>
      </c>
    </row>
    <row r="817" spans="1:5" ht="30">
      <c r="A817" s="5" t="s">
        <v>1651</v>
      </c>
      <c r="B817" s="15" t="s">
        <v>1652</v>
      </c>
      <c r="C817" s="20" t="s">
        <v>30</v>
      </c>
      <c r="D817" s="50">
        <v>357.86309814453125</v>
      </c>
      <c r="E817" s="61">
        <v>357.86309814453125</v>
      </c>
    </row>
    <row r="818" spans="1:5" ht="30">
      <c r="A818" s="5" t="s">
        <v>1653</v>
      </c>
      <c r="B818" s="15" t="s">
        <v>1654</v>
      </c>
      <c r="C818" s="20" t="s">
        <v>30</v>
      </c>
      <c r="D818" s="45">
        <v>51.093463897705078</v>
      </c>
      <c r="E818" s="56">
        <v>51.093463897705078</v>
      </c>
    </row>
    <row r="819" spans="1:5" ht="30">
      <c r="A819" s="5" t="s">
        <v>1655</v>
      </c>
      <c r="B819" s="15" t="s">
        <v>1656</v>
      </c>
      <c r="C819" s="20" t="s">
        <v>212</v>
      </c>
      <c r="D819" s="48">
        <v>0</v>
      </c>
      <c r="E819" s="59">
        <v>0</v>
      </c>
    </row>
    <row r="820" spans="1:5" ht="30">
      <c r="A820" s="5" t="s">
        <v>1657</v>
      </c>
      <c r="B820" s="15" t="s">
        <v>1658</v>
      </c>
      <c r="C820" s="20" t="s">
        <v>500</v>
      </c>
      <c r="D820" s="47">
        <v>1740.524169921875</v>
      </c>
      <c r="E820" s="58">
        <v>1740.524169921875</v>
      </c>
    </row>
    <row r="821" spans="1:5" ht="45">
      <c r="A821" s="5" t="s">
        <v>1659</v>
      </c>
      <c r="B821" s="15" t="s">
        <v>1660</v>
      </c>
      <c r="C821" s="20" t="s">
        <v>120</v>
      </c>
      <c r="D821" s="46">
        <v>60330.71484375</v>
      </c>
      <c r="E821" s="57">
        <v>60330.71484375</v>
      </c>
    </row>
    <row r="822" spans="1:5" ht="30">
      <c r="A822" s="5" t="s">
        <v>1661</v>
      </c>
      <c r="B822" s="15" t="s">
        <v>1662</v>
      </c>
      <c r="C822" s="20" t="s">
        <v>120</v>
      </c>
      <c r="D822" s="48">
        <v>0</v>
      </c>
      <c r="E822" s="59">
        <v>0</v>
      </c>
    </row>
    <row r="823" spans="1:5" ht="30">
      <c r="A823" s="5" t="s">
        <v>1663</v>
      </c>
      <c r="B823" s="15" t="s">
        <v>1664</v>
      </c>
      <c r="C823" s="20" t="s">
        <v>120</v>
      </c>
      <c r="D823" s="46">
        <v>60330.71484375</v>
      </c>
      <c r="E823" s="57">
        <v>60330.71484375</v>
      </c>
    </row>
    <row r="824" spans="1:5" ht="30">
      <c r="A824" s="5" t="s">
        <v>1665</v>
      </c>
      <c r="B824" s="15" t="s">
        <v>1666</v>
      </c>
      <c r="C824" s="20" t="s">
        <v>120</v>
      </c>
      <c r="D824" s="50">
        <v>452.48037719726562</v>
      </c>
      <c r="E824" s="61">
        <v>452.48037719726562</v>
      </c>
    </row>
    <row r="825" spans="1:5" ht="30">
      <c r="A825" s="5" t="s">
        <v>1667</v>
      </c>
      <c r="B825" s="15" t="s">
        <v>1668</v>
      </c>
      <c r="C825" s="20" t="s">
        <v>120</v>
      </c>
      <c r="D825" s="48">
        <v>0</v>
      </c>
      <c r="E825" s="59">
        <v>0</v>
      </c>
    </row>
    <row r="826" spans="1:5" ht="30">
      <c r="A826" s="5" t="s">
        <v>1669</v>
      </c>
      <c r="B826" s="15" t="s">
        <v>1670</v>
      </c>
      <c r="C826" s="20" t="s">
        <v>61</v>
      </c>
      <c r="D826" s="44">
        <v>2.4906601905822754</v>
      </c>
      <c r="E826" s="55">
        <v>2.4906601905822754</v>
      </c>
    </row>
    <row r="827" spans="1:5" ht="30">
      <c r="A827" s="5" t="s">
        <v>1671</v>
      </c>
      <c r="B827" s="15" t="s">
        <v>1672</v>
      </c>
      <c r="C827" s="20" t="s">
        <v>38</v>
      </c>
      <c r="D827" s="44">
        <v>1.6031239032745361</v>
      </c>
      <c r="E827" s="55">
        <v>1.6031239032745361</v>
      </c>
    </row>
    <row r="828" spans="1:5" ht="45">
      <c r="A828" s="5" t="s">
        <v>1673</v>
      </c>
      <c r="B828" s="15" t="s">
        <v>1674</v>
      </c>
      <c r="C828" s="20" t="s">
        <v>33</v>
      </c>
      <c r="D828" s="45">
        <v>99.618110656738281</v>
      </c>
      <c r="E828" s="56">
        <v>99.618110656738281</v>
      </c>
    </row>
    <row r="829" spans="1:5" ht="45">
      <c r="A829" s="5" t="s">
        <v>1675</v>
      </c>
      <c r="B829" s="15" t="s">
        <v>1676</v>
      </c>
      <c r="C829" s="20" t="s">
        <v>120</v>
      </c>
      <c r="D829" s="50">
        <v>929.2569580078125</v>
      </c>
      <c r="E829" s="61">
        <v>929.2569580078125</v>
      </c>
    </row>
    <row r="830" spans="1:5" ht="30">
      <c r="A830" s="5" t="s">
        <v>1677</v>
      </c>
      <c r="B830" s="15" t="s">
        <v>1678</v>
      </c>
      <c r="C830" s="20" t="s">
        <v>38</v>
      </c>
      <c r="D830" s="51">
        <v>0.98686343431472778</v>
      </c>
      <c r="E830" s="62">
        <v>0.98686343431472778</v>
      </c>
    </row>
    <row r="831" spans="1:5" ht="45">
      <c r="A831" s="5" t="s">
        <v>1679</v>
      </c>
      <c r="B831" s="15" t="s">
        <v>1680</v>
      </c>
      <c r="C831" s="20" t="s">
        <v>30</v>
      </c>
      <c r="D831" s="50">
        <v>146.15562438964844</v>
      </c>
      <c r="E831" s="61">
        <v>146.15562438964844</v>
      </c>
    </row>
    <row r="832" spans="1:5" ht="45">
      <c r="A832" s="5" t="s">
        <v>1681</v>
      </c>
      <c r="B832" s="15" t="s">
        <v>1682</v>
      </c>
      <c r="C832" s="20" t="s">
        <v>1683</v>
      </c>
      <c r="D832" s="46">
        <v>1691952</v>
      </c>
      <c r="E832" s="57">
        <v>1691952</v>
      </c>
    </row>
    <row r="833" spans="1:5" ht="30">
      <c r="A833" s="5" t="s">
        <v>1684</v>
      </c>
      <c r="B833" s="15" t="s">
        <v>1685</v>
      </c>
      <c r="C833" s="20" t="s">
        <v>212</v>
      </c>
      <c r="D833" s="47">
        <v>1389.8060302734375</v>
      </c>
      <c r="E833" s="58">
        <v>1389.8060302734375</v>
      </c>
    </row>
    <row r="834" spans="1:5" ht="45">
      <c r="A834" s="5" t="s">
        <v>1686</v>
      </c>
      <c r="B834" s="15" t="s">
        <v>1687</v>
      </c>
      <c r="C834" s="20" t="s">
        <v>212</v>
      </c>
      <c r="D834" s="44">
        <v>6.2273645401000977</v>
      </c>
      <c r="E834" s="55">
        <v>6.2273645401000977</v>
      </c>
    </row>
    <row r="835" spans="1:5" ht="30">
      <c r="A835" s="5" t="s">
        <v>1688</v>
      </c>
      <c r="B835" s="15" t="s">
        <v>1689</v>
      </c>
      <c r="C835" s="20" t="s">
        <v>212</v>
      </c>
      <c r="D835" s="44">
        <v>6.2035832405090332</v>
      </c>
      <c r="E835" s="55">
        <v>6.2035832405090332</v>
      </c>
    </row>
    <row r="836" spans="1:5" ht="45">
      <c r="A836" s="5" t="s">
        <v>1690</v>
      </c>
      <c r="B836" s="15" t="s">
        <v>1691</v>
      </c>
      <c r="C836" s="20" t="s">
        <v>212</v>
      </c>
      <c r="D836" s="51">
        <v>2.3781357333064079E-2</v>
      </c>
      <c r="E836" s="62">
        <v>2.3781357333064079E-2</v>
      </c>
    </row>
    <row r="837" spans="1:5" ht="45">
      <c r="A837" s="5" t="s">
        <v>1692</v>
      </c>
      <c r="B837" s="15" t="s">
        <v>1693</v>
      </c>
      <c r="C837" s="20" t="s">
        <v>84</v>
      </c>
      <c r="D837" s="47">
        <v>2348.207275390625</v>
      </c>
      <c r="E837" s="58">
        <v>2348.207275390625</v>
      </c>
    </row>
    <row r="838" spans="1:5" ht="45">
      <c r="A838" s="5" t="s">
        <v>1694</v>
      </c>
      <c r="B838" s="15" t="s">
        <v>1695</v>
      </c>
      <c r="C838" s="20" t="s">
        <v>87</v>
      </c>
      <c r="D838" s="46">
        <v>6546.4287109375</v>
      </c>
      <c r="E838" s="57">
        <v>6546.4287109375</v>
      </c>
    </row>
    <row r="839" spans="1:5" ht="45">
      <c r="A839" s="5" t="s">
        <v>1696</v>
      </c>
      <c r="B839" s="15" t="s">
        <v>1697</v>
      </c>
      <c r="C839" s="20" t="s">
        <v>84</v>
      </c>
      <c r="D839" s="44">
        <v>8.9674472808837891</v>
      </c>
      <c r="E839" s="55">
        <v>8.9674472808837891</v>
      </c>
    </row>
    <row r="840" spans="1:5" ht="45">
      <c r="A840" s="5" t="s">
        <v>1698</v>
      </c>
      <c r="B840" s="15" t="s">
        <v>1699</v>
      </c>
      <c r="C840" s="20" t="s">
        <v>87</v>
      </c>
      <c r="D840" s="45">
        <v>24.99981689453125</v>
      </c>
      <c r="E840" s="56">
        <v>24.99981689453125</v>
      </c>
    </row>
    <row r="841" spans="1:5" ht="30">
      <c r="A841" s="5" t="s">
        <v>1700</v>
      </c>
      <c r="B841" s="15" t="s">
        <v>1701</v>
      </c>
      <c r="C841" s="20" t="s">
        <v>61</v>
      </c>
      <c r="D841" s="44">
        <v>8.0946455001831055</v>
      </c>
      <c r="E841" s="55">
        <v>8.0946455001831055</v>
      </c>
    </row>
    <row r="842" spans="1:5" ht="30">
      <c r="A842" s="5" t="s">
        <v>1702</v>
      </c>
      <c r="B842" s="15" t="s">
        <v>1703</v>
      </c>
      <c r="C842" s="20" t="s">
        <v>120</v>
      </c>
      <c r="D842" s="48">
        <v>0</v>
      </c>
      <c r="E842" s="59">
        <v>0</v>
      </c>
    </row>
    <row r="843" spans="1:5" ht="30">
      <c r="A843" s="5" t="s">
        <v>1704</v>
      </c>
      <c r="B843" s="15" t="s">
        <v>1705</v>
      </c>
      <c r="C843" s="20" t="s">
        <v>90</v>
      </c>
      <c r="D843" s="44">
        <v>1.2114211320877075</v>
      </c>
      <c r="E843" s="55">
        <v>1.2114211320877075</v>
      </c>
    </row>
    <row r="844" spans="1:5">
      <c r="A844" s="5" t="s">
        <v>1706</v>
      </c>
      <c r="B844" s="15" t="s">
        <v>1707</v>
      </c>
      <c r="C844" s="20"/>
      <c r="D844" s="12" t="s">
        <v>1708</v>
      </c>
      <c r="E844" s="34" t="s">
        <v>1708</v>
      </c>
    </row>
    <row r="845" spans="1:5" ht="30">
      <c r="A845" s="5" t="s">
        <v>1709</v>
      </c>
      <c r="B845" s="15" t="s">
        <v>1710</v>
      </c>
      <c r="C845" s="20"/>
      <c r="D845" s="12" t="s">
        <v>1708</v>
      </c>
      <c r="E845" s="34" t="s">
        <v>1708</v>
      </c>
    </row>
    <row r="846" spans="1:5" ht="30">
      <c r="A846" s="5" t="s">
        <v>1711</v>
      </c>
      <c r="B846" s="15" t="s">
        <v>1712</v>
      </c>
      <c r="C846" s="20"/>
      <c r="D846" s="44">
        <v>1</v>
      </c>
      <c r="E846" s="55">
        <v>1</v>
      </c>
    </row>
    <row r="847" spans="1:5" ht="30">
      <c r="A847" s="5" t="s">
        <v>1713</v>
      </c>
      <c r="B847" s="15" t="s">
        <v>117</v>
      </c>
      <c r="C847" s="20"/>
      <c r="D847" s="44">
        <v>1</v>
      </c>
      <c r="E847" s="55">
        <v>1</v>
      </c>
    </row>
    <row r="848" spans="1:5" ht="30">
      <c r="A848" s="5" t="s">
        <v>1714</v>
      </c>
      <c r="B848" s="15" t="s">
        <v>1715</v>
      </c>
      <c r="C848" s="20" t="s">
        <v>120</v>
      </c>
      <c r="D848" s="47">
        <v>2284.333740234375</v>
      </c>
      <c r="E848" s="58">
        <v>2284.333740234375</v>
      </c>
    </row>
    <row r="849" spans="1:5" ht="30">
      <c r="A849" s="5" t="s">
        <v>1716</v>
      </c>
      <c r="B849" s="15" t="s">
        <v>1717</v>
      </c>
      <c r="C849" s="20" t="s">
        <v>120</v>
      </c>
      <c r="D849" s="47">
        <v>2284.333740234375</v>
      </c>
      <c r="E849" s="58">
        <v>2284.333740234375</v>
      </c>
    </row>
    <row r="850" spans="1:5" ht="30">
      <c r="A850" s="5" t="s">
        <v>1718</v>
      </c>
      <c r="B850" s="15" t="s">
        <v>1719</v>
      </c>
      <c r="C850" s="20" t="s">
        <v>120</v>
      </c>
      <c r="D850" s="47">
        <v>2261.490478515625</v>
      </c>
      <c r="E850" s="58">
        <v>2261.490478515625</v>
      </c>
    </row>
    <row r="851" spans="1:5" ht="30">
      <c r="A851" s="5" t="s">
        <v>1720</v>
      </c>
      <c r="B851" s="15" t="s">
        <v>1721</v>
      </c>
      <c r="C851" s="20" t="s">
        <v>127</v>
      </c>
      <c r="D851" s="50">
        <v>475.04058837890625</v>
      </c>
      <c r="E851" s="61">
        <v>475.04058837890625</v>
      </c>
    </row>
    <row r="852" spans="1:5" ht="30">
      <c r="A852" s="5" t="s">
        <v>1722</v>
      </c>
      <c r="B852" s="15" t="s">
        <v>1723</v>
      </c>
      <c r="C852" s="20" t="s">
        <v>61</v>
      </c>
      <c r="D852" s="45">
        <v>38.605178833007812</v>
      </c>
      <c r="E852" s="56">
        <v>38.605178833007812</v>
      </c>
    </row>
    <row r="853" spans="1:5" ht="30">
      <c r="A853" s="5" t="s">
        <v>1724</v>
      </c>
      <c r="B853" s="15" t="s">
        <v>1725</v>
      </c>
      <c r="C853" s="20" t="s">
        <v>61</v>
      </c>
      <c r="D853" s="45">
        <v>38.605178833007812</v>
      </c>
      <c r="E853" s="56">
        <v>38.605178833007812</v>
      </c>
    </row>
    <row r="854" spans="1:5" ht="30">
      <c r="A854" s="5" t="s">
        <v>1726</v>
      </c>
      <c r="B854" s="15" t="s">
        <v>1727</v>
      </c>
      <c r="C854" s="20" t="s">
        <v>33</v>
      </c>
      <c r="D854" s="45">
        <v>79.999992370605469</v>
      </c>
      <c r="E854" s="56">
        <v>79.999992370605469</v>
      </c>
    </row>
    <row r="855" spans="1:5" ht="30">
      <c r="A855" s="5" t="s">
        <v>1728</v>
      </c>
      <c r="B855" s="15" t="s">
        <v>1729</v>
      </c>
      <c r="C855" s="20" t="s">
        <v>33</v>
      </c>
      <c r="D855" s="45">
        <v>80.100387573242188</v>
      </c>
      <c r="E855" s="56">
        <v>80.100387573242188</v>
      </c>
    </row>
    <row r="856" spans="1:5">
      <c r="A856" s="5" t="s">
        <v>1730</v>
      </c>
      <c r="B856" s="15" t="s">
        <v>111</v>
      </c>
      <c r="C856" s="20"/>
      <c r="D856" s="47">
        <v>1200</v>
      </c>
      <c r="E856" s="58">
        <v>1200</v>
      </c>
    </row>
    <row r="857" spans="1:5" ht="30">
      <c r="A857" s="5" t="s">
        <v>1731</v>
      </c>
      <c r="B857" s="15" t="s">
        <v>1732</v>
      </c>
      <c r="C857" s="20" t="s">
        <v>120</v>
      </c>
      <c r="D857" s="45">
        <v>22.843317031860352</v>
      </c>
      <c r="E857" s="56">
        <v>22.843317031860352</v>
      </c>
    </row>
    <row r="858" spans="1:5" ht="30">
      <c r="A858" s="5" t="s">
        <v>1733</v>
      </c>
      <c r="B858" s="15" t="s">
        <v>115</v>
      </c>
      <c r="C858" s="20" t="s">
        <v>33</v>
      </c>
      <c r="D858" s="45">
        <v>99</v>
      </c>
      <c r="E858" s="56">
        <v>99</v>
      </c>
    </row>
    <row r="859" spans="1:5">
      <c r="A859" s="5" t="s">
        <v>1734</v>
      </c>
      <c r="B859" s="15" t="s">
        <v>1735</v>
      </c>
      <c r="C859" s="20"/>
      <c r="D859" s="12" t="s">
        <v>1736</v>
      </c>
      <c r="E859" s="34" t="s">
        <v>1736</v>
      </c>
    </row>
    <row r="860" spans="1:5" ht="30">
      <c r="A860" s="5" t="s">
        <v>1737</v>
      </c>
      <c r="B860" s="15" t="s">
        <v>1738</v>
      </c>
      <c r="C860" s="20" t="s">
        <v>120</v>
      </c>
      <c r="D860" s="47">
        <v>2475.937255859375</v>
      </c>
      <c r="E860" s="58">
        <v>2475.937255859375</v>
      </c>
    </row>
    <row r="861" spans="1:5" ht="30">
      <c r="A861" s="5" t="s">
        <v>1739</v>
      </c>
      <c r="B861" s="15" t="s">
        <v>1740</v>
      </c>
      <c r="C861" s="20" t="s">
        <v>33</v>
      </c>
      <c r="D861" s="45">
        <v>96.889984130859375</v>
      </c>
      <c r="E861" s="56">
        <v>96.889984130859375</v>
      </c>
    </row>
    <row r="862" spans="1:5" ht="30">
      <c r="A862" s="5" t="s">
        <v>130</v>
      </c>
      <c r="B862" s="15" t="s">
        <v>1741</v>
      </c>
      <c r="C862" s="20"/>
      <c r="D862" s="44">
        <v>1.0499999523162842</v>
      </c>
      <c r="E862" s="55">
        <v>1.0499999523162842</v>
      </c>
    </row>
    <row r="863" spans="1:5" ht="30">
      <c r="A863" s="5" t="s">
        <v>1742</v>
      </c>
      <c r="B863" s="15" t="s">
        <v>1743</v>
      </c>
      <c r="C863" s="20"/>
      <c r="D863" s="44">
        <v>1</v>
      </c>
      <c r="E863" s="55">
        <v>1</v>
      </c>
    </row>
    <row r="864" spans="1:5" ht="30">
      <c r="A864" s="5" t="s">
        <v>1744</v>
      </c>
      <c r="B864" s="15" t="s">
        <v>1745</v>
      </c>
      <c r="C864" s="20" t="s">
        <v>120</v>
      </c>
      <c r="D864" s="47">
        <v>2358.03564453125</v>
      </c>
      <c r="E864" s="58">
        <v>2358.03564453125</v>
      </c>
    </row>
    <row r="865" spans="1:5" ht="30">
      <c r="A865" s="5" t="s">
        <v>1746</v>
      </c>
      <c r="B865" s="15" t="s">
        <v>1747</v>
      </c>
      <c r="C865" s="20" t="s">
        <v>120</v>
      </c>
      <c r="D865" s="47">
        <v>2284.333740234375</v>
      </c>
      <c r="E865" s="58">
        <v>2284.333740234375</v>
      </c>
    </row>
    <row r="866" spans="1:5" ht="30">
      <c r="A866" s="5" t="s">
        <v>1748</v>
      </c>
      <c r="B866" s="15" t="s">
        <v>1749</v>
      </c>
      <c r="C866" s="20" t="s">
        <v>33</v>
      </c>
      <c r="D866" s="45">
        <v>96.874435424804687</v>
      </c>
      <c r="E866" s="56">
        <v>96.874435424804687</v>
      </c>
    </row>
    <row r="867" spans="1:5" ht="30">
      <c r="A867" s="5" t="s">
        <v>1750</v>
      </c>
      <c r="B867" s="15" t="s">
        <v>1751</v>
      </c>
      <c r="C867" s="20" t="s">
        <v>120</v>
      </c>
      <c r="D867" s="45">
        <v>73.701950073242188</v>
      </c>
      <c r="E867" s="56">
        <v>73.701950073242188</v>
      </c>
    </row>
    <row r="868" spans="1:5" ht="30">
      <c r="A868" s="5" t="s">
        <v>1752</v>
      </c>
      <c r="B868" s="15" t="s">
        <v>1753</v>
      </c>
      <c r="C868" s="20" t="s">
        <v>120</v>
      </c>
      <c r="D868" s="47">
        <v>2398.55029296875</v>
      </c>
      <c r="E868" s="58">
        <v>2398.55029296875</v>
      </c>
    </row>
    <row r="869" spans="1:5" ht="30">
      <c r="A869" s="5" t="s">
        <v>1754</v>
      </c>
      <c r="B869" s="15" t="s">
        <v>1755</v>
      </c>
      <c r="C869" s="20"/>
      <c r="D869" s="12" t="s">
        <v>1708</v>
      </c>
      <c r="E869" s="34" t="s">
        <v>1708</v>
      </c>
    </row>
    <row r="870" spans="1:5" ht="30">
      <c r="A870" s="5" t="s">
        <v>1756</v>
      </c>
      <c r="B870" s="15" t="s">
        <v>1757</v>
      </c>
      <c r="C870" s="20"/>
      <c r="D870" s="12" t="s">
        <v>1708</v>
      </c>
      <c r="E870" s="34" t="s">
        <v>1708</v>
      </c>
    </row>
    <row r="871" spans="1:5" ht="30">
      <c r="A871" s="5" t="s">
        <v>1758</v>
      </c>
      <c r="B871" s="15" t="s">
        <v>1759</v>
      </c>
      <c r="C871" s="20"/>
      <c r="D871" s="44">
        <v>1</v>
      </c>
      <c r="E871" s="55">
        <v>1</v>
      </c>
    </row>
    <row r="872" spans="1:5" ht="30">
      <c r="A872" s="5" t="s">
        <v>1760</v>
      </c>
      <c r="B872" s="15" t="s">
        <v>147</v>
      </c>
      <c r="C872" s="20"/>
      <c r="D872" s="44">
        <v>1</v>
      </c>
      <c r="E872" s="55">
        <v>1</v>
      </c>
    </row>
    <row r="873" spans="1:5" ht="30">
      <c r="A873" s="5" t="s">
        <v>1761</v>
      </c>
      <c r="B873" s="15" t="s">
        <v>1762</v>
      </c>
      <c r="C873" s="20" t="s">
        <v>120</v>
      </c>
      <c r="D873" s="50">
        <v>100.85848236083984</v>
      </c>
      <c r="E873" s="61">
        <v>100.85848236083984</v>
      </c>
    </row>
    <row r="874" spans="1:5" ht="30">
      <c r="A874" s="5" t="s">
        <v>1763</v>
      </c>
      <c r="B874" s="15" t="s">
        <v>1764</v>
      </c>
      <c r="C874" s="20" t="s">
        <v>120</v>
      </c>
      <c r="D874" s="50">
        <v>100.85848236083984</v>
      </c>
      <c r="E874" s="61">
        <v>100.85848236083984</v>
      </c>
    </row>
    <row r="875" spans="1:5" ht="30">
      <c r="A875" s="5" t="s">
        <v>1765</v>
      </c>
      <c r="B875" s="15" t="s">
        <v>1766</v>
      </c>
      <c r="C875" s="20" t="s">
        <v>120</v>
      </c>
      <c r="D875" s="45">
        <v>99.849899291992188</v>
      </c>
      <c r="E875" s="56">
        <v>99.849899291992188</v>
      </c>
    </row>
    <row r="876" spans="1:5" ht="30">
      <c r="A876" s="5" t="s">
        <v>1767</v>
      </c>
      <c r="B876" s="15" t="s">
        <v>1768</v>
      </c>
      <c r="C876" s="20" t="s">
        <v>127</v>
      </c>
      <c r="D876" s="50">
        <v>226.20706176757812</v>
      </c>
      <c r="E876" s="61">
        <v>226.20706176757812</v>
      </c>
    </row>
    <row r="877" spans="1:5" ht="30">
      <c r="A877" s="5" t="s">
        <v>1769</v>
      </c>
      <c r="B877" s="15" t="s">
        <v>1770</v>
      </c>
      <c r="C877" s="20" t="s">
        <v>61</v>
      </c>
      <c r="D877" s="44">
        <v>3.5333571434020996</v>
      </c>
      <c r="E877" s="55">
        <v>3.5333571434020996</v>
      </c>
    </row>
    <row r="878" spans="1:5" ht="30">
      <c r="A878" s="5" t="s">
        <v>1771</v>
      </c>
      <c r="B878" s="15" t="s">
        <v>1772</v>
      </c>
      <c r="C878" s="20" t="s">
        <v>61</v>
      </c>
      <c r="D878" s="44">
        <v>3.5333571434020996</v>
      </c>
      <c r="E878" s="55">
        <v>3.5333571434020996</v>
      </c>
    </row>
    <row r="879" spans="1:5" ht="30">
      <c r="A879" s="5" t="s">
        <v>1773</v>
      </c>
      <c r="B879" s="15" t="s">
        <v>1774</v>
      </c>
      <c r="C879" s="20" t="s">
        <v>33</v>
      </c>
      <c r="D879" s="45">
        <v>79.999992370605469</v>
      </c>
      <c r="E879" s="56">
        <v>79.999992370605469</v>
      </c>
    </row>
    <row r="880" spans="1:5" ht="30">
      <c r="A880" s="5" t="s">
        <v>1775</v>
      </c>
      <c r="B880" s="15" t="s">
        <v>1776</v>
      </c>
      <c r="C880" s="20" t="s">
        <v>33</v>
      </c>
      <c r="D880" s="45">
        <v>80.023246765136719</v>
      </c>
      <c r="E880" s="56">
        <v>80.023246765136719</v>
      </c>
    </row>
    <row r="881" spans="1:5" ht="30">
      <c r="A881" s="5" t="s">
        <v>1777</v>
      </c>
      <c r="B881" s="15" t="s">
        <v>141</v>
      </c>
      <c r="C881" s="20"/>
      <c r="D881" s="47">
        <v>1200</v>
      </c>
      <c r="E881" s="58">
        <v>1200</v>
      </c>
    </row>
    <row r="882" spans="1:5" ht="30">
      <c r="A882" s="5" t="s">
        <v>1778</v>
      </c>
      <c r="B882" s="15" t="s">
        <v>1779</v>
      </c>
      <c r="C882" s="20" t="s">
        <v>120</v>
      </c>
      <c r="D882" s="44">
        <v>1.0085839033126831</v>
      </c>
      <c r="E882" s="55">
        <v>1.0085839033126831</v>
      </c>
    </row>
    <row r="883" spans="1:5" ht="30">
      <c r="A883" s="5" t="s">
        <v>1780</v>
      </c>
      <c r="B883" s="15" t="s">
        <v>145</v>
      </c>
      <c r="C883" s="20" t="s">
        <v>33</v>
      </c>
      <c r="D883" s="45">
        <v>99</v>
      </c>
      <c r="E883" s="56">
        <v>99</v>
      </c>
    </row>
    <row r="884" spans="1:5" ht="30">
      <c r="A884" s="5" t="s">
        <v>1781</v>
      </c>
      <c r="B884" s="15" t="s">
        <v>1782</v>
      </c>
      <c r="C884" s="20"/>
      <c r="D884" s="12" t="s">
        <v>1736</v>
      </c>
      <c r="E884" s="34" t="s">
        <v>1736</v>
      </c>
    </row>
    <row r="885" spans="1:5" ht="30">
      <c r="A885" s="5" t="s">
        <v>1783</v>
      </c>
      <c r="B885" s="15" t="s">
        <v>1784</v>
      </c>
      <c r="C885" s="20" t="s">
        <v>120</v>
      </c>
      <c r="D885" s="50">
        <v>111.87377166748047</v>
      </c>
      <c r="E885" s="61">
        <v>111.87377166748047</v>
      </c>
    </row>
    <row r="886" spans="1:5" ht="30">
      <c r="A886" s="5" t="s">
        <v>1785</v>
      </c>
      <c r="B886" s="15" t="s">
        <v>1786</v>
      </c>
      <c r="C886" s="20" t="s">
        <v>33</v>
      </c>
      <c r="D886" s="45">
        <v>94.688072204589844</v>
      </c>
      <c r="E886" s="56">
        <v>94.688072204589844</v>
      </c>
    </row>
    <row r="887" spans="1:5" ht="30">
      <c r="A887" s="5" t="s">
        <v>158</v>
      </c>
      <c r="B887" s="15" t="s">
        <v>1787</v>
      </c>
      <c r="C887" s="20"/>
      <c r="D887" s="44">
        <v>1.0499999523162842</v>
      </c>
      <c r="E887" s="55">
        <v>1.0499999523162842</v>
      </c>
    </row>
    <row r="888" spans="1:5" ht="30">
      <c r="A888" s="5" t="s">
        <v>1788</v>
      </c>
      <c r="B888" s="15" t="s">
        <v>1789</v>
      </c>
      <c r="C888" s="20"/>
      <c r="D888" s="44">
        <v>1</v>
      </c>
      <c r="E888" s="55">
        <v>1</v>
      </c>
    </row>
    <row r="889" spans="1:5" ht="30">
      <c r="A889" s="5" t="s">
        <v>1790</v>
      </c>
      <c r="B889" s="15" t="s">
        <v>1791</v>
      </c>
      <c r="C889" s="20" t="s">
        <v>120</v>
      </c>
      <c r="D889" s="50">
        <v>106.54645538330078</v>
      </c>
      <c r="E889" s="61">
        <v>106.54645538330078</v>
      </c>
    </row>
    <row r="890" spans="1:5" ht="30">
      <c r="A890" s="5" t="s">
        <v>1792</v>
      </c>
      <c r="B890" s="15" t="s">
        <v>1793</v>
      </c>
      <c r="C890" s="20" t="s">
        <v>120</v>
      </c>
      <c r="D890" s="50">
        <v>100.85848236083984</v>
      </c>
      <c r="E890" s="61">
        <v>100.85848236083984</v>
      </c>
    </row>
    <row r="891" spans="1:5" ht="30">
      <c r="A891" s="5" t="s">
        <v>1794</v>
      </c>
      <c r="B891" s="15" t="s">
        <v>1795</v>
      </c>
      <c r="C891" s="20" t="s">
        <v>33</v>
      </c>
      <c r="D891" s="45">
        <v>94.661506652832031</v>
      </c>
      <c r="E891" s="56">
        <v>94.661506652832031</v>
      </c>
    </row>
    <row r="892" spans="1:5" ht="30">
      <c r="A892" s="5" t="s">
        <v>1796</v>
      </c>
      <c r="B892" s="15" t="s">
        <v>1797</v>
      </c>
      <c r="C892" s="20" t="s">
        <v>120</v>
      </c>
      <c r="D892" s="44">
        <v>5.6879711151123047</v>
      </c>
      <c r="E892" s="55">
        <v>5.6879711151123047</v>
      </c>
    </row>
    <row r="893" spans="1:5" ht="30">
      <c r="A893" s="5" t="s">
        <v>1798</v>
      </c>
      <c r="B893" s="15" t="s">
        <v>1799</v>
      </c>
      <c r="C893" s="20" t="s">
        <v>120</v>
      </c>
      <c r="D893" s="50">
        <v>105.90139007568359</v>
      </c>
      <c r="E893" s="61">
        <v>105.90139007568359</v>
      </c>
    </row>
    <row r="894" spans="1:5" ht="30">
      <c r="A894" s="5" t="s">
        <v>1800</v>
      </c>
      <c r="B894" s="15" t="s">
        <v>1801</v>
      </c>
      <c r="C894" s="20"/>
      <c r="D894" s="12" t="s">
        <v>1708</v>
      </c>
      <c r="E894" s="34" t="s">
        <v>1708</v>
      </c>
    </row>
    <row r="895" spans="1:5" ht="30">
      <c r="A895" s="5" t="s">
        <v>1802</v>
      </c>
      <c r="B895" s="15" t="s">
        <v>1803</v>
      </c>
      <c r="C895" s="20"/>
      <c r="D895" s="12" t="s">
        <v>1708</v>
      </c>
      <c r="E895" s="34" t="s">
        <v>1708</v>
      </c>
    </row>
    <row r="896" spans="1:5" ht="30">
      <c r="A896" s="5" t="s">
        <v>1804</v>
      </c>
      <c r="B896" s="15" t="s">
        <v>1805</v>
      </c>
      <c r="C896" s="20"/>
      <c r="D896" s="44">
        <v>1</v>
      </c>
      <c r="E896" s="55">
        <v>1</v>
      </c>
    </row>
    <row r="897" spans="1:5" ht="30">
      <c r="A897" s="5" t="s">
        <v>1806</v>
      </c>
      <c r="B897" s="15" t="s">
        <v>175</v>
      </c>
      <c r="C897" s="20"/>
      <c r="D897" s="44">
        <v>1</v>
      </c>
      <c r="E897" s="55">
        <v>1</v>
      </c>
    </row>
    <row r="898" spans="1:5" ht="30">
      <c r="A898" s="5" t="s">
        <v>1807</v>
      </c>
      <c r="B898" s="15" t="s">
        <v>1808</v>
      </c>
      <c r="C898" s="20" t="s">
        <v>120</v>
      </c>
      <c r="D898" s="50">
        <v>191.08787536621094</v>
      </c>
      <c r="E898" s="61">
        <v>191.08787536621094</v>
      </c>
    </row>
    <row r="899" spans="1:5" ht="30">
      <c r="A899" s="5" t="s">
        <v>1809</v>
      </c>
      <c r="B899" s="15" t="s">
        <v>1810</v>
      </c>
      <c r="C899" s="20" t="s">
        <v>120</v>
      </c>
      <c r="D899" s="50">
        <v>191.08787536621094</v>
      </c>
      <c r="E899" s="61">
        <v>191.08787536621094</v>
      </c>
    </row>
    <row r="900" spans="1:5" ht="30">
      <c r="A900" s="5" t="s">
        <v>1811</v>
      </c>
      <c r="B900" s="15" t="s">
        <v>1812</v>
      </c>
      <c r="C900" s="20" t="s">
        <v>120</v>
      </c>
      <c r="D900" s="50">
        <v>189.177001953125</v>
      </c>
      <c r="E900" s="61">
        <v>189.177001953125</v>
      </c>
    </row>
    <row r="901" spans="1:5" ht="30">
      <c r="A901" s="5" t="s">
        <v>1813</v>
      </c>
      <c r="B901" s="15" t="s">
        <v>1814</v>
      </c>
      <c r="C901" s="20" t="s">
        <v>127</v>
      </c>
      <c r="D901" s="45">
        <v>61.202915191650391</v>
      </c>
      <c r="E901" s="56">
        <v>61.202915191650391</v>
      </c>
    </row>
    <row r="902" spans="1:5" ht="30">
      <c r="A902" s="5" t="s">
        <v>1815</v>
      </c>
      <c r="B902" s="15" t="s">
        <v>1816</v>
      </c>
      <c r="C902" s="20" t="s">
        <v>61</v>
      </c>
      <c r="D902" s="45">
        <v>24.90655517578125</v>
      </c>
      <c r="E902" s="56">
        <v>24.90655517578125</v>
      </c>
    </row>
    <row r="903" spans="1:5" ht="30">
      <c r="A903" s="5" t="s">
        <v>1817</v>
      </c>
      <c r="B903" s="15" t="s">
        <v>1818</v>
      </c>
      <c r="C903" s="20" t="s">
        <v>61</v>
      </c>
      <c r="D903" s="45">
        <v>24.906553268432617</v>
      </c>
      <c r="E903" s="56">
        <v>24.906553268432617</v>
      </c>
    </row>
    <row r="904" spans="1:5" ht="30">
      <c r="A904" s="5" t="s">
        <v>1819</v>
      </c>
      <c r="B904" s="15" t="s">
        <v>1820</v>
      </c>
      <c r="C904" s="20" t="s">
        <v>33</v>
      </c>
      <c r="D904" s="45">
        <v>79.999992370605469</v>
      </c>
      <c r="E904" s="56">
        <v>79.999992370605469</v>
      </c>
    </row>
    <row r="905" spans="1:5" ht="30">
      <c r="A905" s="5" t="s">
        <v>1821</v>
      </c>
      <c r="B905" s="15" t="s">
        <v>1822</v>
      </c>
      <c r="C905" s="20" t="s">
        <v>33</v>
      </c>
      <c r="D905" s="45">
        <v>80.064254760742188</v>
      </c>
      <c r="E905" s="56">
        <v>80.064254760742188</v>
      </c>
    </row>
    <row r="906" spans="1:5" ht="30">
      <c r="A906" s="5" t="s">
        <v>1823</v>
      </c>
      <c r="B906" s="15" t="s">
        <v>169</v>
      </c>
      <c r="C906" s="20"/>
      <c r="D906" s="47">
        <v>1200</v>
      </c>
      <c r="E906" s="58">
        <v>1200</v>
      </c>
    </row>
    <row r="907" spans="1:5" ht="30">
      <c r="A907" s="5" t="s">
        <v>1824</v>
      </c>
      <c r="B907" s="15" t="s">
        <v>1825</v>
      </c>
      <c r="C907" s="20" t="s">
        <v>120</v>
      </c>
      <c r="D907" s="44">
        <v>1.910876989364624</v>
      </c>
      <c r="E907" s="55">
        <v>1.910876989364624</v>
      </c>
    </row>
    <row r="908" spans="1:5" ht="30">
      <c r="A908" s="5" t="s">
        <v>1826</v>
      </c>
      <c r="B908" s="15" t="s">
        <v>173</v>
      </c>
      <c r="C908" s="20" t="s">
        <v>33</v>
      </c>
      <c r="D908" s="45">
        <v>99</v>
      </c>
      <c r="E908" s="56">
        <v>99</v>
      </c>
    </row>
    <row r="909" spans="1:5" ht="30">
      <c r="A909" s="5" t="s">
        <v>1827</v>
      </c>
      <c r="B909" s="15" t="s">
        <v>1828</v>
      </c>
      <c r="C909" s="20"/>
      <c r="D909" s="12" t="s">
        <v>1736</v>
      </c>
      <c r="E909" s="34" t="s">
        <v>1736</v>
      </c>
    </row>
    <row r="910" spans="1:5" ht="30">
      <c r="A910" s="5" t="s">
        <v>1829</v>
      </c>
      <c r="B910" s="15" t="s">
        <v>1830</v>
      </c>
      <c r="C910" s="20" t="s">
        <v>120</v>
      </c>
      <c r="D910" s="50">
        <v>210.49728393554687</v>
      </c>
      <c r="E910" s="61">
        <v>210.49728393554687</v>
      </c>
    </row>
    <row r="911" spans="1:5" ht="30">
      <c r="A911" s="5" t="s">
        <v>1831</v>
      </c>
      <c r="B911" s="15" t="s">
        <v>1832</v>
      </c>
      <c r="C911" s="20" t="s">
        <v>33</v>
      </c>
      <c r="D911" s="45">
        <v>95.341506958007812</v>
      </c>
      <c r="E911" s="56">
        <v>95.341506958007812</v>
      </c>
    </row>
    <row r="912" spans="1:5" ht="30">
      <c r="A912" s="5" t="s">
        <v>186</v>
      </c>
      <c r="B912" s="15" t="s">
        <v>1833</v>
      </c>
      <c r="C912" s="20"/>
      <c r="D912" s="44">
        <v>1.0499999523162842</v>
      </c>
      <c r="E912" s="55">
        <v>1.0499999523162842</v>
      </c>
    </row>
    <row r="913" spans="1:5" ht="30">
      <c r="A913" s="5" t="s">
        <v>1834</v>
      </c>
      <c r="B913" s="15" t="s">
        <v>1835</v>
      </c>
      <c r="C913" s="20"/>
      <c r="D913" s="44">
        <v>1</v>
      </c>
      <c r="E913" s="55">
        <v>1</v>
      </c>
    </row>
    <row r="914" spans="1:5" ht="30">
      <c r="A914" s="5" t="s">
        <v>1836</v>
      </c>
      <c r="B914" s="15" t="s">
        <v>1837</v>
      </c>
      <c r="C914" s="20" t="s">
        <v>120</v>
      </c>
      <c r="D914" s="50">
        <v>200.47361755371094</v>
      </c>
      <c r="E914" s="61">
        <v>200.47361755371094</v>
      </c>
    </row>
    <row r="915" spans="1:5" ht="30">
      <c r="A915" s="5" t="s">
        <v>1838</v>
      </c>
      <c r="B915" s="15" t="s">
        <v>1839</v>
      </c>
      <c r="C915" s="20" t="s">
        <v>120</v>
      </c>
      <c r="D915" s="50">
        <v>191.08787536621094</v>
      </c>
      <c r="E915" s="61">
        <v>191.08787536621094</v>
      </c>
    </row>
    <row r="916" spans="1:5" ht="30">
      <c r="A916" s="5" t="s">
        <v>1840</v>
      </c>
      <c r="B916" s="15" t="s">
        <v>1841</v>
      </c>
      <c r="C916" s="20" t="s">
        <v>33</v>
      </c>
      <c r="D916" s="45">
        <v>95.318214416503906</v>
      </c>
      <c r="E916" s="56">
        <v>95.318214416503906</v>
      </c>
    </row>
    <row r="917" spans="1:5" ht="30">
      <c r="A917" s="5" t="s">
        <v>1842</v>
      </c>
      <c r="B917" s="15" t="s">
        <v>1843</v>
      </c>
      <c r="C917" s="20" t="s">
        <v>120</v>
      </c>
      <c r="D917" s="44">
        <v>9.3857402801513672</v>
      </c>
      <c r="E917" s="55">
        <v>9.3857402801513672</v>
      </c>
    </row>
    <row r="918" spans="1:5" ht="30">
      <c r="A918" s="5" t="s">
        <v>1844</v>
      </c>
      <c r="B918" s="15" t="s">
        <v>1845</v>
      </c>
      <c r="C918" s="20" t="s">
        <v>120</v>
      </c>
      <c r="D918" s="50">
        <v>200.64225769042969</v>
      </c>
      <c r="E918" s="61">
        <v>200.64225769042969</v>
      </c>
    </row>
    <row r="919" spans="1:5">
      <c r="A919" s="5" t="s">
        <v>1846</v>
      </c>
      <c r="B919" s="15" t="s">
        <v>1847</v>
      </c>
      <c r="C919" s="20"/>
      <c r="D919" s="12" t="s">
        <v>1736</v>
      </c>
      <c r="E919" s="34" t="s">
        <v>1736</v>
      </c>
    </row>
    <row r="920" spans="1:5" ht="30">
      <c r="A920" s="5" t="s">
        <v>1848</v>
      </c>
      <c r="B920" s="15" t="s">
        <v>1849</v>
      </c>
      <c r="C920" s="20" t="s">
        <v>120</v>
      </c>
      <c r="D920" s="46">
        <v>32696.671875</v>
      </c>
      <c r="E920" s="57">
        <v>32696.671875</v>
      </c>
    </row>
    <row r="921" spans="1:5" ht="30">
      <c r="A921" s="5" t="s">
        <v>1850</v>
      </c>
      <c r="B921" s="15" t="s">
        <v>1851</v>
      </c>
      <c r="C921" s="20" t="s">
        <v>38</v>
      </c>
      <c r="D921" s="45">
        <v>54.975471496582031</v>
      </c>
      <c r="E921" s="56">
        <v>54.975471496582031</v>
      </c>
    </row>
    <row r="922" spans="1:5" ht="30">
      <c r="A922" s="5" t="s">
        <v>1852</v>
      </c>
      <c r="B922" s="15" t="s">
        <v>1853</v>
      </c>
      <c r="C922" s="20" t="s">
        <v>30</v>
      </c>
      <c r="D922" s="50">
        <v>269.93850708007812</v>
      </c>
      <c r="E922" s="61">
        <v>269.93850708007812</v>
      </c>
    </row>
    <row r="923" spans="1:5" ht="30">
      <c r="A923" s="5" t="s">
        <v>1854</v>
      </c>
      <c r="B923" s="15" t="s">
        <v>1855</v>
      </c>
      <c r="C923" s="20" t="s">
        <v>30</v>
      </c>
      <c r="D923" s="50">
        <v>268.43850708007812</v>
      </c>
      <c r="E923" s="61">
        <v>268.43850708007812</v>
      </c>
    </row>
    <row r="924" spans="1:5" ht="30">
      <c r="A924" s="5" t="s">
        <v>1856</v>
      </c>
      <c r="B924" s="15" t="s">
        <v>1857</v>
      </c>
      <c r="C924" s="20" t="s">
        <v>30</v>
      </c>
      <c r="D924" s="44">
        <v>1.5000067949295044</v>
      </c>
      <c r="E924" s="55">
        <v>1.5000067949295044</v>
      </c>
    </row>
    <row r="925" spans="1:5" ht="30">
      <c r="A925" s="5" t="s">
        <v>1858</v>
      </c>
      <c r="B925" s="15" t="s">
        <v>1859</v>
      </c>
      <c r="C925" s="20" t="s">
        <v>30</v>
      </c>
      <c r="D925" s="44">
        <v>2.79998779296875</v>
      </c>
      <c r="E925" s="55">
        <v>2.79998779296875</v>
      </c>
    </row>
    <row r="926" spans="1:5" ht="30">
      <c r="A926" s="5" t="s">
        <v>1860</v>
      </c>
      <c r="B926" s="15" t="s">
        <v>1861</v>
      </c>
      <c r="C926" s="20" t="s">
        <v>217</v>
      </c>
      <c r="D926" s="50">
        <v>193.29629516601562</v>
      </c>
      <c r="E926" s="61">
        <v>193.29629516601562</v>
      </c>
    </row>
    <row r="927" spans="1:5" ht="30">
      <c r="A927" s="5" t="s">
        <v>1862</v>
      </c>
      <c r="B927" s="15" t="s">
        <v>1863</v>
      </c>
      <c r="C927" s="20" t="s">
        <v>217</v>
      </c>
      <c r="D927" s="46">
        <v>3273.194580078125</v>
      </c>
      <c r="E927" s="57">
        <v>3273.194580078125</v>
      </c>
    </row>
    <row r="928" spans="1:5">
      <c r="A928" s="5" t="s">
        <v>1864</v>
      </c>
      <c r="B928" s="15" t="s">
        <v>1865</v>
      </c>
      <c r="C928" s="20"/>
      <c r="D928" s="12" t="s">
        <v>1736</v>
      </c>
      <c r="E928" s="34" t="s">
        <v>1736</v>
      </c>
    </row>
    <row r="929" spans="1:5" ht="30">
      <c r="A929" s="5" t="s">
        <v>1866</v>
      </c>
      <c r="B929" s="15" t="s">
        <v>1867</v>
      </c>
      <c r="C929" s="20" t="s">
        <v>120</v>
      </c>
      <c r="D929" s="46">
        <v>39403.765625</v>
      </c>
      <c r="E929" s="57">
        <v>39403.765625</v>
      </c>
    </row>
    <row r="930" spans="1:5" ht="30">
      <c r="A930" s="5" t="s">
        <v>1868</v>
      </c>
      <c r="B930" s="15" t="s">
        <v>1869</v>
      </c>
      <c r="C930" s="20" t="s">
        <v>38</v>
      </c>
      <c r="D930" s="45">
        <v>32.926471710205078</v>
      </c>
      <c r="E930" s="56">
        <v>32.926471710205078</v>
      </c>
    </row>
    <row r="931" spans="1:5" ht="30">
      <c r="A931" s="5" t="s">
        <v>1870</v>
      </c>
      <c r="B931" s="15" t="s">
        <v>1871</v>
      </c>
      <c r="C931" s="20" t="s">
        <v>30</v>
      </c>
      <c r="D931" s="50">
        <v>239.07640075683594</v>
      </c>
      <c r="E931" s="61">
        <v>239.07640075683594</v>
      </c>
    </row>
    <row r="932" spans="1:5" ht="30">
      <c r="A932" s="5" t="s">
        <v>1872</v>
      </c>
      <c r="B932" s="15" t="s">
        <v>1873</v>
      </c>
      <c r="C932" s="20" t="s">
        <v>30</v>
      </c>
      <c r="D932" s="50">
        <v>238.79838562011719</v>
      </c>
      <c r="E932" s="61">
        <v>238.79838562011719</v>
      </c>
    </row>
    <row r="933" spans="1:5" ht="30">
      <c r="A933" s="5" t="s">
        <v>1874</v>
      </c>
      <c r="B933" s="15" t="s">
        <v>1875</v>
      </c>
      <c r="C933" s="20" t="s">
        <v>30</v>
      </c>
      <c r="D933" s="51">
        <v>0.27801513671875</v>
      </c>
      <c r="E933" s="62">
        <v>0.27801513671875</v>
      </c>
    </row>
    <row r="934" spans="1:5" ht="30">
      <c r="A934" s="5" t="s">
        <v>1876</v>
      </c>
      <c r="B934" s="15" t="s">
        <v>1877</v>
      </c>
      <c r="C934" s="20" t="s">
        <v>30</v>
      </c>
      <c r="D934" s="44">
        <v>5.6000094413757324</v>
      </c>
      <c r="E934" s="55">
        <v>5.6000094413757324</v>
      </c>
    </row>
    <row r="935" spans="1:5" ht="30">
      <c r="A935" s="5" t="s">
        <v>1878</v>
      </c>
      <c r="B935" s="15" t="s">
        <v>1879</v>
      </c>
      <c r="C935" s="20" t="s">
        <v>217</v>
      </c>
      <c r="D935" s="50">
        <v>314.63427734375</v>
      </c>
      <c r="E935" s="61">
        <v>314.63427734375</v>
      </c>
    </row>
    <row r="936" spans="1:5" ht="30">
      <c r="A936" s="5" t="s">
        <v>1880</v>
      </c>
      <c r="B936" s="15" t="s">
        <v>1881</v>
      </c>
      <c r="C936" s="20" t="s">
        <v>217</v>
      </c>
      <c r="D936" s="46">
        <v>5008.38232421875</v>
      </c>
      <c r="E936" s="57">
        <v>5008.38232421875</v>
      </c>
    </row>
    <row r="937" spans="1:5">
      <c r="A937" s="5" t="s">
        <v>1882</v>
      </c>
      <c r="B937" s="15" t="s">
        <v>1883</v>
      </c>
      <c r="C937" s="20"/>
      <c r="D937" s="12" t="s">
        <v>1736</v>
      </c>
      <c r="E937" s="34" t="s">
        <v>1736</v>
      </c>
    </row>
    <row r="938" spans="1:5" ht="30">
      <c r="A938" s="5" t="s">
        <v>1884</v>
      </c>
      <c r="B938" s="15" t="s">
        <v>1885</v>
      </c>
      <c r="C938" s="20" t="s">
        <v>120</v>
      </c>
      <c r="D938" s="46">
        <v>22138.884765625</v>
      </c>
      <c r="E938" s="57">
        <v>22138.884765625</v>
      </c>
    </row>
    <row r="939" spans="1:5" ht="30">
      <c r="A939" s="5" t="s">
        <v>1886</v>
      </c>
      <c r="B939" s="15" t="s">
        <v>1887</v>
      </c>
      <c r="C939" s="20" t="s">
        <v>38</v>
      </c>
      <c r="D939" s="45">
        <v>16.049018859863281</v>
      </c>
      <c r="E939" s="56">
        <v>16.049018859863281</v>
      </c>
    </row>
    <row r="940" spans="1:5" ht="30">
      <c r="A940" s="5" t="s">
        <v>1888</v>
      </c>
      <c r="B940" s="15" t="s">
        <v>1889</v>
      </c>
      <c r="C940" s="20" t="s">
        <v>30</v>
      </c>
      <c r="D940" s="50">
        <v>201.52557373046875</v>
      </c>
      <c r="E940" s="61">
        <v>201.52557373046875</v>
      </c>
    </row>
    <row r="941" spans="1:5" ht="30">
      <c r="A941" s="5" t="s">
        <v>1890</v>
      </c>
      <c r="B941" s="15" t="s">
        <v>1891</v>
      </c>
      <c r="C941" s="20" t="s">
        <v>30</v>
      </c>
      <c r="D941" s="50">
        <v>201.14555358886719</v>
      </c>
      <c r="E941" s="61">
        <v>201.14555358886719</v>
      </c>
    </row>
    <row r="942" spans="1:5" ht="30">
      <c r="A942" s="5" t="s">
        <v>1892</v>
      </c>
      <c r="B942" s="15" t="s">
        <v>1893</v>
      </c>
      <c r="C942" s="20" t="s">
        <v>30</v>
      </c>
      <c r="D942" s="51">
        <v>0.38001167774200439</v>
      </c>
      <c r="E942" s="62">
        <v>0.38001167774200439</v>
      </c>
    </row>
    <row r="943" spans="1:5" ht="30">
      <c r="A943" s="5" t="s">
        <v>1894</v>
      </c>
      <c r="B943" s="15" t="s">
        <v>1895</v>
      </c>
      <c r="C943" s="20" t="s">
        <v>30</v>
      </c>
      <c r="D943" s="44">
        <v>2.5</v>
      </c>
      <c r="E943" s="55">
        <v>2.5</v>
      </c>
    </row>
    <row r="944" spans="1:5" ht="30">
      <c r="A944" s="5" t="s">
        <v>1896</v>
      </c>
      <c r="B944" s="15" t="s">
        <v>1897</v>
      </c>
      <c r="C944" s="20" t="s">
        <v>217</v>
      </c>
      <c r="D944" s="50">
        <v>431.67807006835937</v>
      </c>
      <c r="E944" s="61">
        <v>431.67807006835937</v>
      </c>
    </row>
    <row r="945" spans="1:5" ht="30">
      <c r="A945" s="5" t="s">
        <v>1898</v>
      </c>
      <c r="B945" s="15" t="s">
        <v>1899</v>
      </c>
      <c r="C945" s="20" t="s">
        <v>217</v>
      </c>
      <c r="D945" s="46">
        <v>3955.150634765625</v>
      </c>
      <c r="E945" s="57">
        <v>3955.150634765625</v>
      </c>
    </row>
    <row r="946" spans="1:5">
      <c r="A946" s="5" t="s">
        <v>1900</v>
      </c>
      <c r="B946" s="15" t="s">
        <v>1901</v>
      </c>
      <c r="C946" s="20"/>
      <c r="D946" s="12" t="s">
        <v>1736</v>
      </c>
      <c r="E946" s="34" t="s">
        <v>1736</v>
      </c>
    </row>
    <row r="947" spans="1:5" ht="30">
      <c r="A947" s="5" t="s">
        <v>1902</v>
      </c>
      <c r="B947" s="15" t="s">
        <v>1903</v>
      </c>
      <c r="C947" s="20" t="s">
        <v>120</v>
      </c>
      <c r="D947" s="46">
        <v>12019.505859375</v>
      </c>
      <c r="E947" s="57">
        <v>12019.505859375</v>
      </c>
    </row>
    <row r="948" spans="1:5" ht="30">
      <c r="A948" s="5" t="s">
        <v>1904</v>
      </c>
      <c r="B948" s="15" t="s">
        <v>1905</v>
      </c>
      <c r="C948" s="20" t="s">
        <v>38</v>
      </c>
      <c r="D948" s="51">
        <v>0.27745097875595093</v>
      </c>
      <c r="E948" s="62">
        <v>0.27745097875595093</v>
      </c>
    </row>
    <row r="949" spans="1:5" ht="30">
      <c r="A949" s="5" t="s">
        <v>1906</v>
      </c>
      <c r="B949" s="15" t="s">
        <v>1907</v>
      </c>
      <c r="C949" s="20" t="s">
        <v>30</v>
      </c>
      <c r="D949" s="45">
        <v>67.310409545898438</v>
      </c>
      <c r="E949" s="56">
        <v>67.310409545898438</v>
      </c>
    </row>
    <row r="950" spans="1:5" ht="30">
      <c r="A950" s="5" t="s">
        <v>1908</v>
      </c>
      <c r="B950" s="15" t="s">
        <v>1909</v>
      </c>
      <c r="C950" s="20" t="s">
        <v>30</v>
      </c>
      <c r="D950" s="45">
        <v>61.710399627685547</v>
      </c>
      <c r="E950" s="56">
        <v>61.710399627685547</v>
      </c>
    </row>
    <row r="951" spans="1:5" ht="30">
      <c r="A951" s="5" t="s">
        <v>1910</v>
      </c>
      <c r="B951" s="15" t="s">
        <v>1911</v>
      </c>
      <c r="C951" s="20" t="s">
        <v>30</v>
      </c>
      <c r="D951" s="44">
        <v>5.6000094413757324</v>
      </c>
      <c r="E951" s="55">
        <v>5.6000094413757324</v>
      </c>
    </row>
    <row r="952" spans="1:5" ht="30">
      <c r="A952" s="5" t="s">
        <v>1912</v>
      </c>
      <c r="B952" s="15" t="s">
        <v>1913</v>
      </c>
      <c r="C952" s="20" t="s">
        <v>30</v>
      </c>
      <c r="D952" s="44">
        <v>2.79998779296875</v>
      </c>
      <c r="E952" s="55">
        <v>2.79998779296875</v>
      </c>
    </row>
    <row r="953" spans="1:5" ht="30">
      <c r="A953" s="5" t="s">
        <v>1914</v>
      </c>
      <c r="B953" s="15" t="s">
        <v>1915</v>
      </c>
      <c r="C953" s="20" t="s">
        <v>217</v>
      </c>
      <c r="D953" s="50">
        <v>242.97288513183594</v>
      </c>
      <c r="E953" s="61">
        <v>242.97288513183594</v>
      </c>
    </row>
    <row r="954" spans="1:5" ht="30">
      <c r="A954" s="5" t="s">
        <v>1916</v>
      </c>
      <c r="B954" s="15" t="s">
        <v>1917</v>
      </c>
      <c r="C954" s="20" t="s">
        <v>217</v>
      </c>
      <c r="D954" s="50">
        <v>915.1556396484375</v>
      </c>
      <c r="E954" s="61">
        <v>915.1556396484375</v>
      </c>
    </row>
    <row r="955" spans="1:5">
      <c r="A955" s="5" t="s">
        <v>1918</v>
      </c>
      <c r="B955" s="15" t="s">
        <v>1919</v>
      </c>
      <c r="C955" s="20"/>
      <c r="D955" s="12" t="s">
        <v>1736</v>
      </c>
      <c r="E955" s="34" t="s">
        <v>1736</v>
      </c>
    </row>
    <row r="956" spans="1:5" ht="30">
      <c r="A956" s="5" t="s">
        <v>1920</v>
      </c>
      <c r="B956" s="15" t="s">
        <v>1921</v>
      </c>
      <c r="C956" s="20" t="s">
        <v>120</v>
      </c>
      <c r="D956" s="46">
        <v>17245.328125</v>
      </c>
      <c r="E956" s="57">
        <v>17245.328125</v>
      </c>
    </row>
    <row r="957" spans="1:5" ht="30">
      <c r="A957" s="5" t="s">
        <v>1922</v>
      </c>
      <c r="B957" s="15" t="s">
        <v>1923</v>
      </c>
      <c r="C957" s="20" t="s">
        <v>38</v>
      </c>
      <c r="D957" s="51">
        <v>0.70449364185333252</v>
      </c>
      <c r="E957" s="62">
        <v>0.70449364185333252</v>
      </c>
    </row>
    <row r="958" spans="1:5" ht="30">
      <c r="A958" s="5" t="s">
        <v>1924</v>
      </c>
      <c r="B958" s="15" t="s">
        <v>1925</v>
      </c>
      <c r="C958" s="20" t="s">
        <v>30</v>
      </c>
      <c r="D958" s="45">
        <v>90.100021362304688</v>
      </c>
      <c r="E958" s="56">
        <v>90.100021362304688</v>
      </c>
    </row>
    <row r="959" spans="1:5" ht="30">
      <c r="A959" s="5" t="s">
        <v>1926</v>
      </c>
      <c r="B959" s="15" t="s">
        <v>1927</v>
      </c>
      <c r="C959" s="20" t="s">
        <v>30</v>
      </c>
      <c r="D959" s="45">
        <v>84.500015258789063</v>
      </c>
      <c r="E959" s="56">
        <v>84.500015258789063</v>
      </c>
    </row>
    <row r="960" spans="1:5" ht="30">
      <c r="A960" s="5" t="s">
        <v>1928</v>
      </c>
      <c r="B960" s="15" t="s">
        <v>1929</v>
      </c>
      <c r="C960" s="20" t="s">
        <v>30</v>
      </c>
      <c r="D960" s="44">
        <v>5.6000094413757324</v>
      </c>
      <c r="E960" s="55">
        <v>5.6000094413757324</v>
      </c>
    </row>
    <row r="961" spans="1:5" ht="30">
      <c r="A961" s="5" t="s">
        <v>1930</v>
      </c>
      <c r="B961" s="15" t="s">
        <v>1931</v>
      </c>
      <c r="C961" s="20" t="s">
        <v>30</v>
      </c>
      <c r="D961" s="44">
        <v>2.79998779296875</v>
      </c>
      <c r="E961" s="55">
        <v>2.79998779296875</v>
      </c>
    </row>
    <row r="962" spans="1:5" ht="30">
      <c r="A962" s="5" t="s">
        <v>1932</v>
      </c>
      <c r="B962" s="15" t="s">
        <v>1933</v>
      </c>
      <c r="C962" s="20" t="s">
        <v>217</v>
      </c>
      <c r="D962" s="50">
        <v>225.93124389648437</v>
      </c>
      <c r="E962" s="61">
        <v>225.93124389648437</v>
      </c>
    </row>
    <row r="963" spans="1:5" ht="30">
      <c r="A963" s="5" t="s">
        <v>1934</v>
      </c>
      <c r="B963" s="15" t="s">
        <v>1935</v>
      </c>
      <c r="C963" s="20" t="s">
        <v>217</v>
      </c>
      <c r="D963" s="47">
        <v>1142.268798828125</v>
      </c>
      <c r="E963" s="58">
        <v>1142.268798828125</v>
      </c>
    </row>
    <row r="964" spans="1:5">
      <c r="A964" s="5" t="s">
        <v>1936</v>
      </c>
      <c r="B964" s="15" t="s">
        <v>1937</v>
      </c>
      <c r="C964" s="20"/>
      <c r="D964" s="12" t="s">
        <v>1736</v>
      </c>
      <c r="E964" s="34" t="s">
        <v>1736</v>
      </c>
    </row>
    <row r="965" spans="1:5" ht="30">
      <c r="A965" s="5" t="s">
        <v>1938</v>
      </c>
      <c r="B965" s="15" t="s">
        <v>1939</v>
      </c>
      <c r="C965" s="20" t="s">
        <v>120</v>
      </c>
      <c r="D965" s="46">
        <v>13742.8271484375</v>
      </c>
      <c r="E965" s="57">
        <v>13742.8271484375</v>
      </c>
    </row>
    <row r="966" spans="1:5" ht="30">
      <c r="A966" s="5" t="s">
        <v>1940</v>
      </c>
      <c r="B966" s="15" t="s">
        <v>1941</v>
      </c>
      <c r="C966" s="20" t="s">
        <v>38</v>
      </c>
      <c r="D966" s="44">
        <v>1.3529411554336548</v>
      </c>
      <c r="E966" s="55">
        <v>1.3529411554336548</v>
      </c>
    </row>
    <row r="967" spans="1:5" ht="30">
      <c r="A967" s="5" t="s">
        <v>1942</v>
      </c>
      <c r="B967" s="15" t="s">
        <v>1943</v>
      </c>
      <c r="C967" s="20" t="s">
        <v>30</v>
      </c>
      <c r="D967" s="50">
        <v>108.28154754638672</v>
      </c>
      <c r="E967" s="61">
        <v>108.28154754638672</v>
      </c>
    </row>
    <row r="968" spans="1:5" ht="30">
      <c r="A968" s="5" t="s">
        <v>1944</v>
      </c>
      <c r="B968" s="15" t="s">
        <v>1945</v>
      </c>
      <c r="C968" s="20" t="s">
        <v>30</v>
      </c>
      <c r="D968" s="50">
        <v>102.58154296875</v>
      </c>
      <c r="E968" s="61">
        <v>102.58154296875</v>
      </c>
    </row>
    <row r="969" spans="1:5" ht="30">
      <c r="A969" s="5" t="s">
        <v>1946</v>
      </c>
      <c r="B969" s="15" t="s">
        <v>1947</v>
      </c>
      <c r="C969" s="20" t="s">
        <v>30</v>
      </c>
      <c r="D969" s="44">
        <v>5.7000055313110352</v>
      </c>
      <c r="E969" s="55">
        <v>5.7000055313110352</v>
      </c>
    </row>
    <row r="970" spans="1:5" ht="30">
      <c r="A970" s="5" t="s">
        <v>1948</v>
      </c>
      <c r="B970" s="15" t="s">
        <v>1949</v>
      </c>
      <c r="C970" s="20" t="s">
        <v>30</v>
      </c>
      <c r="D970" s="44">
        <v>2.79998779296875</v>
      </c>
      <c r="E970" s="55">
        <v>2.79998779296875</v>
      </c>
    </row>
    <row r="971" spans="1:5" ht="30">
      <c r="A971" s="5" t="s">
        <v>1950</v>
      </c>
      <c r="B971" s="15" t="s">
        <v>1951</v>
      </c>
      <c r="C971" s="20" t="s">
        <v>217</v>
      </c>
      <c r="D971" s="50">
        <v>141.89399719238281</v>
      </c>
      <c r="E971" s="61">
        <v>141.89399719238281</v>
      </c>
    </row>
    <row r="972" spans="1:5" ht="30">
      <c r="A972" s="5" t="s">
        <v>1952</v>
      </c>
      <c r="B972" s="15" t="s">
        <v>1953</v>
      </c>
      <c r="C972" s="20" t="s">
        <v>217</v>
      </c>
      <c r="D972" s="47">
        <v>1027.843017578125</v>
      </c>
      <c r="E972" s="58">
        <v>1027.843017578125</v>
      </c>
    </row>
    <row r="973" spans="1:5">
      <c r="A973" s="5" t="s">
        <v>1954</v>
      </c>
      <c r="B973" s="15" t="s">
        <v>1955</v>
      </c>
      <c r="C973" s="20"/>
      <c r="D973" s="12" t="s">
        <v>1736</v>
      </c>
      <c r="E973" s="34" t="s">
        <v>1736</v>
      </c>
    </row>
    <row r="974" spans="1:5" ht="30">
      <c r="A974" s="5" t="s">
        <v>1956</v>
      </c>
      <c r="B974" s="15" t="s">
        <v>1957</v>
      </c>
      <c r="C974" s="20" t="s">
        <v>120</v>
      </c>
      <c r="D974" s="46">
        <v>24054.251953125</v>
      </c>
      <c r="E974" s="57">
        <v>24054.251953125</v>
      </c>
    </row>
    <row r="975" spans="1:5" ht="30">
      <c r="A975" s="5" t="s">
        <v>1958</v>
      </c>
      <c r="B975" s="15" t="s">
        <v>1959</v>
      </c>
      <c r="C975" s="20" t="s">
        <v>38</v>
      </c>
      <c r="D975" s="44">
        <v>3.5705876350402832</v>
      </c>
      <c r="E975" s="55">
        <v>3.5705876350402832</v>
      </c>
    </row>
    <row r="976" spans="1:5" ht="30">
      <c r="A976" s="5" t="s">
        <v>1960</v>
      </c>
      <c r="B976" s="15" t="s">
        <v>1961</v>
      </c>
      <c r="C976" s="20" t="s">
        <v>30</v>
      </c>
      <c r="D976" s="50">
        <v>139.56349182128906</v>
      </c>
      <c r="E976" s="61">
        <v>139.56349182128906</v>
      </c>
    </row>
    <row r="977" spans="1:5" ht="30">
      <c r="A977" s="5" t="s">
        <v>1962</v>
      </c>
      <c r="B977" s="15" t="s">
        <v>1963</v>
      </c>
      <c r="C977" s="20" t="s">
        <v>30</v>
      </c>
      <c r="D977" s="50">
        <v>133.96348571777344</v>
      </c>
      <c r="E977" s="61">
        <v>133.96348571777344</v>
      </c>
    </row>
    <row r="978" spans="1:5" ht="30">
      <c r="A978" s="5" t="s">
        <v>1964</v>
      </c>
      <c r="B978" s="15" t="s">
        <v>1965</v>
      </c>
      <c r="C978" s="20" t="s">
        <v>30</v>
      </c>
      <c r="D978" s="44">
        <v>5.6000094413757324</v>
      </c>
      <c r="E978" s="55">
        <v>5.6000094413757324</v>
      </c>
    </row>
    <row r="979" spans="1:5" ht="30">
      <c r="A979" s="5" t="s">
        <v>1966</v>
      </c>
      <c r="B979" s="15" t="s">
        <v>1967</v>
      </c>
      <c r="C979" s="20" t="s">
        <v>30</v>
      </c>
      <c r="D979" s="44">
        <v>2.79998779296875</v>
      </c>
      <c r="E979" s="55">
        <v>2.79998779296875</v>
      </c>
    </row>
    <row r="980" spans="1:5" ht="30">
      <c r="A980" s="5" t="s">
        <v>1968</v>
      </c>
      <c r="B980" s="15" t="s">
        <v>1969</v>
      </c>
      <c r="C980" s="20" t="s">
        <v>217</v>
      </c>
      <c r="D980" s="50">
        <v>108.51228332519531</v>
      </c>
      <c r="E980" s="61">
        <v>108.51228332519531</v>
      </c>
    </row>
    <row r="981" spans="1:5" ht="30">
      <c r="A981" s="5" t="s">
        <v>1970</v>
      </c>
      <c r="B981" s="15" t="s">
        <v>1971</v>
      </c>
      <c r="C981" s="20" t="s">
        <v>217</v>
      </c>
      <c r="D981" s="47">
        <v>1408.445068359375</v>
      </c>
      <c r="E981" s="58">
        <v>1408.445068359375</v>
      </c>
    </row>
    <row r="982" spans="1:5">
      <c r="A982" s="5" t="s">
        <v>1972</v>
      </c>
      <c r="B982" s="15" t="s">
        <v>1973</v>
      </c>
      <c r="C982" s="20" t="s">
        <v>38</v>
      </c>
      <c r="D982" s="44">
        <v>1.0135135650634766</v>
      </c>
      <c r="E982" s="55">
        <v>1.0135135650634766</v>
      </c>
    </row>
    <row r="983" spans="1:5">
      <c r="A983" s="5" t="s">
        <v>1974</v>
      </c>
      <c r="B983" s="15" t="s">
        <v>1975</v>
      </c>
      <c r="C983" s="20" t="s">
        <v>30</v>
      </c>
      <c r="D983" s="45">
        <v>29.999990463256836</v>
      </c>
      <c r="E983" s="56">
        <v>29.999990463256836</v>
      </c>
    </row>
    <row r="984" spans="1:5">
      <c r="A984" s="5" t="s">
        <v>1976</v>
      </c>
      <c r="B984" s="15" t="s">
        <v>1977</v>
      </c>
      <c r="C984" s="20" t="s">
        <v>500</v>
      </c>
      <c r="D984" s="46">
        <v>17296.677734375</v>
      </c>
      <c r="E984" s="57">
        <v>17296.677734375</v>
      </c>
    </row>
    <row r="985" spans="1:5">
      <c r="A985" s="5" t="s">
        <v>1978</v>
      </c>
      <c r="B985" s="15" t="s">
        <v>476</v>
      </c>
      <c r="C985" s="20" t="s">
        <v>212</v>
      </c>
      <c r="D985" s="50">
        <v>140.75802612304687</v>
      </c>
      <c r="E985" s="61">
        <v>140.75802612304687</v>
      </c>
    </row>
    <row r="986" spans="1:5">
      <c r="A986" s="5" t="s">
        <v>1979</v>
      </c>
      <c r="B986" s="15" t="s">
        <v>1980</v>
      </c>
      <c r="C986" s="20" t="s">
        <v>120</v>
      </c>
      <c r="D986" s="46">
        <v>675888.125</v>
      </c>
      <c r="E986" s="57">
        <v>675888.125</v>
      </c>
    </row>
    <row r="987" spans="1:5">
      <c r="A987" s="5" t="s">
        <v>1981</v>
      </c>
      <c r="B987" s="15" t="s">
        <v>1982</v>
      </c>
      <c r="C987" s="20" t="s">
        <v>120</v>
      </c>
      <c r="D987" s="46">
        <v>736668.4375</v>
      </c>
      <c r="E987" s="57">
        <v>736668.4375</v>
      </c>
    </row>
    <row r="988" spans="1:5">
      <c r="A988" s="5" t="s">
        <v>1983</v>
      </c>
      <c r="B988" s="15" t="s">
        <v>1984</v>
      </c>
      <c r="C988" s="20" t="s">
        <v>585</v>
      </c>
      <c r="D988" s="44">
        <v>2.3619730472564697</v>
      </c>
      <c r="E988" s="55">
        <v>2.3619730472564697</v>
      </c>
    </row>
    <row r="989" spans="1:5">
      <c r="A989" s="5" t="s">
        <v>1985</v>
      </c>
      <c r="B989" s="15" t="s">
        <v>1986</v>
      </c>
      <c r="C989" s="20" t="s">
        <v>1278</v>
      </c>
      <c r="D989" s="46">
        <v>5747.14599609375</v>
      </c>
      <c r="E989" s="57">
        <v>5747.14599609375</v>
      </c>
    </row>
    <row r="990" spans="1:5">
      <c r="A990" s="5" t="s">
        <v>1987</v>
      </c>
      <c r="B990" s="15" t="s">
        <v>478</v>
      </c>
      <c r="C990" s="20"/>
      <c r="D990" s="12" t="s">
        <v>479</v>
      </c>
      <c r="E990" s="34" t="s">
        <v>479</v>
      </c>
    </row>
    <row r="991" spans="1:5">
      <c r="A991" s="5" t="s">
        <v>1988</v>
      </c>
      <c r="B991" s="15" t="s">
        <v>1989</v>
      </c>
      <c r="C991" s="20"/>
      <c r="D991" s="12" t="s">
        <v>1990</v>
      </c>
      <c r="E991" s="34" t="s">
        <v>1990</v>
      </c>
    </row>
    <row r="992" spans="1:5">
      <c r="A992" s="5" t="s">
        <v>1991</v>
      </c>
      <c r="B992" s="15" t="s">
        <v>1992</v>
      </c>
      <c r="C992" s="20" t="s">
        <v>500</v>
      </c>
      <c r="D992" s="46">
        <v>17286.119140625</v>
      </c>
      <c r="E992" s="57">
        <v>17286.119140625</v>
      </c>
    </row>
    <row r="993" spans="1:5">
      <c r="A993" s="5" t="s">
        <v>1993</v>
      </c>
      <c r="B993" s="15" t="s">
        <v>499</v>
      </c>
      <c r="C993" s="20" t="s">
        <v>500</v>
      </c>
      <c r="D993" s="46">
        <v>18840.599609375</v>
      </c>
      <c r="E993" s="57">
        <v>18840.599609375</v>
      </c>
    </row>
    <row r="994" spans="1:5" ht="30">
      <c r="A994" s="5" t="s">
        <v>1994</v>
      </c>
      <c r="B994" s="15" t="s">
        <v>474</v>
      </c>
      <c r="C994" s="20" t="s">
        <v>30</v>
      </c>
      <c r="D994" s="45">
        <v>29.999992370605469</v>
      </c>
      <c r="E994" s="56">
        <v>29.999992370605469</v>
      </c>
    </row>
    <row r="995" spans="1:5" ht="30">
      <c r="A995" s="5" t="s">
        <v>1995</v>
      </c>
      <c r="B995" s="15" t="s">
        <v>1996</v>
      </c>
      <c r="C995" s="20" t="s">
        <v>500</v>
      </c>
      <c r="D995" s="46">
        <v>17296.677734375</v>
      </c>
      <c r="E995" s="57">
        <v>17296.677734375</v>
      </c>
    </row>
    <row r="996" spans="1:5" ht="30">
      <c r="A996" s="5" t="s">
        <v>1997</v>
      </c>
      <c r="B996" s="15" t="s">
        <v>1998</v>
      </c>
      <c r="C996" s="20" t="s">
        <v>500</v>
      </c>
      <c r="D996" s="46">
        <v>18922.1328125</v>
      </c>
      <c r="E996" s="57">
        <v>18922.1328125</v>
      </c>
    </row>
    <row r="997" spans="1:5">
      <c r="A997" s="5" t="s">
        <v>1999</v>
      </c>
      <c r="B997" s="15" t="s">
        <v>2000</v>
      </c>
      <c r="C997" s="20" t="s">
        <v>33</v>
      </c>
      <c r="D997" s="45">
        <v>48.630001068115234</v>
      </c>
      <c r="E997" s="56">
        <v>48.630001068115234</v>
      </c>
    </row>
    <row r="998" spans="1:5">
      <c r="A998" s="5" t="s">
        <v>2001</v>
      </c>
      <c r="B998" s="15" t="s">
        <v>2002</v>
      </c>
      <c r="C998" s="20" t="s">
        <v>33</v>
      </c>
      <c r="D998" s="44">
        <v>3.9900000095367432</v>
      </c>
      <c r="E998" s="55">
        <v>3.9900000095367432</v>
      </c>
    </row>
    <row r="999" spans="1:5">
      <c r="A999" s="5" t="s">
        <v>2003</v>
      </c>
      <c r="B999" s="15" t="s">
        <v>2004</v>
      </c>
      <c r="C999" s="20" t="s">
        <v>33</v>
      </c>
      <c r="D999" s="45">
        <v>13.039999008178711</v>
      </c>
      <c r="E999" s="56">
        <v>13.039999008178711</v>
      </c>
    </row>
    <row r="1000" spans="1:5">
      <c r="A1000" s="5" t="s">
        <v>2005</v>
      </c>
      <c r="B1000" s="15" t="s">
        <v>2006</v>
      </c>
      <c r="C1000" s="20" t="s">
        <v>33</v>
      </c>
      <c r="D1000" s="51">
        <v>0.80000001192092896</v>
      </c>
      <c r="E1000" s="62">
        <v>0.80000001192092896</v>
      </c>
    </row>
    <row r="1001" spans="1:5">
      <c r="A1001" s="5" t="s">
        <v>2007</v>
      </c>
      <c r="B1001" s="15" t="s">
        <v>2008</v>
      </c>
      <c r="C1001" s="20" t="s">
        <v>33</v>
      </c>
      <c r="D1001" s="51">
        <v>0.18999999761581421</v>
      </c>
      <c r="E1001" s="62">
        <v>0.18999999761581421</v>
      </c>
    </row>
    <row r="1002" spans="1:5">
      <c r="A1002" s="5" t="s">
        <v>2009</v>
      </c>
      <c r="B1002" s="15" t="s">
        <v>2010</v>
      </c>
      <c r="C1002" s="20" t="s">
        <v>33</v>
      </c>
      <c r="D1002" s="48">
        <v>0</v>
      </c>
      <c r="E1002" s="59">
        <v>0</v>
      </c>
    </row>
    <row r="1003" spans="1:5" ht="30">
      <c r="A1003" s="5" t="s">
        <v>2011</v>
      </c>
      <c r="B1003" s="15" t="s">
        <v>2012</v>
      </c>
      <c r="C1003" s="20" t="s">
        <v>33</v>
      </c>
      <c r="D1003" s="48">
        <v>0</v>
      </c>
      <c r="E1003" s="59">
        <v>0</v>
      </c>
    </row>
    <row r="1004" spans="1:5">
      <c r="A1004" s="5" t="s">
        <v>2013</v>
      </c>
      <c r="B1004" s="15" t="s">
        <v>2014</v>
      </c>
      <c r="C1004" s="20" t="s">
        <v>33</v>
      </c>
      <c r="D1004" s="44">
        <v>5.3600001335144043</v>
      </c>
      <c r="E1004" s="55">
        <v>5.3600001335144043</v>
      </c>
    </row>
    <row r="1005" spans="1:5" ht="30">
      <c r="A1005" s="5" t="s">
        <v>2015</v>
      </c>
      <c r="B1005" s="15" t="s">
        <v>2016</v>
      </c>
      <c r="C1005" s="20" t="s">
        <v>33</v>
      </c>
      <c r="D1005" s="45">
        <v>27.989999771118164</v>
      </c>
      <c r="E1005" s="56">
        <v>27.989999771118164</v>
      </c>
    </row>
    <row r="1006" spans="1:5" ht="30">
      <c r="A1006" s="5" t="s">
        <v>2017</v>
      </c>
      <c r="B1006" s="15" t="s">
        <v>2018</v>
      </c>
      <c r="C1006" s="20"/>
      <c r="D1006" s="44">
        <v>6.9862322807312012</v>
      </c>
      <c r="E1006" s="55">
        <v>6.9862322807312012</v>
      </c>
    </row>
    <row r="1007" spans="1:5" ht="30">
      <c r="A1007" s="5" t="s">
        <v>2019</v>
      </c>
      <c r="B1007" s="15" t="s">
        <v>2020</v>
      </c>
      <c r="C1007" s="20" t="s">
        <v>212</v>
      </c>
      <c r="D1007" s="50">
        <v>833.2999267578125</v>
      </c>
      <c r="E1007" s="61">
        <v>833.2999267578125</v>
      </c>
    </row>
    <row r="1008" spans="1:5" ht="30">
      <c r="A1008" s="5" t="s">
        <v>2021</v>
      </c>
      <c r="B1008" s="15" t="s">
        <v>2022</v>
      </c>
      <c r="C1008" s="20" t="s">
        <v>38</v>
      </c>
      <c r="D1008" s="50">
        <v>160.31265258789063</v>
      </c>
      <c r="E1008" s="61">
        <v>160.31265258789063</v>
      </c>
    </row>
    <row r="1009" spans="1:5" ht="30">
      <c r="A1009" s="5" t="s">
        <v>2023</v>
      </c>
      <c r="B1009" s="15" t="s">
        <v>2024</v>
      </c>
      <c r="C1009" s="20" t="s">
        <v>30</v>
      </c>
      <c r="D1009" s="50">
        <v>347.51473999023437</v>
      </c>
      <c r="E1009" s="61">
        <v>347.51473999023437</v>
      </c>
    </row>
    <row r="1010" spans="1:5" ht="30">
      <c r="A1010" s="5" t="s">
        <v>2025</v>
      </c>
      <c r="B1010" s="15" t="s">
        <v>2026</v>
      </c>
      <c r="C1010" s="20" t="s">
        <v>500</v>
      </c>
      <c r="D1010" s="47">
        <v>2579.81396484375</v>
      </c>
      <c r="E1010" s="58">
        <v>2579.81396484375</v>
      </c>
    </row>
    <row r="1011" spans="1:5" ht="30">
      <c r="A1011" s="5" t="s">
        <v>2027</v>
      </c>
      <c r="B1011" s="15" t="s">
        <v>2028</v>
      </c>
      <c r="C1011" s="20" t="s">
        <v>30</v>
      </c>
      <c r="D1011" s="47">
        <v>1707.38427734375</v>
      </c>
      <c r="E1011" s="58">
        <v>1707.38427734375</v>
      </c>
    </row>
    <row r="1012" spans="1:5" ht="30">
      <c r="A1012" s="5" t="s">
        <v>2029</v>
      </c>
      <c r="B1012" s="15" t="s">
        <v>2030</v>
      </c>
      <c r="C1012" s="20" t="s">
        <v>30</v>
      </c>
      <c r="D1012" s="47">
        <v>1426.548095703125</v>
      </c>
      <c r="E1012" s="58">
        <v>1426.548095703125</v>
      </c>
    </row>
    <row r="1013" spans="1:5" ht="30">
      <c r="A1013" s="5" t="s">
        <v>2031</v>
      </c>
      <c r="B1013" s="15" t="s">
        <v>539</v>
      </c>
      <c r="C1013" s="20" t="s">
        <v>30</v>
      </c>
      <c r="D1013" s="47">
        <v>1141.2967529296875</v>
      </c>
      <c r="E1013" s="58">
        <v>1141.2967529296875</v>
      </c>
    </row>
    <row r="1014" spans="1:5" ht="30">
      <c r="A1014" s="5" t="s">
        <v>2032</v>
      </c>
      <c r="B1014" s="15" t="s">
        <v>2033</v>
      </c>
      <c r="C1014" s="20" t="s">
        <v>30</v>
      </c>
      <c r="D1014" s="47">
        <v>1069.82958984375</v>
      </c>
      <c r="E1014" s="58">
        <v>1069.82958984375</v>
      </c>
    </row>
    <row r="1015" spans="1:5" ht="30">
      <c r="A1015" s="5" t="s">
        <v>2034</v>
      </c>
      <c r="B1015" s="15" t="s">
        <v>541</v>
      </c>
      <c r="C1015" s="20" t="s">
        <v>33</v>
      </c>
      <c r="D1015" s="45">
        <v>25</v>
      </c>
      <c r="E1015" s="56">
        <v>25</v>
      </c>
    </row>
    <row r="1016" spans="1:5" ht="30">
      <c r="A1016" s="5" t="s">
        <v>2035</v>
      </c>
      <c r="B1016" s="15" t="s">
        <v>2036</v>
      </c>
      <c r="C1016" s="20" t="s">
        <v>33</v>
      </c>
      <c r="D1016" s="45">
        <v>69.363334655761719</v>
      </c>
      <c r="E1016" s="56">
        <v>69.363334655761719</v>
      </c>
    </row>
    <row r="1017" spans="1:5" ht="30">
      <c r="A1017" s="5" t="s">
        <v>2037</v>
      </c>
      <c r="B1017" s="15" t="s">
        <v>2038</v>
      </c>
      <c r="C1017" s="20" t="s">
        <v>33</v>
      </c>
      <c r="D1017" s="44">
        <v>3.7172515392303467</v>
      </c>
      <c r="E1017" s="55">
        <v>3.7172515392303467</v>
      </c>
    </row>
    <row r="1018" spans="1:5" ht="30">
      <c r="A1018" s="5" t="s">
        <v>2039</v>
      </c>
      <c r="B1018" s="15" t="s">
        <v>2040</v>
      </c>
      <c r="C1018" s="20" t="s">
        <v>33</v>
      </c>
      <c r="D1018" s="45">
        <v>13.00465202331543</v>
      </c>
      <c r="E1018" s="56">
        <v>13.00465202331543</v>
      </c>
    </row>
    <row r="1019" spans="1:5" ht="30">
      <c r="A1019" s="5" t="s">
        <v>2041</v>
      </c>
      <c r="B1019" s="15" t="s">
        <v>2042</v>
      </c>
      <c r="C1019" s="20" t="s">
        <v>33</v>
      </c>
      <c r="D1019" s="45">
        <v>13.061439514160156</v>
      </c>
      <c r="E1019" s="56">
        <v>13.061439514160156</v>
      </c>
    </row>
    <row r="1020" spans="1:5" ht="30">
      <c r="A1020" s="5" t="s">
        <v>2043</v>
      </c>
      <c r="B1020" s="15" t="s">
        <v>2044</v>
      </c>
      <c r="C1020" s="20" t="s">
        <v>33</v>
      </c>
      <c r="D1020" s="51">
        <v>1.9061246886849403E-2</v>
      </c>
      <c r="E1020" s="62">
        <v>1.9061246886849403E-2</v>
      </c>
    </row>
    <row r="1021" spans="1:5" ht="30">
      <c r="A1021" s="5" t="s">
        <v>2045</v>
      </c>
      <c r="B1021" s="15" t="s">
        <v>2046</v>
      </c>
      <c r="C1021" s="20" t="s">
        <v>33</v>
      </c>
      <c r="D1021" s="51">
        <v>0.83426439762115479</v>
      </c>
      <c r="E1021" s="62">
        <v>0.83426439762115479</v>
      </c>
    </row>
    <row r="1022" spans="1:5" ht="30">
      <c r="A1022" s="5" t="s">
        <v>2047</v>
      </c>
      <c r="B1022" s="15" t="s">
        <v>2048</v>
      </c>
      <c r="C1022" s="20" t="s">
        <v>120</v>
      </c>
      <c r="D1022" s="46">
        <v>265453.78125</v>
      </c>
      <c r="E1022" s="57">
        <v>265453.78125</v>
      </c>
    </row>
    <row r="1023" spans="1:5" ht="30">
      <c r="A1023" s="5" t="s">
        <v>2049</v>
      </c>
      <c r="B1023" s="15" t="s">
        <v>2050</v>
      </c>
      <c r="C1023" s="20" t="s">
        <v>120</v>
      </c>
      <c r="D1023" s="46">
        <v>265453.78125</v>
      </c>
      <c r="E1023" s="57">
        <v>265453.78125</v>
      </c>
    </row>
    <row r="1024" spans="1:5" ht="30">
      <c r="A1024" s="5" t="s">
        <v>2051</v>
      </c>
      <c r="B1024" s="15" t="s">
        <v>2052</v>
      </c>
      <c r="C1024" s="20" t="s">
        <v>120</v>
      </c>
      <c r="D1024" s="47">
        <v>2244.3974609375</v>
      </c>
      <c r="E1024" s="58">
        <v>2244.3974609375</v>
      </c>
    </row>
    <row r="1025" spans="1:5" ht="30">
      <c r="A1025" s="5" t="s">
        <v>2053</v>
      </c>
      <c r="B1025" s="15" t="s">
        <v>2054</v>
      </c>
      <c r="C1025" s="20" t="s">
        <v>120</v>
      </c>
      <c r="D1025" s="46">
        <v>8625.5966796875</v>
      </c>
      <c r="E1025" s="57">
        <v>8625.5966796875</v>
      </c>
    </row>
    <row r="1026" spans="1:5" ht="30">
      <c r="A1026" s="5" t="s">
        <v>2055</v>
      </c>
      <c r="B1026" s="15" t="s">
        <v>551</v>
      </c>
      <c r="C1026" s="20" t="s">
        <v>120</v>
      </c>
      <c r="D1026" s="47">
        <v>2627.981201171875</v>
      </c>
      <c r="E1026" s="58">
        <v>2627.981201171875</v>
      </c>
    </row>
    <row r="1027" spans="1:5" ht="30">
      <c r="A1027" s="5" t="s">
        <v>2056</v>
      </c>
      <c r="B1027" s="15" t="s">
        <v>2057</v>
      </c>
      <c r="C1027" s="20" t="s">
        <v>120</v>
      </c>
      <c r="D1027" s="50">
        <v>544.2052001953125</v>
      </c>
      <c r="E1027" s="61">
        <v>544.2052001953125</v>
      </c>
    </row>
    <row r="1028" spans="1:5" ht="30">
      <c r="A1028" s="5" t="s">
        <v>2058</v>
      </c>
      <c r="B1028" s="15" t="s">
        <v>2059</v>
      </c>
      <c r="C1028" s="20" t="s">
        <v>120</v>
      </c>
      <c r="D1028" s="47">
        <v>2176.82080078125</v>
      </c>
      <c r="E1028" s="58">
        <v>2176.82080078125</v>
      </c>
    </row>
    <row r="1029" spans="1:5" ht="30">
      <c r="A1029" s="5" t="s">
        <v>2060</v>
      </c>
      <c r="B1029" s="15" t="s">
        <v>2061</v>
      </c>
      <c r="C1029" s="20" t="s">
        <v>2062</v>
      </c>
      <c r="D1029" s="50">
        <v>106.29994201660156</v>
      </c>
      <c r="E1029" s="61">
        <v>106.29994201660156</v>
      </c>
    </row>
    <row r="1030" spans="1:5" ht="30">
      <c r="A1030" s="5" t="s">
        <v>2063</v>
      </c>
      <c r="B1030" s="15" t="s">
        <v>2064</v>
      </c>
      <c r="C1030" s="20" t="s">
        <v>2062</v>
      </c>
      <c r="D1030" s="50">
        <v>295.55007934570312</v>
      </c>
      <c r="E1030" s="61">
        <v>295.55007934570312</v>
      </c>
    </row>
    <row r="1031" spans="1:5" ht="30">
      <c r="A1031" s="5" t="s">
        <v>2065</v>
      </c>
      <c r="B1031" s="15" t="s">
        <v>2066</v>
      </c>
      <c r="C1031" s="20" t="s">
        <v>2067</v>
      </c>
      <c r="D1031" s="50">
        <v>102.53162384033203</v>
      </c>
      <c r="E1031" s="61">
        <v>102.53162384033203</v>
      </c>
    </row>
    <row r="1032" spans="1:5" ht="30">
      <c r="A1032" s="5" t="s">
        <v>2068</v>
      </c>
      <c r="B1032" s="15" t="s">
        <v>2069</v>
      </c>
      <c r="C1032" s="20" t="s">
        <v>33</v>
      </c>
      <c r="D1032" s="48">
        <v>0</v>
      </c>
      <c r="E1032" s="59">
        <v>0</v>
      </c>
    </row>
    <row r="1033" spans="1:5" ht="30">
      <c r="A1033" s="5" t="s">
        <v>2070</v>
      </c>
      <c r="B1033" s="15" t="s">
        <v>2071</v>
      </c>
      <c r="C1033" s="20" t="s">
        <v>212</v>
      </c>
      <c r="D1033" s="48">
        <v>0</v>
      </c>
      <c r="E1033" s="59">
        <v>0</v>
      </c>
    </row>
    <row r="1034" spans="1:5" ht="30">
      <c r="A1034" s="5" t="s">
        <v>2072</v>
      </c>
      <c r="B1034" s="15" t="s">
        <v>2073</v>
      </c>
      <c r="C1034" s="20" t="s">
        <v>212</v>
      </c>
      <c r="D1034" s="48">
        <v>0</v>
      </c>
      <c r="E1034" s="59">
        <v>0</v>
      </c>
    </row>
    <row r="1035" spans="1:5" ht="30">
      <c r="A1035" s="5" t="s">
        <v>2074</v>
      </c>
      <c r="B1035" s="15" t="s">
        <v>2075</v>
      </c>
      <c r="C1035" s="20" t="s">
        <v>2076</v>
      </c>
      <c r="D1035" s="45">
        <v>10.515937805175781</v>
      </c>
      <c r="E1035" s="56">
        <v>10.515937805175781</v>
      </c>
    </row>
    <row r="1036" spans="1:5" ht="45">
      <c r="A1036" s="5" t="s">
        <v>2077</v>
      </c>
      <c r="B1036" s="15" t="s">
        <v>2078</v>
      </c>
      <c r="C1036" s="20" t="s">
        <v>90</v>
      </c>
      <c r="D1036" s="45">
        <v>11.687938690185547</v>
      </c>
      <c r="E1036" s="56">
        <v>11.687938690185547</v>
      </c>
    </row>
    <row r="1037" spans="1:5" ht="30">
      <c r="A1037" s="5" t="s">
        <v>2079</v>
      </c>
      <c r="B1037" s="15" t="s">
        <v>2080</v>
      </c>
      <c r="C1037" s="20" t="s">
        <v>2076</v>
      </c>
      <c r="D1037" s="44">
        <v>7.5498533248901367</v>
      </c>
      <c r="E1037" s="55">
        <v>7.5498533248901367</v>
      </c>
    </row>
    <row r="1038" spans="1:5" ht="45">
      <c r="A1038" s="5" t="s">
        <v>2081</v>
      </c>
      <c r="B1038" s="15" t="s">
        <v>2082</v>
      </c>
      <c r="C1038" s="20" t="s">
        <v>90</v>
      </c>
      <c r="D1038" s="45">
        <v>10.083554267883301</v>
      </c>
      <c r="E1038" s="56">
        <v>10.083554267883301</v>
      </c>
    </row>
    <row r="1039" spans="1:5" ht="30">
      <c r="A1039" s="5" t="s">
        <v>2083</v>
      </c>
      <c r="B1039" s="15" t="s">
        <v>2084</v>
      </c>
      <c r="C1039" s="20" t="s">
        <v>212</v>
      </c>
      <c r="D1039" s="50">
        <v>140.75802612304687</v>
      </c>
      <c r="E1039" s="61">
        <v>140.75802612304687</v>
      </c>
    </row>
    <row r="1040" spans="1:5" ht="30">
      <c r="A1040" s="5" t="s">
        <v>2085</v>
      </c>
      <c r="B1040" s="15" t="s">
        <v>2086</v>
      </c>
      <c r="C1040" s="20" t="s">
        <v>2087</v>
      </c>
      <c r="D1040" s="46">
        <v>3378.190185546875</v>
      </c>
      <c r="E1040" s="57">
        <v>3378.190185546875</v>
      </c>
    </row>
    <row r="1041" spans="1:5" ht="30">
      <c r="A1041" s="5" t="s">
        <v>2088</v>
      </c>
      <c r="B1041" s="15" t="s">
        <v>2089</v>
      </c>
      <c r="C1041" s="20" t="s">
        <v>120</v>
      </c>
      <c r="D1041" s="46">
        <v>675888.125</v>
      </c>
      <c r="E1041" s="57">
        <v>675888.125</v>
      </c>
    </row>
    <row r="1042" spans="1:5" ht="30">
      <c r="A1042" s="5" t="s">
        <v>2090</v>
      </c>
      <c r="B1042" s="15" t="s">
        <v>2091</v>
      </c>
      <c r="C1042" s="20" t="s">
        <v>120</v>
      </c>
      <c r="D1042" s="46">
        <v>736668.4375</v>
      </c>
      <c r="E1042" s="57">
        <v>736668.4375</v>
      </c>
    </row>
    <row r="1043" spans="1:5" ht="30">
      <c r="A1043" s="5" t="s">
        <v>2092</v>
      </c>
      <c r="B1043" s="15" t="s">
        <v>2093</v>
      </c>
      <c r="C1043" s="20" t="s">
        <v>120</v>
      </c>
      <c r="D1043" s="46">
        <v>3971.393310546875</v>
      </c>
      <c r="E1043" s="57">
        <v>3971.393310546875</v>
      </c>
    </row>
    <row r="1044" spans="1:5" ht="30">
      <c r="A1044" s="5" t="s">
        <v>2094</v>
      </c>
      <c r="B1044" s="15" t="s">
        <v>2095</v>
      </c>
      <c r="C1044" s="20" t="s">
        <v>120</v>
      </c>
      <c r="D1044" s="50">
        <v>343.22406005859375</v>
      </c>
      <c r="E1044" s="61">
        <v>343.22406005859375</v>
      </c>
    </row>
    <row r="1045" spans="1:5" ht="30">
      <c r="A1045" s="5" t="s">
        <v>2096</v>
      </c>
      <c r="B1045" s="15" t="s">
        <v>2097</v>
      </c>
      <c r="C1045" s="20" t="s">
        <v>120</v>
      </c>
      <c r="D1045" s="50">
        <v>472.42230224609375</v>
      </c>
      <c r="E1045" s="61">
        <v>472.42230224609375</v>
      </c>
    </row>
    <row r="1046" spans="1:5" ht="30">
      <c r="A1046" s="5" t="s">
        <v>2098</v>
      </c>
      <c r="B1046" s="15" t="s">
        <v>2099</v>
      </c>
      <c r="C1046" s="20" t="s">
        <v>212</v>
      </c>
      <c r="D1046" s="44">
        <v>7.5446286201477051</v>
      </c>
      <c r="E1046" s="55">
        <v>7.5446286201477051</v>
      </c>
    </row>
    <row r="1047" spans="1:5" ht="30">
      <c r="A1047" s="5" t="s">
        <v>2100</v>
      </c>
      <c r="B1047" s="15" t="s">
        <v>2101</v>
      </c>
      <c r="C1047" s="20" t="s">
        <v>212</v>
      </c>
      <c r="D1047" s="51">
        <v>0.23957721889019012</v>
      </c>
      <c r="E1047" s="62">
        <v>0.23957721889019012</v>
      </c>
    </row>
    <row r="1048" spans="1:5" ht="45">
      <c r="A1048" s="5" t="s">
        <v>2102</v>
      </c>
      <c r="B1048" s="15" t="s">
        <v>2103</v>
      </c>
      <c r="C1048" s="20" t="s">
        <v>212</v>
      </c>
      <c r="D1048" s="48">
        <v>0</v>
      </c>
      <c r="E1048" s="59">
        <v>0</v>
      </c>
    </row>
    <row r="1049" spans="1:5" ht="30">
      <c r="A1049" s="5" t="s">
        <v>2104</v>
      </c>
      <c r="B1049" s="15" t="s">
        <v>2105</v>
      </c>
      <c r="C1049" s="20" t="s">
        <v>212</v>
      </c>
      <c r="D1049" s="48">
        <v>0</v>
      </c>
      <c r="E1049" s="59">
        <v>0</v>
      </c>
    </row>
    <row r="1050" spans="1:5" ht="30">
      <c r="A1050" s="5" t="s">
        <v>2106</v>
      </c>
      <c r="B1050" s="15" t="s">
        <v>2107</v>
      </c>
      <c r="C1050" s="20" t="s">
        <v>212</v>
      </c>
      <c r="D1050" s="44">
        <v>7.7842059135437012</v>
      </c>
      <c r="E1050" s="55">
        <v>7.7842059135437012</v>
      </c>
    </row>
    <row r="1051" spans="1:5" ht="30">
      <c r="A1051" s="5" t="s">
        <v>2108</v>
      </c>
      <c r="B1051" s="15" t="s">
        <v>2109</v>
      </c>
      <c r="C1051" s="20" t="s">
        <v>212</v>
      </c>
      <c r="D1051" s="44">
        <v>1.5568410158157349</v>
      </c>
      <c r="E1051" s="55">
        <v>1.5568410158157349</v>
      </c>
    </row>
    <row r="1052" spans="1:5" ht="30">
      <c r="A1052" s="5" t="s">
        <v>2110</v>
      </c>
      <c r="B1052" s="15" t="s">
        <v>2111</v>
      </c>
      <c r="C1052" s="20" t="s">
        <v>212</v>
      </c>
      <c r="D1052" s="44">
        <v>6.2273645401000977</v>
      </c>
      <c r="E1052" s="55">
        <v>6.2273645401000977</v>
      </c>
    </row>
    <row r="1053" spans="1:5" ht="30">
      <c r="A1053" s="5" t="s">
        <v>552</v>
      </c>
      <c r="B1053" s="15" t="s">
        <v>2112</v>
      </c>
      <c r="C1053" s="20" t="s">
        <v>33</v>
      </c>
      <c r="D1053" s="44">
        <v>5.3000001907348633</v>
      </c>
      <c r="E1053" s="55">
        <v>5.3000001907348633</v>
      </c>
    </row>
    <row r="1054" spans="1:5" ht="30">
      <c r="A1054" s="5" t="s">
        <v>2037</v>
      </c>
      <c r="B1054" s="15" t="s">
        <v>2113</v>
      </c>
      <c r="C1054" s="20" t="s">
        <v>33</v>
      </c>
      <c r="D1054" s="44">
        <v>3.7172515392303467</v>
      </c>
      <c r="E1054" s="55">
        <v>3.7172515392303467</v>
      </c>
    </row>
    <row r="1055" spans="1:5" ht="30">
      <c r="A1055" s="5" t="s">
        <v>2041</v>
      </c>
      <c r="B1055" s="15" t="s">
        <v>2114</v>
      </c>
      <c r="C1055" s="20" t="s">
        <v>33</v>
      </c>
      <c r="D1055" s="45">
        <v>13.061439514160156</v>
      </c>
      <c r="E1055" s="56">
        <v>13.061439514160156</v>
      </c>
    </row>
    <row r="1056" spans="1:5" ht="30">
      <c r="A1056" s="5" t="s">
        <v>2115</v>
      </c>
      <c r="B1056" s="15" t="s">
        <v>2116</v>
      </c>
      <c r="C1056" s="20" t="s">
        <v>2117</v>
      </c>
      <c r="D1056" s="48">
        <v>0</v>
      </c>
      <c r="E1056" s="59">
        <v>0</v>
      </c>
    </row>
    <row r="1057" spans="1:5" ht="30">
      <c r="A1057" s="5" t="s">
        <v>2118</v>
      </c>
      <c r="B1057" s="15" t="s">
        <v>2119</v>
      </c>
      <c r="C1057" s="20" t="s">
        <v>2117</v>
      </c>
      <c r="D1057" s="48">
        <v>0</v>
      </c>
      <c r="E1057" s="59">
        <v>0</v>
      </c>
    </row>
    <row r="1058" spans="1:5" ht="30">
      <c r="A1058" s="5" t="s">
        <v>2120</v>
      </c>
      <c r="B1058" s="15" t="s">
        <v>2121</v>
      </c>
      <c r="C1058" s="20" t="s">
        <v>2117</v>
      </c>
      <c r="D1058" s="48">
        <v>0</v>
      </c>
      <c r="E1058" s="59">
        <v>0</v>
      </c>
    </row>
    <row r="1059" spans="1:5" ht="30">
      <c r="A1059" s="5" t="s">
        <v>2122</v>
      </c>
      <c r="B1059" s="15" t="s">
        <v>2123</v>
      </c>
      <c r="C1059" s="20" t="s">
        <v>2117</v>
      </c>
      <c r="D1059" s="48">
        <v>0</v>
      </c>
      <c r="E1059" s="59">
        <v>0</v>
      </c>
    </row>
    <row r="1060" spans="1:5" ht="45">
      <c r="A1060" s="5" t="s">
        <v>2124</v>
      </c>
      <c r="B1060" s="15" t="s">
        <v>2125</v>
      </c>
      <c r="C1060" s="20" t="s">
        <v>2126</v>
      </c>
      <c r="D1060" s="48">
        <v>0</v>
      </c>
      <c r="E1060" s="59">
        <v>0</v>
      </c>
    </row>
    <row r="1061" spans="1:5" ht="30">
      <c r="A1061" s="5" t="s">
        <v>2127</v>
      </c>
      <c r="B1061" s="15" t="s">
        <v>2128</v>
      </c>
      <c r="C1061" s="20" t="s">
        <v>2129</v>
      </c>
      <c r="D1061" s="48">
        <v>0</v>
      </c>
      <c r="E1061" s="59">
        <v>0</v>
      </c>
    </row>
    <row r="1062" spans="1:5" ht="45">
      <c r="A1062" s="5" t="s">
        <v>2130</v>
      </c>
      <c r="B1062" s="15" t="s">
        <v>2131</v>
      </c>
      <c r="C1062" s="20" t="s">
        <v>2132</v>
      </c>
      <c r="D1062" s="48">
        <v>0</v>
      </c>
      <c r="E1062" s="59">
        <v>0</v>
      </c>
    </row>
    <row r="1063" spans="1:5" ht="45">
      <c r="A1063" s="5" t="s">
        <v>2133</v>
      </c>
      <c r="B1063" s="15" t="s">
        <v>2134</v>
      </c>
      <c r="C1063" s="20" t="s">
        <v>2132</v>
      </c>
      <c r="D1063" s="48">
        <v>0</v>
      </c>
      <c r="E1063" s="59">
        <v>0</v>
      </c>
    </row>
    <row r="1064" spans="1:5" ht="30">
      <c r="A1064" s="5" t="s">
        <v>2135</v>
      </c>
      <c r="B1064" s="15" t="s">
        <v>2136</v>
      </c>
      <c r="C1064" s="20"/>
      <c r="D1064" s="44">
        <v>6</v>
      </c>
      <c r="E1064" s="55">
        <v>6</v>
      </c>
    </row>
    <row r="1065" spans="1:5" ht="30">
      <c r="A1065" s="5" t="s">
        <v>2137</v>
      </c>
      <c r="B1065" s="15" t="s">
        <v>2138</v>
      </c>
      <c r="C1065" s="20"/>
      <c r="D1065" s="44">
        <v>5</v>
      </c>
      <c r="E1065" s="55">
        <v>5</v>
      </c>
    </row>
    <row r="1066" spans="1:5" ht="30">
      <c r="A1066" s="5" t="s">
        <v>2139</v>
      </c>
      <c r="B1066" s="15" t="s">
        <v>2140</v>
      </c>
      <c r="C1066" s="20" t="s">
        <v>212</v>
      </c>
      <c r="D1066" s="50">
        <v>140.75802612304687</v>
      </c>
      <c r="E1066" s="61">
        <v>140.75802612304687</v>
      </c>
    </row>
    <row r="1067" spans="1:5" ht="30">
      <c r="A1067" s="5" t="s">
        <v>2141</v>
      </c>
      <c r="B1067" s="15" t="s">
        <v>2142</v>
      </c>
      <c r="C1067" s="20" t="s">
        <v>212</v>
      </c>
      <c r="D1067" s="45">
        <v>28.151603698730469</v>
      </c>
      <c r="E1067" s="56">
        <v>28.151603698730469</v>
      </c>
    </row>
    <row r="1068" spans="1:5" ht="30">
      <c r="A1068" s="5" t="s">
        <v>2143</v>
      </c>
      <c r="B1068" s="15" t="s">
        <v>2144</v>
      </c>
      <c r="C1068" s="20" t="s">
        <v>30</v>
      </c>
      <c r="D1068" s="45">
        <v>29.999990463256836</v>
      </c>
      <c r="E1068" s="56">
        <v>29.999990463256836</v>
      </c>
    </row>
    <row r="1069" spans="1:5" ht="30">
      <c r="A1069" s="5" t="s">
        <v>2145</v>
      </c>
      <c r="B1069" s="15" t="s">
        <v>2146</v>
      </c>
      <c r="C1069" s="20" t="s">
        <v>33</v>
      </c>
      <c r="D1069" s="45">
        <v>27.989999771118164</v>
      </c>
      <c r="E1069" s="56">
        <v>27.989999771118164</v>
      </c>
    </row>
    <row r="1070" spans="1:5" ht="30">
      <c r="A1070" s="5" t="s">
        <v>2147</v>
      </c>
      <c r="B1070" s="15" t="s">
        <v>2148</v>
      </c>
      <c r="C1070" s="20" t="s">
        <v>212</v>
      </c>
      <c r="D1070" s="45">
        <v>23.423822402954102</v>
      </c>
      <c r="E1070" s="56">
        <v>23.423822402954102</v>
      </c>
    </row>
    <row r="1071" spans="1:5" ht="30">
      <c r="A1071" s="5" t="s">
        <v>2149</v>
      </c>
      <c r="B1071" s="15" t="s">
        <v>2150</v>
      </c>
      <c r="C1071" s="20" t="s">
        <v>33</v>
      </c>
      <c r="D1071" s="45">
        <v>13.45576000213623</v>
      </c>
      <c r="E1071" s="56">
        <v>13.45576000213623</v>
      </c>
    </row>
    <row r="1072" spans="1:5" ht="30">
      <c r="A1072" s="5" t="s">
        <v>2151</v>
      </c>
      <c r="B1072" s="15" t="s">
        <v>2152</v>
      </c>
      <c r="C1072" s="20" t="s">
        <v>30</v>
      </c>
      <c r="D1072" s="45">
        <v>60.799991607666016</v>
      </c>
      <c r="E1072" s="56">
        <v>60.799991607666016</v>
      </c>
    </row>
    <row r="1073" spans="1:5" ht="30">
      <c r="A1073" s="5" t="s">
        <v>2153</v>
      </c>
      <c r="B1073" s="15" t="s">
        <v>2154</v>
      </c>
      <c r="C1073" s="20" t="s">
        <v>212</v>
      </c>
      <c r="D1073" s="45">
        <v>23.638904571533203</v>
      </c>
      <c r="E1073" s="56">
        <v>23.638904571533203</v>
      </c>
    </row>
    <row r="1074" spans="1:5" ht="45">
      <c r="A1074" s="5" t="s">
        <v>2155</v>
      </c>
      <c r="B1074" s="15" t="s">
        <v>2156</v>
      </c>
      <c r="C1074" s="20" t="s">
        <v>33</v>
      </c>
      <c r="D1074" s="45">
        <v>60.000003814697266</v>
      </c>
      <c r="E1074" s="56">
        <v>60.000003814697266</v>
      </c>
    </row>
    <row r="1075" spans="1:5" ht="30">
      <c r="A1075" s="5" t="s">
        <v>2157</v>
      </c>
      <c r="B1075" s="15" t="s">
        <v>2158</v>
      </c>
      <c r="C1075" s="20" t="s">
        <v>212</v>
      </c>
      <c r="D1075" s="50">
        <v>201.50839233398437</v>
      </c>
      <c r="E1075" s="61">
        <v>201.50839233398437</v>
      </c>
    </row>
    <row r="1076" spans="1:5" ht="45">
      <c r="A1076" s="5" t="s">
        <v>2159</v>
      </c>
      <c r="B1076" s="15" t="s">
        <v>2160</v>
      </c>
      <c r="C1076" s="20" t="s">
        <v>212</v>
      </c>
      <c r="D1076" s="45">
        <v>40.301677703857422</v>
      </c>
      <c r="E1076" s="56">
        <v>40.301677703857422</v>
      </c>
    </row>
    <row r="1077" spans="1:5" ht="30">
      <c r="A1077" s="5" t="s">
        <v>2161</v>
      </c>
      <c r="B1077" s="15" t="s">
        <v>2162</v>
      </c>
      <c r="C1077" s="20" t="s">
        <v>30</v>
      </c>
      <c r="D1077" s="50">
        <v>326.07342529296875</v>
      </c>
      <c r="E1077" s="61">
        <v>326.07342529296875</v>
      </c>
    </row>
    <row r="1078" spans="1:5" ht="30">
      <c r="A1078" s="5" t="s">
        <v>2163</v>
      </c>
      <c r="B1078" s="15" t="s">
        <v>2164</v>
      </c>
      <c r="C1078" s="20" t="s">
        <v>212</v>
      </c>
      <c r="D1078" s="45">
        <v>51.856021881103516</v>
      </c>
      <c r="E1078" s="56">
        <v>51.856021881103516</v>
      </c>
    </row>
    <row r="1079" spans="1:5" ht="45">
      <c r="A1079" s="5" t="s">
        <v>2165</v>
      </c>
      <c r="B1079" s="15" t="s">
        <v>2166</v>
      </c>
      <c r="C1079" s="20" t="s">
        <v>212</v>
      </c>
      <c r="D1079" s="45">
        <v>10.371204376220703</v>
      </c>
      <c r="E1079" s="56">
        <v>10.371204376220703</v>
      </c>
    </row>
    <row r="1080" spans="1:5" ht="30">
      <c r="A1080" s="5" t="s">
        <v>2167</v>
      </c>
      <c r="B1080" s="15" t="s">
        <v>2168</v>
      </c>
      <c r="C1080" s="20" t="s">
        <v>30</v>
      </c>
      <c r="D1080" s="45">
        <v>27.208242416381836</v>
      </c>
      <c r="E1080" s="56">
        <v>27.208242416381836</v>
      </c>
    </row>
    <row r="1081" spans="1:5" ht="30">
      <c r="A1081" s="5" t="s">
        <v>2169</v>
      </c>
      <c r="B1081" s="15" t="s">
        <v>2170</v>
      </c>
      <c r="C1081" s="20" t="s">
        <v>212</v>
      </c>
      <c r="D1081" s="50">
        <v>253.36442565917969</v>
      </c>
      <c r="E1081" s="61">
        <v>253.36442565917969</v>
      </c>
    </row>
    <row r="1082" spans="1:5" ht="30">
      <c r="A1082" s="5" t="s">
        <v>2171</v>
      </c>
      <c r="B1082" s="15" t="s">
        <v>2172</v>
      </c>
      <c r="C1082" s="20" t="s">
        <v>212</v>
      </c>
      <c r="D1082" s="45">
        <v>50.672882080078125</v>
      </c>
      <c r="E1082" s="56">
        <v>50.672882080078125</v>
      </c>
    </row>
    <row r="1083" spans="1:5" ht="30">
      <c r="A1083" s="5" t="s">
        <v>2173</v>
      </c>
      <c r="B1083" s="15" t="s">
        <v>2174</v>
      </c>
      <c r="C1083" s="20" t="s">
        <v>30</v>
      </c>
      <c r="D1083" s="50">
        <v>266.11614990234375</v>
      </c>
      <c r="E1083" s="61">
        <v>266.11614990234375</v>
      </c>
    </row>
    <row r="1084" spans="1:5" ht="30">
      <c r="A1084" s="5" t="s">
        <v>2175</v>
      </c>
      <c r="B1084" s="15" t="s">
        <v>2176</v>
      </c>
      <c r="C1084" s="20" t="s">
        <v>38</v>
      </c>
      <c r="D1084" s="44">
        <v>1.1254067420959473</v>
      </c>
      <c r="E1084" s="55">
        <v>1.1254067420959473</v>
      </c>
    </row>
    <row r="1085" spans="1:5" ht="45">
      <c r="A1085" s="5" t="s">
        <v>2177</v>
      </c>
      <c r="B1085" s="15" t="s">
        <v>2178</v>
      </c>
      <c r="C1085" s="20" t="s">
        <v>33</v>
      </c>
      <c r="D1085" s="45">
        <v>20.466972351074219</v>
      </c>
      <c r="E1085" s="56">
        <v>20.466972351074219</v>
      </c>
    </row>
    <row r="1086" spans="1:5" ht="30">
      <c r="A1086" s="5" t="s">
        <v>2179</v>
      </c>
      <c r="B1086" s="15" t="s">
        <v>2180</v>
      </c>
      <c r="C1086" s="20"/>
      <c r="D1086" s="44">
        <v>1.7999998331069946</v>
      </c>
      <c r="E1086" s="55">
        <v>1.7999998331069946</v>
      </c>
    </row>
    <row r="1087" spans="1:5" ht="30">
      <c r="A1087" s="5" t="s">
        <v>2181</v>
      </c>
      <c r="B1087" s="15" t="s">
        <v>2182</v>
      </c>
      <c r="C1087" s="20" t="s">
        <v>212</v>
      </c>
      <c r="D1087" s="50">
        <v>277.00332641601562</v>
      </c>
      <c r="E1087" s="61">
        <v>277.00332641601562</v>
      </c>
    </row>
    <row r="1088" spans="1:5" ht="30">
      <c r="A1088" s="5" t="s">
        <v>2183</v>
      </c>
      <c r="B1088" s="15" t="s">
        <v>2184</v>
      </c>
      <c r="C1088" s="20" t="s">
        <v>212</v>
      </c>
      <c r="D1088" s="45">
        <v>55.400661468505859</v>
      </c>
      <c r="E1088" s="56">
        <v>55.400661468505859</v>
      </c>
    </row>
    <row r="1089" spans="1:5" ht="30">
      <c r="A1089" s="5" t="s">
        <v>2185</v>
      </c>
      <c r="B1089" s="15" t="s">
        <v>2186</v>
      </c>
      <c r="C1089" s="20" t="s">
        <v>30</v>
      </c>
      <c r="D1089" s="45">
        <v>55.520961761474609</v>
      </c>
      <c r="E1089" s="56">
        <v>55.520961761474609</v>
      </c>
    </row>
    <row r="1090" spans="1:5" ht="30">
      <c r="A1090" s="5" t="s">
        <v>2187</v>
      </c>
      <c r="B1090" s="15" t="s">
        <v>2188</v>
      </c>
      <c r="C1090" s="20" t="s">
        <v>33</v>
      </c>
      <c r="D1090" s="45">
        <v>78.077003479003906</v>
      </c>
      <c r="E1090" s="56">
        <v>78.077003479003906</v>
      </c>
    </row>
    <row r="1091" spans="1:5" ht="30">
      <c r="A1091" s="5" t="s">
        <v>2189</v>
      </c>
      <c r="B1091" s="15" t="s">
        <v>2190</v>
      </c>
      <c r="C1091" s="20" t="s">
        <v>120</v>
      </c>
      <c r="D1091" s="50">
        <v>782.19635009765625</v>
      </c>
      <c r="E1091" s="61">
        <v>782.19635009765625</v>
      </c>
    </row>
    <row r="1092" spans="1:5" ht="30">
      <c r="A1092" s="5" t="s">
        <v>2191</v>
      </c>
      <c r="B1092" s="15" t="s">
        <v>2192</v>
      </c>
      <c r="C1092" s="20" t="s">
        <v>120</v>
      </c>
      <c r="D1092" s="45">
        <v>12.082344055175781</v>
      </c>
      <c r="E1092" s="56">
        <v>12.082344055175781</v>
      </c>
    </row>
    <row r="1093" spans="1:5" ht="30">
      <c r="A1093" s="5" t="s">
        <v>2193</v>
      </c>
      <c r="B1093" s="15" t="s">
        <v>2194</v>
      </c>
      <c r="C1093" s="20" t="s">
        <v>120</v>
      </c>
      <c r="D1093" s="46">
        <v>3971.393310546875</v>
      </c>
      <c r="E1093" s="57">
        <v>3971.393310546875</v>
      </c>
    </row>
    <row r="1094" spans="1:5">
      <c r="A1094" s="5" t="s">
        <v>2195</v>
      </c>
      <c r="B1094" s="15" t="s">
        <v>574</v>
      </c>
      <c r="C1094" s="20" t="s">
        <v>38</v>
      </c>
      <c r="D1094" s="44">
        <v>1.0331799983978271</v>
      </c>
      <c r="E1094" s="55">
        <v>1.0331799983978271</v>
      </c>
    </row>
    <row r="1095" spans="1:5">
      <c r="A1095" s="5" t="s">
        <v>2196</v>
      </c>
      <c r="B1095" s="15" t="s">
        <v>576</v>
      </c>
      <c r="C1095" s="20" t="s">
        <v>30</v>
      </c>
      <c r="D1095" s="45">
        <v>25.850008010864258</v>
      </c>
      <c r="E1095" s="56">
        <v>25.850008010864258</v>
      </c>
    </row>
    <row r="1096" spans="1:5">
      <c r="A1096" s="5" t="s">
        <v>2197</v>
      </c>
      <c r="B1096" s="15" t="s">
        <v>2198</v>
      </c>
      <c r="C1096" s="20" t="s">
        <v>500</v>
      </c>
      <c r="D1096" s="51">
        <v>0.86557447910308838</v>
      </c>
      <c r="E1096" s="62">
        <v>0.86557447910308838</v>
      </c>
    </row>
    <row r="1097" spans="1:5">
      <c r="A1097" s="5" t="s">
        <v>2199</v>
      </c>
      <c r="B1097" s="15" t="s">
        <v>578</v>
      </c>
      <c r="C1097" s="20" t="s">
        <v>212</v>
      </c>
      <c r="D1097" s="50">
        <v>973.24346923828125</v>
      </c>
      <c r="E1097" s="61">
        <v>973.24346923828125</v>
      </c>
    </row>
    <row r="1098" spans="1:5" ht="30">
      <c r="A1098" s="5" t="s">
        <v>2200</v>
      </c>
      <c r="B1098" s="15" t="s">
        <v>2201</v>
      </c>
      <c r="C1098" s="20"/>
      <c r="D1098" s="45">
        <v>28.757808685302734</v>
      </c>
      <c r="E1098" s="56">
        <v>28.757808685302734</v>
      </c>
    </row>
    <row r="1099" spans="1:5" ht="30">
      <c r="A1099" s="5" t="s">
        <v>2202</v>
      </c>
      <c r="B1099" s="15" t="s">
        <v>2203</v>
      </c>
      <c r="C1099" s="20" t="s">
        <v>33</v>
      </c>
      <c r="D1099" s="45">
        <v>76.589080810546875</v>
      </c>
      <c r="E1099" s="56">
        <v>76.589080810546875</v>
      </c>
    </row>
    <row r="1100" spans="1:5" ht="30">
      <c r="A1100" s="5" t="s">
        <v>2204</v>
      </c>
      <c r="B1100" s="15" t="s">
        <v>2205</v>
      </c>
      <c r="C1100" s="20" t="s">
        <v>33</v>
      </c>
      <c r="D1100" s="45">
        <v>20.549505233764648</v>
      </c>
      <c r="E1100" s="56">
        <v>20.549505233764648</v>
      </c>
    </row>
    <row r="1101" spans="1:5" ht="30">
      <c r="A1101" s="5" t="s">
        <v>2206</v>
      </c>
      <c r="B1101" s="15" t="s">
        <v>2207</v>
      </c>
      <c r="C1101" s="20" t="s">
        <v>33</v>
      </c>
      <c r="D1101" s="51">
        <v>2.9724454507231712E-2</v>
      </c>
      <c r="E1101" s="62">
        <v>2.9724454507231712E-2</v>
      </c>
    </row>
    <row r="1102" spans="1:5" ht="30">
      <c r="A1102" s="5" t="s">
        <v>2208</v>
      </c>
      <c r="B1102" s="15" t="s">
        <v>2209</v>
      </c>
      <c r="C1102" s="20" t="s">
        <v>33</v>
      </c>
      <c r="D1102" s="44">
        <v>1.9092977046966553</v>
      </c>
      <c r="E1102" s="55">
        <v>1.9092977046966553</v>
      </c>
    </row>
    <row r="1103" spans="1:5" ht="30">
      <c r="A1103" s="5" t="s">
        <v>2210</v>
      </c>
      <c r="B1103" s="15" t="s">
        <v>2211</v>
      </c>
      <c r="C1103" s="20" t="s">
        <v>33</v>
      </c>
      <c r="D1103" s="48">
        <v>0</v>
      </c>
      <c r="E1103" s="59">
        <v>0</v>
      </c>
    </row>
    <row r="1104" spans="1:5" ht="30">
      <c r="A1104" s="5" t="s">
        <v>2212</v>
      </c>
      <c r="B1104" s="15" t="s">
        <v>2213</v>
      </c>
      <c r="C1104" s="20" t="s">
        <v>33</v>
      </c>
      <c r="D1104" s="51">
        <v>0.92238712310791016</v>
      </c>
      <c r="E1104" s="62">
        <v>0.92238712310791016</v>
      </c>
    </row>
    <row r="1105" spans="1:5" ht="30">
      <c r="A1105" s="5" t="s">
        <v>2214</v>
      </c>
      <c r="B1105" s="15" t="s">
        <v>2215</v>
      </c>
      <c r="C1105" s="20" t="s">
        <v>33</v>
      </c>
      <c r="D1105" s="48">
        <v>0</v>
      </c>
      <c r="E1105" s="59">
        <v>0</v>
      </c>
    </row>
    <row r="1106" spans="1:5">
      <c r="A1106" s="5" t="s">
        <v>2216</v>
      </c>
      <c r="B1106" s="15" t="s">
        <v>2217</v>
      </c>
      <c r="C1106" s="20" t="s">
        <v>212</v>
      </c>
      <c r="D1106" s="51">
        <v>0.44272184371948242</v>
      </c>
      <c r="E1106" s="62">
        <v>0.44272184371948242</v>
      </c>
    </row>
    <row r="1107" spans="1:5">
      <c r="A1107" s="5" t="s">
        <v>2218</v>
      </c>
      <c r="B1107" s="15" t="s">
        <v>590</v>
      </c>
      <c r="C1107" s="20" t="s">
        <v>38</v>
      </c>
      <c r="D1107" s="44">
        <v>1.1129435300827026</v>
      </c>
      <c r="E1107" s="55">
        <v>1.1129435300827026</v>
      </c>
    </row>
    <row r="1108" spans="1:5">
      <c r="A1108" s="5" t="s">
        <v>2219</v>
      </c>
      <c r="B1108" s="15" t="s">
        <v>592</v>
      </c>
      <c r="C1108" s="20" t="s">
        <v>30</v>
      </c>
      <c r="D1108" s="45">
        <v>25.850008010864258</v>
      </c>
      <c r="E1108" s="56">
        <v>25.850008010864258</v>
      </c>
    </row>
    <row r="1109" spans="1:5">
      <c r="A1109" s="5" t="s">
        <v>2220</v>
      </c>
      <c r="B1109" s="15" t="s">
        <v>2221</v>
      </c>
      <c r="C1109" s="20" t="s">
        <v>500</v>
      </c>
      <c r="D1109" s="51">
        <v>0.86494863033294678</v>
      </c>
      <c r="E1109" s="62">
        <v>0.86494863033294678</v>
      </c>
    </row>
    <row r="1110" spans="1:5">
      <c r="A1110" s="5" t="s">
        <v>2222</v>
      </c>
      <c r="B1110" s="15" t="s">
        <v>594</v>
      </c>
      <c r="C1110" s="20" t="s">
        <v>212</v>
      </c>
      <c r="D1110" s="50">
        <v>283.79901123046875</v>
      </c>
      <c r="E1110" s="61">
        <v>283.79901123046875</v>
      </c>
    </row>
    <row r="1111" spans="1:5" ht="30">
      <c r="A1111" s="5" t="s">
        <v>2223</v>
      </c>
      <c r="B1111" s="15" t="s">
        <v>2224</v>
      </c>
      <c r="C1111" s="20"/>
      <c r="D1111" s="45">
        <v>28.772794723510742</v>
      </c>
      <c r="E1111" s="56">
        <v>28.772794723510742</v>
      </c>
    </row>
    <row r="1112" spans="1:5" ht="30">
      <c r="A1112" s="5" t="s">
        <v>2225</v>
      </c>
      <c r="B1112" s="15" t="s">
        <v>2226</v>
      </c>
      <c r="C1112" s="20" t="s">
        <v>33</v>
      </c>
      <c r="D1112" s="45">
        <v>76.6959228515625</v>
      </c>
      <c r="E1112" s="56">
        <v>76.6959228515625</v>
      </c>
    </row>
    <row r="1113" spans="1:5" ht="30">
      <c r="A1113" s="5" t="s">
        <v>2227</v>
      </c>
      <c r="B1113" s="15" t="s">
        <v>2228</v>
      </c>
      <c r="C1113" s="20" t="s">
        <v>33</v>
      </c>
      <c r="D1113" s="45">
        <v>20.57817268371582</v>
      </c>
      <c r="E1113" s="56">
        <v>20.57817268371582</v>
      </c>
    </row>
    <row r="1114" spans="1:5" ht="30">
      <c r="A1114" s="5" t="s">
        <v>2229</v>
      </c>
      <c r="B1114" s="15" t="s">
        <v>2230</v>
      </c>
      <c r="C1114" s="20" t="s">
        <v>33</v>
      </c>
      <c r="D1114" s="51">
        <v>2.9765922576189041E-2</v>
      </c>
      <c r="E1114" s="62">
        <v>2.9765922576189041E-2</v>
      </c>
    </row>
    <row r="1115" spans="1:5" ht="30">
      <c r="A1115" s="5" t="s">
        <v>2231</v>
      </c>
      <c r="B1115" s="15" t="s">
        <v>2232</v>
      </c>
      <c r="C1115" s="20" t="s">
        <v>33</v>
      </c>
      <c r="D1115" s="44">
        <v>1.7724605798721313</v>
      </c>
      <c r="E1115" s="55">
        <v>1.7724605798721313</v>
      </c>
    </row>
    <row r="1116" spans="1:5" ht="30">
      <c r="A1116" s="5" t="s">
        <v>2233</v>
      </c>
      <c r="B1116" s="15" t="s">
        <v>2234</v>
      </c>
      <c r="C1116" s="20" t="s">
        <v>33</v>
      </c>
      <c r="D1116" s="48">
        <v>0</v>
      </c>
      <c r="E1116" s="59">
        <v>0</v>
      </c>
    </row>
    <row r="1117" spans="1:5" ht="30">
      <c r="A1117" s="5" t="s">
        <v>2235</v>
      </c>
      <c r="B1117" s="15" t="s">
        <v>2236</v>
      </c>
      <c r="C1117" s="20" t="s">
        <v>33</v>
      </c>
      <c r="D1117" s="51">
        <v>0.92367380857467651</v>
      </c>
      <c r="E1117" s="62">
        <v>0.92367380857467651</v>
      </c>
    </row>
    <row r="1118" spans="1:5" ht="30">
      <c r="A1118" s="5" t="s">
        <v>2237</v>
      </c>
      <c r="B1118" s="15" t="s">
        <v>2238</v>
      </c>
      <c r="C1118" s="20" t="s">
        <v>33</v>
      </c>
      <c r="D1118" s="48">
        <v>0</v>
      </c>
      <c r="E1118" s="59">
        <v>0</v>
      </c>
    </row>
    <row r="1119" spans="1:5" ht="30">
      <c r="A1119" s="5" t="s">
        <v>2239</v>
      </c>
      <c r="B1119" s="15" t="s">
        <v>2240</v>
      </c>
      <c r="C1119" s="20" t="s">
        <v>212</v>
      </c>
      <c r="D1119" s="51">
        <v>0.12921100854873657</v>
      </c>
      <c r="E1119" s="62">
        <v>0.12921100854873657</v>
      </c>
    </row>
    <row r="1120" spans="1:5">
      <c r="A1120" s="5" t="s">
        <v>2241</v>
      </c>
      <c r="B1120" s="15" t="s">
        <v>2242</v>
      </c>
      <c r="C1120" s="20"/>
      <c r="D1120" s="12" t="s">
        <v>1492</v>
      </c>
      <c r="E1120" s="34" t="s">
        <v>1492</v>
      </c>
    </row>
    <row r="1121" spans="1:5" ht="30">
      <c r="A1121" s="5" t="s">
        <v>2243</v>
      </c>
      <c r="B1121" s="15" t="s">
        <v>2244</v>
      </c>
      <c r="C1121" s="20"/>
      <c r="D1121" s="12" t="s">
        <v>2245</v>
      </c>
      <c r="E1121" s="34" t="s">
        <v>2245</v>
      </c>
    </row>
    <row r="1122" spans="1:5">
      <c r="A1122" s="5" t="s">
        <v>2246</v>
      </c>
      <c r="B1122" s="15" t="s">
        <v>2247</v>
      </c>
      <c r="C1122" s="20" t="s">
        <v>27</v>
      </c>
      <c r="D1122" s="50">
        <v>113.08490753173828</v>
      </c>
      <c r="E1122" s="61">
        <v>113.08490753173828</v>
      </c>
    </row>
    <row r="1123" spans="1:5" ht="30">
      <c r="A1123" s="5" t="s">
        <v>2248</v>
      </c>
      <c r="B1123" s="15" t="s">
        <v>2249</v>
      </c>
      <c r="C1123" s="20" t="s">
        <v>38</v>
      </c>
      <c r="D1123" s="45">
        <v>10.980218887329102</v>
      </c>
      <c r="E1123" s="56">
        <v>10.980218887329102</v>
      </c>
    </row>
    <row r="1124" spans="1:5" ht="30">
      <c r="A1124" s="5" t="s">
        <v>2250</v>
      </c>
      <c r="B1124" s="15" t="s">
        <v>2251</v>
      </c>
      <c r="C1124" s="20" t="s">
        <v>38</v>
      </c>
      <c r="D1124" s="45">
        <v>10.980218887329102</v>
      </c>
      <c r="E1124" s="56">
        <v>10.980218887329102</v>
      </c>
    </row>
    <row r="1125" spans="1:5" ht="30">
      <c r="A1125" s="5" t="s">
        <v>2252</v>
      </c>
      <c r="B1125" s="15" t="s">
        <v>2253</v>
      </c>
      <c r="C1125" s="20" t="s">
        <v>38</v>
      </c>
      <c r="D1125" s="52">
        <v>2.6301000843886868E-7</v>
      </c>
      <c r="E1125" s="63">
        <v>2.6301000843886868E-7</v>
      </c>
    </row>
    <row r="1126" spans="1:5" ht="30">
      <c r="A1126" s="5" t="s">
        <v>2254</v>
      </c>
      <c r="B1126" s="15" t="s">
        <v>2255</v>
      </c>
      <c r="C1126" s="20" t="s">
        <v>33</v>
      </c>
      <c r="D1126" s="45">
        <v>74.999786376953125</v>
      </c>
      <c r="E1126" s="56">
        <v>74.999786376953125</v>
      </c>
    </row>
    <row r="1127" spans="1:5" ht="30">
      <c r="A1127" s="5" t="s">
        <v>2256</v>
      </c>
      <c r="B1127" s="15" t="s">
        <v>2257</v>
      </c>
      <c r="C1127" s="20" t="s">
        <v>120</v>
      </c>
      <c r="D1127" s="50">
        <v>275.44000244140625</v>
      </c>
      <c r="E1127" s="61">
        <v>275.44000244140625</v>
      </c>
    </row>
    <row r="1128" spans="1:5" ht="30">
      <c r="A1128" s="5" t="s">
        <v>2258</v>
      </c>
      <c r="B1128" s="15" t="s">
        <v>2259</v>
      </c>
      <c r="C1128" s="20" t="s">
        <v>120</v>
      </c>
      <c r="D1128" s="50">
        <v>267.17678833007812</v>
      </c>
      <c r="E1128" s="61">
        <v>267.17678833007812</v>
      </c>
    </row>
    <row r="1129" spans="1:5" ht="30">
      <c r="A1129" s="5" t="s">
        <v>2260</v>
      </c>
      <c r="B1129" s="15" t="s">
        <v>2261</v>
      </c>
      <c r="C1129" s="20" t="s">
        <v>120</v>
      </c>
      <c r="D1129" s="50">
        <v>288.039794921875</v>
      </c>
      <c r="E1129" s="61">
        <v>288.039794921875</v>
      </c>
    </row>
    <row r="1130" spans="1:5">
      <c r="A1130" s="5" t="s">
        <v>2262</v>
      </c>
      <c r="B1130" s="15" t="s">
        <v>2263</v>
      </c>
      <c r="C1130" s="20" t="s">
        <v>212</v>
      </c>
      <c r="D1130" s="50">
        <v>650.5074462890625</v>
      </c>
      <c r="E1130" s="61">
        <v>650.5074462890625</v>
      </c>
    </row>
    <row r="1131" spans="1:5">
      <c r="A1131" s="5" t="s">
        <v>2264</v>
      </c>
      <c r="B1131" s="15" t="s">
        <v>2265</v>
      </c>
      <c r="C1131" s="20" t="s">
        <v>38</v>
      </c>
      <c r="D1131" s="51">
        <v>0.45640787482261658</v>
      </c>
      <c r="E1131" s="62">
        <v>0.45640787482261658</v>
      </c>
    </row>
    <row r="1132" spans="1:5" ht="30">
      <c r="A1132" s="5" t="s">
        <v>2266</v>
      </c>
      <c r="B1132" s="15" t="s">
        <v>2267</v>
      </c>
      <c r="C1132" s="20" t="s">
        <v>30</v>
      </c>
      <c r="D1132" s="45">
        <v>45.247013092041016</v>
      </c>
      <c r="E1132" s="56">
        <v>45.247013092041016</v>
      </c>
    </row>
    <row r="1133" spans="1:5">
      <c r="A1133" s="5" t="s">
        <v>2268</v>
      </c>
      <c r="B1133" s="15" t="s">
        <v>2269</v>
      </c>
      <c r="C1133" s="20" t="s">
        <v>500</v>
      </c>
      <c r="D1133" s="50">
        <v>189.44760131835937</v>
      </c>
      <c r="E1133" s="61">
        <v>189.44760131835937</v>
      </c>
    </row>
    <row r="1134" spans="1:5">
      <c r="A1134" s="5" t="s">
        <v>2270</v>
      </c>
      <c r="B1134" s="15" t="s">
        <v>2271</v>
      </c>
      <c r="C1134" s="20" t="s">
        <v>212</v>
      </c>
      <c r="D1134" s="50">
        <v>650.5074462890625</v>
      </c>
      <c r="E1134" s="61">
        <v>650.5074462890625</v>
      </c>
    </row>
    <row r="1135" spans="1:5">
      <c r="A1135" s="5" t="s">
        <v>2272</v>
      </c>
      <c r="B1135" s="15" t="s">
        <v>2273</v>
      </c>
      <c r="C1135" s="20" t="s">
        <v>38</v>
      </c>
      <c r="D1135" s="45">
        <v>11.436626434326172</v>
      </c>
      <c r="E1135" s="56">
        <v>11.436626434326172</v>
      </c>
    </row>
    <row r="1136" spans="1:5" ht="30">
      <c r="A1136" s="5" t="s">
        <v>2274</v>
      </c>
      <c r="B1136" s="15" t="s">
        <v>2275</v>
      </c>
      <c r="C1136" s="20" t="s">
        <v>30</v>
      </c>
      <c r="D1136" s="45">
        <v>45.369785308837891</v>
      </c>
      <c r="E1136" s="56">
        <v>45.369785308837891</v>
      </c>
    </row>
    <row r="1137" spans="1:5">
      <c r="A1137" s="5" t="s">
        <v>2276</v>
      </c>
      <c r="B1137" s="15" t="s">
        <v>2277</v>
      </c>
      <c r="C1137" s="20" t="s">
        <v>500</v>
      </c>
      <c r="D1137" s="50">
        <v>190.92617797851562</v>
      </c>
      <c r="E1137" s="61">
        <v>190.92617797851562</v>
      </c>
    </row>
    <row r="1138" spans="1:5">
      <c r="A1138" s="5" t="s">
        <v>2278</v>
      </c>
      <c r="B1138" s="15" t="s">
        <v>2279</v>
      </c>
      <c r="C1138" s="20"/>
      <c r="D1138" s="12" t="s">
        <v>1736</v>
      </c>
      <c r="E1138" s="34" t="s">
        <v>1736</v>
      </c>
    </row>
    <row r="1139" spans="1:5" ht="30">
      <c r="A1139" s="5" t="s">
        <v>2280</v>
      </c>
      <c r="B1139" s="15" t="s">
        <v>2281</v>
      </c>
      <c r="C1139" s="20" t="s">
        <v>120</v>
      </c>
      <c r="D1139" s="50">
        <v>294.15289306640625</v>
      </c>
      <c r="E1139" s="61">
        <v>294.15289306640625</v>
      </c>
    </row>
    <row r="1140" spans="1:5" ht="30">
      <c r="A1140" s="5" t="s">
        <v>2282</v>
      </c>
      <c r="B1140" s="15" t="s">
        <v>2283</v>
      </c>
      <c r="C1140" s="20" t="s">
        <v>33</v>
      </c>
      <c r="D1140" s="45">
        <v>95.634941101074219</v>
      </c>
      <c r="E1140" s="56">
        <v>95.634941101074219</v>
      </c>
    </row>
    <row r="1141" spans="1:5" ht="30">
      <c r="A1141" s="5" t="s">
        <v>605</v>
      </c>
      <c r="B1141" s="15" t="s">
        <v>2284</v>
      </c>
      <c r="C1141" s="20"/>
      <c r="D1141" s="44">
        <v>1.0212230682373047</v>
      </c>
      <c r="E1141" s="55">
        <v>1.0212230682373047</v>
      </c>
    </row>
    <row r="1142" spans="1:5" ht="30">
      <c r="A1142" s="5" t="s">
        <v>2285</v>
      </c>
      <c r="B1142" s="15" t="s">
        <v>2286</v>
      </c>
      <c r="C1142" s="20"/>
      <c r="D1142" s="44">
        <v>1</v>
      </c>
      <c r="E1142" s="55">
        <v>1</v>
      </c>
    </row>
    <row r="1143" spans="1:5" ht="30">
      <c r="A1143" s="5" t="s">
        <v>2287</v>
      </c>
      <c r="B1143" s="15" t="s">
        <v>2288</v>
      </c>
      <c r="C1143" s="20" t="s">
        <v>120</v>
      </c>
      <c r="D1143" s="50">
        <v>288.039794921875</v>
      </c>
      <c r="E1143" s="61">
        <v>288.039794921875</v>
      </c>
    </row>
    <row r="1144" spans="1:5" ht="30">
      <c r="A1144" s="5" t="s">
        <v>2289</v>
      </c>
      <c r="B1144" s="15" t="s">
        <v>2290</v>
      </c>
      <c r="C1144" s="20" t="s">
        <v>120</v>
      </c>
      <c r="D1144" s="50">
        <v>275.44000244140625</v>
      </c>
      <c r="E1144" s="61">
        <v>275.44000244140625</v>
      </c>
    </row>
    <row r="1145" spans="1:5">
      <c r="A1145" s="5" t="s">
        <v>2291</v>
      </c>
      <c r="B1145" s="15" t="s">
        <v>2292</v>
      </c>
      <c r="C1145" s="20" t="s">
        <v>33</v>
      </c>
      <c r="D1145" s="45">
        <v>95.62567138671875</v>
      </c>
      <c r="E1145" s="56">
        <v>95.62567138671875</v>
      </c>
    </row>
    <row r="1146" spans="1:5" ht="30">
      <c r="A1146" s="5" t="s">
        <v>2293</v>
      </c>
      <c r="B1146" s="15" t="s">
        <v>2294</v>
      </c>
      <c r="C1146" s="20" t="s">
        <v>120</v>
      </c>
      <c r="D1146" s="45">
        <v>12.599782943725586</v>
      </c>
      <c r="E1146" s="56">
        <v>12.599782943725586</v>
      </c>
    </row>
    <row r="1147" spans="1:5" ht="30">
      <c r="A1147" s="5" t="s">
        <v>2295</v>
      </c>
      <c r="B1147" s="15" t="s">
        <v>2296</v>
      </c>
      <c r="C1147" s="20" t="s">
        <v>120</v>
      </c>
      <c r="D1147" s="50">
        <v>281.28567504882812</v>
      </c>
      <c r="E1147" s="61">
        <v>281.28567504882812</v>
      </c>
    </row>
    <row r="1148" spans="1:5">
      <c r="A1148" s="5" t="s">
        <v>2297</v>
      </c>
      <c r="B1148" s="15" t="s">
        <v>2298</v>
      </c>
      <c r="C1148" s="20" t="s">
        <v>212</v>
      </c>
      <c r="D1148" s="44">
        <v>2.2896597385406494</v>
      </c>
      <c r="E1148" s="55">
        <v>2.2896597385406494</v>
      </c>
    </row>
    <row r="1149" spans="1:5" ht="30">
      <c r="A1149" s="5" t="s">
        <v>2299</v>
      </c>
      <c r="B1149" s="15" t="s">
        <v>608</v>
      </c>
      <c r="C1149" s="20" t="s">
        <v>30</v>
      </c>
      <c r="D1149" s="45">
        <v>24.999990463256836</v>
      </c>
      <c r="E1149" s="56">
        <v>24.999990463256836</v>
      </c>
    </row>
    <row r="1150" spans="1:5">
      <c r="A1150" s="5" t="s">
        <v>2300</v>
      </c>
      <c r="B1150" s="15" t="s">
        <v>2301</v>
      </c>
      <c r="C1150" s="20" t="s">
        <v>500</v>
      </c>
      <c r="D1150" s="50">
        <v>104.92924499511719</v>
      </c>
      <c r="E1150" s="61">
        <v>104.92924499511719</v>
      </c>
    </row>
    <row r="1151" spans="1:5">
      <c r="A1151" s="5" t="s">
        <v>2302</v>
      </c>
      <c r="B1151" s="15" t="s">
        <v>2303</v>
      </c>
      <c r="C1151" s="20" t="s">
        <v>212</v>
      </c>
      <c r="D1151" s="48">
        <v>0</v>
      </c>
      <c r="E1151" s="59">
        <v>0</v>
      </c>
    </row>
    <row r="1152" spans="1:5" ht="30">
      <c r="A1152" s="5" t="s">
        <v>2304</v>
      </c>
      <c r="B1152" s="15" t="s">
        <v>2305</v>
      </c>
      <c r="C1152" s="20" t="s">
        <v>30</v>
      </c>
      <c r="D1152" s="45">
        <v>45.318424224853516</v>
      </c>
      <c r="E1152" s="56">
        <v>45.318424224853516</v>
      </c>
    </row>
    <row r="1153" spans="1:5" ht="30">
      <c r="A1153" s="5" t="s">
        <v>2306</v>
      </c>
      <c r="B1153" s="15" t="s">
        <v>2307</v>
      </c>
      <c r="C1153" s="20" t="s">
        <v>500</v>
      </c>
      <c r="D1153" s="50">
        <v>189.74613952636719</v>
      </c>
      <c r="E1153" s="61">
        <v>189.74613952636719</v>
      </c>
    </row>
    <row r="1154" spans="1:5">
      <c r="A1154" s="5" t="s">
        <v>2308</v>
      </c>
      <c r="B1154" s="15" t="s">
        <v>2309</v>
      </c>
      <c r="C1154" s="20" t="s">
        <v>38</v>
      </c>
      <c r="D1154" s="51">
        <v>0.45640787482261658</v>
      </c>
      <c r="E1154" s="62">
        <v>0.45640787482261658</v>
      </c>
    </row>
    <row r="1155" spans="1:5">
      <c r="A1155" s="5" t="s">
        <v>2310</v>
      </c>
      <c r="B1155" s="15" t="s">
        <v>2311</v>
      </c>
      <c r="C1155" s="20" t="s">
        <v>212</v>
      </c>
      <c r="D1155" s="50">
        <v>648.2177734375</v>
      </c>
      <c r="E1155" s="61">
        <v>648.2177734375</v>
      </c>
    </row>
    <row r="1156" spans="1:5">
      <c r="A1156" s="5" t="s">
        <v>2312</v>
      </c>
      <c r="B1156" s="15" t="s">
        <v>2313</v>
      </c>
      <c r="C1156" s="20" t="s">
        <v>30</v>
      </c>
      <c r="D1156" s="45">
        <v>45.318424224853516</v>
      </c>
      <c r="E1156" s="56">
        <v>45.318424224853516</v>
      </c>
    </row>
    <row r="1157" spans="1:5">
      <c r="A1157" s="5" t="s">
        <v>2314</v>
      </c>
      <c r="B1157" s="15" t="s">
        <v>2315</v>
      </c>
      <c r="C1157" s="20" t="s">
        <v>500</v>
      </c>
      <c r="D1157" s="50">
        <v>189.74613952636719</v>
      </c>
      <c r="E1157" s="61">
        <v>189.74613952636719</v>
      </c>
    </row>
    <row r="1158" spans="1:5">
      <c r="A1158" s="5" t="s">
        <v>2316</v>
      </c>
      <c r="B1158" s="15" t="s">
        <v>2317</v>
      </c>
      <c r="C1158" s="20" t="s">
        <v>212</v>
      </c>
      <c r="D1158" s="50">
        <v>650.5074462890625</v>
      </c>
      <c r="E1158" s="61">
        <v>650.5074462890625</v>
      </c>
    </row>
    <row r="1159" spans="1:5" ht="30">
      <c r="A1159" s="5" t="s">
        <v>2318</v>
      </c>
      <c r="B1159" s="15" t="s">
        <v>2319</v>
      </c>
      <c r="C1159" s="20" t="s">
        <v>30</v>
      </c>
      <c r="D1159" s="45">
        <v>45.247013092041016</v>
      </c>
      <c r="E1159" s="56">
        <v>45.247013092041016</v>
      </c>
    </row>
    <row r="1160" spans="1:5">
      <c r="A1160" s="5" t="s">
        <v>2320</v>
      </c>
      <c r="B1160" s="15" t="s">
        <v>2321</v>
      </c>
      <c r="C1160" s="20" t="s">
        <v>500</v>
      </c>
      <c r="D1160" s="50">
        <v>189.44760131835937</v>
      </c>
      <c r="E1160" s="61">
        <v>189.44760131835937</v>
      </c>
    </row>
    <row r="1161" spans="1:5" ht="30">
      <c r="A1161" s="5" t="s">
        <v>633</v>
      </c>
      <c r="B1161" s="15" t="s">
        <v>634</v>
      </c>
      <c r="C1161" s="20"/>
      <c r="D1161" s="51">
        <v>0.5</v>
      </c>
      <c r="E1161" s="62">
        <v>0.5</v>
      </c>
    </row>
    <row r="1162" spans="1:5" ht="30">
      <c r="A1162" s="5" t="s">
        <v>635</v>
      </c>
      <c r="B1162" s="15" t="s">
        <v>636</v>
      </c>
      <c r="C1162" s="20"/>
      <c r="D1162" s="51">
        <v>0.5</v>
      </c>
      <c r="E1162" s="62">
        <v>0.5</v>
      </c>
    </row>
    <row r="1163" spans="1:5" ht="30">
      <c r="A1163" s="5" t="s">
        <v>2322</v>
      </c>
      <c r="B1163" s="15" t="s">
        <v>2323</v>
      </c>
      <c r="C1163" s="20"/>
      <c r="D1163" s="52">
        <v>4.1217082524802606E-10</v>
      </c>
      <c r="E1163" s="63">
        <v>4.1217082524802606E-10</v>
      </c>
    </row>
    <row r="1164" spans="1:5" ht="30">
      <c r="A1164" s="5" t="s">
        <v>2324</v>
      </c>
      <c r="B1164" s="15" t="s">
        <v>2325</v>
      </c>
      <c r="C1164" s="20"/>
      <c r="D1164" s="44">
        <v>1</v>
      </c>
      <c r="E1164" s="55">
        <v>1</v>
      </c>
    </row>
    <row r="1165" spans="1:5" ht="30">
      <c r="A1165" s="5" t="s">
        <v>611</v>
      </c>
      <c r="B1165" s="15" t="s">
        <v>612</v>
      </c>
      <c r="C1165" s="20"/>
      <c r="D1165" s="51">
        <v>0.99000000953674316</v>
      </c>
      <c r="E1165" s="62">
        <v>0.99000000953674316</v>
      </c>
    </row>
    <row r="1166" spans="1:5" ht="30">
      <c r="A1166" s="5" t="s">
        <v>613</v>
      </c>
      <c r="B1166" s="15" t="s">
        <v>614</v>
      </c>
      <c r="C1166" s="20"/>
      <c r="D1166" s="53">
        <v>9.9999904632568359E-3</v>
      </c>
      <c r="E1166" s="64">
        <v>9.9999904632568359E-3</v>
      </c>
    </row>
    <row r="1167" spans="1:5" ht="30">
      <c r="A1167" s="5" t="s">
        <v>2326</v>
      </c>
      <c r="B1167" s="15" t="s">
        <v>2327</v>
      </c>
      <c r="C1167" s="20"/>
      <c r="D1167" s="44">
        <v>1</v>
      </c>
      <c r="E1167" s="55">
        <v>1</v>
      </c>
    </row>
    <row r="1168" spans="1:5" ht="30">
      <c r="A1168" s="5" t="s">
        <v>2328</v>
      </c>
      <c r="B1168" s="15" t="s">
        <v>2329</v>
      </c>
      <c r="C1168" s="20"/>
      <c r="D1168" s="52">
        <v>4.1657172156206457E-10</v>
      </c>
      <c r="E1168" s="63">
        <v>4.1657172156206457E-10</v>
      </c>
    </row>
    <row r="1169" spans="1:5" ht="30">
      <c r="A1169" s="5" t="s">
        <v>615</v>
      </c>
      <c r="B1169" s="15" t="s">
        <v>616</v>
      </c>
      <c r="C1169" s="20"/>
      <c r="D1169" s="51">
        <v>0.30000001192092896</v>
      </c>
      <c r="E1169" s="62">
        <v>0.30000001192092896</v>
      </c>
    </row>
    <row r="1170" spans="1:5" ht="30">
      <c r="A1170" s="5" t="s">
        <v>617</v>
      </c>
      <c r="B1170" s="15" t="s">
        <v>618</v>
      </c>
      <c r="C1170" s="20"/>
      <c r="D1170" s="51">
        <v>0.69999998807907104</v>
      </c>
      <c r="E1170" s="62">
        <v>0.69999998807907104</v>
      </c>
    </row>
    <row r="1171" spans="1:5" ht="30">
      <c r="A1171" s="5" t="s">
        <v>2330</v>
      </c>
      <c r="B1171" s="15" t="s">
        <v>2331</v>
      </c>
      <c r="C1171" s="20"/>
      <c r="D1171" s="51">
        <v>0.30000004172325134</v>
      </c>
      <c r="E1171" s="62">
        <v>0.30000004172325134</v>
      </c>
    </row>
    <row r="1172" spans="1:5" ht="30">
      <c r="A1172" s="5" t="s">
        <v>2332</v>
      </c>
      <c r="B1172" s="15" t="s">
        <v>2333</v>
      </c>
      <c r="C1172" s="20"/>
      <c r="D1172" s="51">
        <v>0.69999998807907104</v>
      </c>
      <c r="E1172" s="62">
        <v>0.69999998807907104</v>
      </c>
    </row>
    <row r="1173" spans="1:5" ht="30">
      <c r="A1173" s="5" t="s">
        <v>619</v>
      </c>
      <c r="B1173" s="15" t="s">
        <v>620</v>
      </c>
      <c r="C1173" s="20"/>
      <c r="D1173" s="51">
        <v>0.10989011079072952</v>
      </c>
      <c r="E1173" s="62">
        <v>0.10989011079072952</v>
      </c>
    </row>
    <row r="1174" spans="1:5" ht="30">
      <c r="A1174" s="5" t="s">
        <v>621</v>
      </c>
      <c r="B1174" s="15" t="s">
        <v>622</v>
      </c>
      <c r="C1174" s="20"/>
      <c r="D1174" s="51">
        <v>0.89010989665985107</v>
      </c>
      <c r="E1174" s="62">
        <v>0.89010989665985107</v>
      </c>
    </row>
    <row r="1175" spans="1:5" ht="30">
      <c r="A1175" s="5" t="s">
        <v>2334</v>
      </c>
      <c r="B1175" s="15" t="s">
        <v>2335</v>
      </c>
      <c r="C1175" s="20"/>
      <c r="D1175" s="51">
        <v>0.10989011824131012</v>
      </c>
      <c r="E1175" s="62">
        <v>0.10989011824131012</v>
      </c>
    </row>
    <row r="1176" spans="1:5" ht="30">
      <c r="A1176" s="5" t="s">
        <v>2336</v>
      </c>
      <c r="B1176" s="15" t="s">
        <v>2337</v>
      </c>
      <c r="C1176" s="20"/>
      <c r="D1176" s="51">
        <v>0.89010989665985107</v>
      </c>
      <c r="E1176" s="62">
        <v>0.89010989665985107</v>
      </c>
    </row>
    <row r="1177" spans="1:5" ht="30">
      <c r="A1177" s="5" t="s">
        <v>623</v>
      </c>
      <c r="B1177" s="15" t="s">
        <v>624</v>
      </c>
      <c r="C1177" s="20"/>
      <c r="D1177" s="51">
        <v>0.5</v>
      </c>
      <c r="E1177" s="62">
        <v>0.5</v>
      </c>
    </row>
    <row r="1178" spans="1:5" ht="30">
      <c r="A1178" s="5" t="s">
        <v>625</v>
      </c>
      <c r="B1178" s="15" t="s">
        <v>626</v>
      </c>
      <c r="C1178" s="20"/>
      <c r="D1178" s="51">
        <v>0.5</v>
      </c>
      <c r="E1178" s="62">
        <v>0.5</v>
      </c>
    </row>
    <row r="1179" spans="1:5" ht="30">
      <c r="A1179" s="5" t="s">
        <v>2338</v>
      </c>
      <c r="B1179" s="15" t="s">
        <v>2339</v>
      </c>
      <c r="C1179" s="20"/>
      <c r="D1179" s="51">
        <v>0.99568086862564087</v>
      </c>
      <c r="E1179" s="62">
        <v>0.99568086862564087</v>
      </c>
    </row>
    <row r="1180" spans="1:5" ht="30">
      <c r="A1180" s="5" t="s">
        <v>2340</v>
      </c>
      <c r="B1180" s="15" t="s">
        <v>2341</v>
      </c>
      <c r="C1180" s="20"/>
      <c r="D1180" s="53">
        <v>4.319152794778347E-3</v>
      </c>
      <c r="E1180" s="64">
        <v>4.319152794778347E-3</v>
      </c>
    </row>
    <row r="1181" spans="1:5" ht="30">
      <c r="A1181" s="5" t="s">
        <v>627</v>
      </c>
      <c r="B1181" s="15" t="s">
        <v>628</v>
      </c>
      <c r="C1181" s="20"/>
      <c r="D1181" s="51">
        <v>0.10760867595672607</v>
      </c>
      <c r="E1181" s="62">
        <v>0.10760867595672607</v>
      </c>
    </row>
    <row r="1182" spans="1:5" ht="30">
      <c r="A1182" s="5" t="s">
        <v>629</v>
      </c>
      <c r="B1182" s="15" t="s">
        <v>630</v>
      </c>
      <c r="C1182" s="20"/>
      <c r="D1182" s="51">
        <v>9.9999994039535522E-2</v>
      </c>
      <c r="E1182" s="62">
        <v>9.9999994039535522E-2</v>
      </c>
    </row>
    <row r="1183" spans="1:5" ht="30">
      <c r="A1183" s="5" t="s">
        <v>631</v>
      </c>
      <c r="B1183" s="15" t="s">
        <v>632</v>
      </c>
      <c r="C1183" s="20"/>
      <c r="D1183" s="51">
        <v>0.79239130020141602</v>
      </c>
      <c r="E1183" s="62">
        <v>0.79239130020141602</v>
      </c>
    </row>
    <row r="1184" spans="1:5" ht="30">
      <c r="A1184" s="5" t="s">
        <v>2342</v>
      </c>
      <c r="B1184" s="15" t="s">
        <v>2343</v>
      </c>
      <c r="C1184" s="20"/>
      <c r="D1184" s="51">
        <v>0.9464724063873291</v>
      </c>
      <c r="E1184" s="62">
        <v>0.9464724063873291</v>
      </c>
    </row>
    <row r="1185" spans="1:5" ht="30">
      <c r="A1185" s="5" t="s">
        <v>2344</v>
      </c>
      <c r="B1185" s="15" t="s">
        <v>2345</v>
      </c>
      <c r="C1185" s="20"/>
      <c r="D1185" s="53">
        <v>1.2906868942081928E-3</v>
      </c>
      <c r="E1185" s="64">
        <v>1.2906868942081928E-3</v>
      </c>
    </row>
    <row r="1186" spans="1:5" ht="30">
      <c r="A1186" s="5" t="s">
        <v>2346</v>
      </c>
      <c r="B1186" s="15" t="s">
        <v>2347</v>
      </c>
      <c r="C1186" s="20"/>
      <c r="D1186" s="51">
        <v>5.2237022668123245E-2</v>
      </c>
      <c r="E1186" s="62">
        <v>5.2237022668123245E-2</v>
      </c>
    </row>
    <row r="1187" spans="1:5" ht="30">
      <c r="A1187" s="5" t="s">
        <v>637</v>
      </c>
      <c r="B1187" s="15" t="s">
        <v>638</v>
      </c>
      <c r="C1187" s="20"/>
      <c r="D1187" s="51">
        <v>0.5</v>
      </c>
      <c r="E1187" s="62">
        <v>0.5</v>
      </c>
    </row>
    <row r="1188" spans="1:5" ht="30">
      <c r="A1188" s="5" t="s">
        <v>639</v>
      </c>
      <c r="B1188" s="15" t="s">
        <v>640</v>
      </c>
      <c r="C1188" s="20"/>
      <c r="D1188" s="51">
        <v>0.5</v>
      </c>
      <c r="E1188" s="62">
        <v>0.5</v>
      </c>
    </row>
    <row r="1189" spans="1:5" ht="30">
      <c r="A1189" s="5" t="s">
        <v>2348</v>
      </c>
      <c r="B1189" s="15" t="s">
        <v>2349</v>
      </c>
      <c r="C1189" s="20"/>
      <c r="D1189" s="51">
        <v>0.5</v>
      </c>
      <c r="E1189" s="62">
        <v>0.5</v>
      </c>
    </row>
    <row r="1190" spans="1:5" ht="30">
      <c r="A1190" s="5" t="s">
        <v>2350</v>
      </c>
      <c r="B1190" s="15" t="s">
        <v>2351</v>
      </c>
      <c r="C1190" s="20"/>
      <c r="D1190" s="51">
        <v>0.5</v>
      </c>
      <c r="E1190" s="62">
        <v>0.5</v>
      </c>
    </row>
    <row r="1191" spans="1:5" ht="30">
      <c r="A1191" s="5" t="s">
        <v>641</v>
      </c>
      <c r="B1191" s="15" t="s">
        <v>642</v>
      </c>
      <c r="C1191" s="20"/>
      <c r="D1191" s="51">
        <v>0.5</v>
      </c>
      <c r="E1191" s="62">
        <v>0.5</v>
      </c>
    </row>
    <row r="1192" spans="1:5" ht="30">
      <c r="A1192" s="5" t="s">
        <v>643</v>
      </c>
      <c r="B1192" s="15" t="s">
        <v>644</v>
      </c>
      <c r="C1192" s="20"/>
      <c r="D1192" s="51">
        <v>0.5</v>
      </c>
      <c r="E1192" s="62">
        <v>0.5</v>
      </c>
    </row>
    <row r="1193" spans="1:5" ht="30">
      <c r="A1193" s="5" t="s">
        <v>2352</v>
      </c>
      <c r="B1193" s="15" t="s">
        <v>2353</v>
      </c>
      <c r="C1193" s="20"/>
      <c r="D1193" s="51">
        <v>0.50114721059799194</v>
      </c>
      <c r="E1193" s="62">
        <v>0.50114721059799194</v>
      </c>
    </row>
    <row r="1194" spans="1:5" ht="30">
      <c r="A1194" s="5" t="s">
        <v>2354</v>
      </c>
      <c r="B1194" s="15" t="s">
        <v>2355</v>
      </c>
      <c r="C1194" s="20"/>
      <c r="D1194" s="51">
        <v>0.49885278940200806</v>
      </c>
      <c r="E1194" s="62">
        <v>0.49885278940200806</v>
      </c>
    </row>
    <row r="1195" spans="1:5" ht="30">
      <c r="A1195" s="5" t="s">
        <v>645</v>
      </c>
      <c r="B1195" s="15" t="s">
        <v>646</v>
      </c>
      <c r="C1195" s="20"/>
      <c r="D1195" s="51">
        <v>0.5</v>
      </c>
      <c r="E1195" s="62">
        <v>0.5</v>
      </c>
    </row>
    <row r="1196" spans="1:5" ht="30">
      <c r="A1196" s="5" t="s">
        <v>647</v>
      </c>
      <c r="B1196" s="15" t="s">
        <v>648</v>
      </c>
      <c r="C1196" s="20"/>
      <c r="D1196" s="51">
        <v>0.5</v>
      </c>
      <c r="E1196" s="62">
        <v>0.5</v>
      </c>
    </row>
    <row r="1197" spans="1:5" ht="30">
      <c r="A1197" s="5" t="s">
        <v>2356</v>
      </c>
      <c r="B1197" s="15" t="s">
        <v>2357</v>
      </c>
      <c r="C1197" s="20"/>
      <c r="D1197" s="51">
        <v>0.5</v>
      </c>
      <c r="E1197" s="62">
        <v>0.5</v>
      </c>
    </row>
    <row r="1198" spans="1:5" ht="30">
      <c r="A1198" s="5" t="s">
        <v>2358</v>
      </c>
      <c r="B1198" s="15" t="s">
        <v>2359</v>
      </c>
      <c r="C1198" s="20"/>
      <c r="D1198" s="51">
        <v>0.5</v>
      </c>
      <c r="E1198" s="62">
        <v>0.5</v>
      </c>
    </row>
    <row r="1199" spans="1:5">
      <c r="A1199" s="5" t="s">
        <v>2360</v>
      </c>
      <c r="B1199" s="15" t="s">
        <v>2361</v>
      </c>
      <c r="C1199" s="20"/>
      <c r="D1199" s="12" t="s">
        <v>1492</v>
      </c>
      <c r="E1199" s="34" t="s">
        <v>1492</v>
      </c>
    </row>
    <row r="1200" spans="1:5" ht="30">
      <c r="A1200" s="5" t="s">
        <v>2362</v>
      </c>
      <c r="B1200" s="15" t="s">
        <v>2363</v>
      </c>
      <c r="C1200" s="20" t="s">
        <v>38</v>
      </c>
      <c r="D1200" s="44">
        <v>1.0995081663131714</v>
      </c>
      <c r="E1200" s="55">
        <v>1.0995081663131714</v>
      </c>
    </row>
    <row r="1201" spans="1:5" ht="30">
      <c r="A1201" s="5" t="s">
        <v>2364</v>
      </c>
      <c r="B1201" s="15" t="s">
        <v>2365</v>
      </c>
      <c r="C1201" s="20" t="s">
        <v>33</v>
      </c>
      <c r="D1201" s="44">
        <v>1.9999969005584717</v>
      </c>
      <c r="E1201" s="55">
        <v>1.9999969005584717</v>
      </c>
    </row>
    <row r="1202" spans="1:5">
      <c r="A1202" s="5" t="s">
        <v>2366</v>
      </c>
      <c r="B1202" s="15" t="s">
        <v>2367</v>
      </c>
      <c r="C1202" s="20" t="s">
        <v>120</v>
      </c>
      <c r="D1202" s="45">
        <v>15.594229698181152</v>
      </c>
      <c r="E1202" s="56">
        <v>15.594229698181152</v>
      </c>
    </row>
    <row r="1203" spans="1:5">
      <c r="A1203" s="5" t="s">
        <v>2368</v>
      </c>
      <c r="B1203" s="15" t="s">
        <v>2369</v>
      </c>
      <c r="C1203" s="20"/>
      <c r="D1203" s="12" t="s">
        <v>1492</v>
      </c>
      <c r="E1203" s="34" t="s">
        <v>1492</v>
      </c>
    </row>
    <row r="1204" spans="1:5" ht="30">
      <c r="A1204" s="5" t="s">
        <v>2370</v>
      </c>
      <c r="B1204" s="15" t="s">
        <v>2371</v>
      </c>
      <c r="C1204" s="20" t="s">
        <v>38</v>
      </c>
      <c r="D1204" s="51">
        <v>0.65852868556976318</v>
      </c>
      <c r="E1204" s="62">
        <v>0.65852868556976318</v>
      </c>
    </row>
    <row r="1205" spans="1:5" ht="30">
      <c r="A1205" s="5" t="s">
        <v>2372</v>
      </c>
      <c r="B1205" s="15" t="s">
        <v>2373</v>
      </c>
      <c r="C1205" s="20" t="s">
        <v>33</v>
      </c>
      <c r="D1205" s="44">
        <v>1.9999978542327881</v>
      </c>
      <c r="E1205" s="55">
        <v>1.9999978542327881</v>
      </c>
    </row>
    <row r="1206" spans="1:5">
      <c r="A1206" s="5" t="s">
        <v>2374</v>
      </c>
      <c r="B1206" s="15" t="s">
        <v>2375</v>
      </c>
      <c r="C1206" s="20" t="s">
        <v>120</v>
      </c>
      <c r="D1206" s="45">
        <v>17.053010940551758</v>
      </c>
      <c r="E1206" s="56">
        <v>17.053010940551758</v>
      </c>
    </row>
    <row r="1207" spans="1:5">
      <c r="A1207" s="5" t="s">
        <v>2376</v>
      </c>
      <c r="B1207" s="15" t="s">
        <v>2377</v>
      </c>
      <c r="C1207" s="20"/>
      <c r="D1207" s="12" t="s">
        <v>1492</v>
      </c>
      <c r="E1207" s="34" t="s">
        <v>1492</v>
      </c>
    </row>
    <row r="1208" spans="1:5" ht="30">
      <c r="A1208" s="5" t="s">
        <v>2378</v>
      </c>
      <c r="B1208" s="15" t="s">
        <v>2379</v>
      </c>
      <c r="C1208" s="20" t="s">
        <v>38</v>
      </c>
      <c r="D1208" s="51">
        <v>0.32098057866096497</v>
      </c>
      <c r="E1208" s="62">
        <v>0.32098057866096497</v>
      </c>
    </row>
    <row r="1209" spans="1:5" ht="30">
      <c r="A1209" s="5" t="s">
        <v>2380</v>
      </c>
      <c r="B1209" s="15" t="s">
        <v>2381</v>
      </c>
      <c r="C1209" s="20" t="s">
        <v>33</v>
      </c>
      <c r="D1209" s="44">
        <v>2.0000011920928955</v>
      </c>
      <c r="E1209" s="55">
        <v>2.0000011920928955</v>
      </c>
    </row>
    <row r="1210" spans="1:5">
      <c r="A1210" s="5" t="s">
        <v>2382</v>
      </c>
      <c r="B1210" s="15" t="s">
        <v>2383</v>
      </c>
      <c r="C1210" s="20" t="s">
        <v>120</v>
      </c>
      <c r="D1210" s="44">
        <v>7.0439352989196777</v>
      </c>
      <c r="E1210" s="55">
        <v>7.0439352989196777</v>
      </c>
    </row>
    <row r="1211" spans="1:5">
      <c r="A1211" s="5" t="s">
        <v>2384</v>
      </c>
      <c r="B1211" s="15" t="s">
        <v>2385</v>
      </c>
      <c r="C1211" s="20"/>
      <c r="D1211" s="12" t="s">
        <v>1492</v>
      </c>
      <c r="E1211" s="34" t="s">
        <v>1492</v>
      </c>
    </row>
    <row r="1212" spans="1:5" ht="30">
      <c r="A1212" s="5" t="s">
        <v>2386</v>
      </c>
      <c r="B1212" s="15" t="s">
        <v>2387</v>
      </c>
      <c r="C1212" s="20" t="s">
        <v>38</v>
      </c>
      <c r="D1212" s="51">
        <v>7.1411691606044769E-2</v>
      </c>
      <c r="E1212" s="62">
        <v>7.1411691606044769E-2</v>
      </c>
    </row>
    <row r="1213" spans="1:5" ht="30">
      <c r="A1213" s="5" t="s">
        <v>2388</v>
      </c>
      <c r="B1213" s="15" t="s">
        <v>2389</v>
      </c>
      <c r="C1213" s="20" t="s">
        <v>33</v>
      </c>
      <c r="D1213" s="44">
        <v>1.9999979734420776</v>
      </c>
      <c r="E1213" s="55">
        <v>1.9999979734420776</v>
      </c>
    </row>
    <row r="1214" spans="1:5">
      <c r="A1214" s="5" t="s">
        <v>2390</v>
      </c>
      <c r="B1214" s="15" t="s">
        <v>2391</v>
      </c>
      <c r="C1214" s="20" t="s">
        <v>120</v>
      </c>
      <c r="D1214" s="44">
        <v>9.5510654449462891</v>
      </c>
      <c r="E1214" s="55">
        <v>9.5510654449462891</v>
      </c>
    </row>
    <row r="1215" spans="1:5">
      <c r="A1215" s="5" t="s">
        <v>2392</v>
      </c>
      <c r="B1215" s="15" t="s">
        <v>2393</v>
      </c>
      <c r="C1215" s="20"/>
      <c r="D1215" s="12" t="s">
        <v>1492</v>
      </c>
      <c r="E1215" s="34" t="s">
        <v>1492</v>
      </c>
    </row>
    <row r="1216" spans="1:5" ht="30">
      <c r="A1216" s="5" t="s">
        <v>2394</v>
      </c>
      <c r="B1216" s="15" t="s">
        <v>2395</v>
      </c>
      <c r="C1216" s="20" t="s">
        <v>38</v>
      </c>
      <c r="D1216" s="51">
        <v>2.7058733627200127E-2</v>
      </c>
      <c r="E1216" s="62">
        <v>2.7058733627200127E-2</v>
      </c>
    </row>
    <row r="1217" spans="1:5" ht="30">
      <c r="A1217" s="5" t="s">
        <v>2396</v>
      </c>
      <c r="B1217" s="15" t="s">
        <v>2397</v>
      </c>
      <c r="C1217" s="20" t="s">
        <v>33</v>
      </c>
      <c r="D1217" s="44">
        <v>1.9999932050704956</v>
      </c>
      <c r="E1217" s="55">
        <v>1.9999932050704956</v>
      </c>
    </row>
    <row r="1218" spans="1:5">
      <c r="A1218" s="5" t="s">
        <v>2398</v>
      </c>
      <c r="B1218" s="15" t="s">
        <v>2399</v>
      </c>
      <c r="C1218" s="20" t="s">
        <v>120</v>
      </c>
      <c r="D1218" s="44">
        <v>5.4124288558959961</v>
      </c>
      <c r="E1218" s="55">
        <v>5.4124288558959961</v>
      </c>
    </row>
    <row r="1219" spans="1:5">
      <c r="A1219" s="5" t="s">
        <v>2400</v>
      </c>
      <c r="B1219" s="15" t="s">
        <v>2401</v>
      </c>
      <c r="C1219" s="20"/>
      <c r="D1219" s="12" t="s">
        <v>1492</v>
      </c>
      <c r="E1219" s="34" t="s">
        <v>1492</v>
      </c>
    </row>
    <row r="1220" spans="1:5" ht="30">
      <c r="A1220" s="5" t="s">
        <v>2402</v>
      </c>
      <c r="B1220" s="15" t="s">
        <v>2403</v>
      </c>
      <c r="C1220" s="20" t="s">
        <v>38</v>
      </c>
      <c r="D1220" s="51">
        <v>1.5294098295271397E-2</v>
      </c>
      <c r="E1220" s="62">
        <v>1.5294098295271397E-2</v>
      </c>
    </row>
    <row r="1221" spans="1:5" ht="30">
      <c r="A1221" s="5" t="s">
        <v>2404</v>
      </c>
      <c r="B1221" s="15" t="s">
        <v>2405</v>
      </c>
      <c r="C1221" s="20" t="s">
        <v>33</v>
      </c>
      <c r="D1221" s="44">
        <v>1.999997615814209</v>
      </c>
      <c r="E1221" s="55">
        <v>1.999997615814209</v>
      </c>
    </row>
    <row r="1222" spans="1:5">
      <c r="A1222" s="5" t="s">
        <v>2406</v>
      </c>
      <c r="B1222" s="15" t="s">
        <v>2407</v>
      </c>
      <c r="C1222" s="20" t="s">
        <v>120</v>
      </c>
      <c r="D1222" s="44">
        <v>6.5751252174377441</v>
      </c>
      <c r="E1222" s="55">
        <v>6.5751252174377441</v>
      </c>
    </row>
    <row r="1223" spans="1:5">
      <c r="A1223" s="5" t="s">
        <v>2408</v>
      </c>
      <c r="B1223" s="15" t="s">
        <v>2409</v>
      </c>
      <c r="C1223" s="20"/>
      <c r="D1223" s="12" t="s">
        <v>1492</v>
      </c>
      <c r="E1223" s="34" t="s">
        <v>1492</v>
      </c>
    </row>
    <row r="1224" spans="1:5" ht="30">
      <c r="A1224" s="5" t="s">
        <v>2410</v>
      </c>
      <c r="B1224" s="15" t="s">
        <v>2411</v>
      </c>
      <c r="C1224" s="20" t="s">
        <v>38</v>
      </c>
      <c r="D1224" s="53">
        <v>5.5490182712674141E-3</v>
      </c>
      <c r="E1224" s="64">
        <v>5.5490182712674141E-3</v>
      </c>
    </row>
    <row r="1225" spans="1:5" ht="30">
      <c r="A1225" s="5" t="s">
        <v>2412</v>
      </c>
      <c r="B1225" s="15" t="s">
        <v>2413</v>
      </c>
      <c r="C1225" s="20" t="s">
        <v>33</v>
      </c>
      <c r="D1225" s="44">
        <v>1.9999995231628418</v>
      </c>
      <c r="E1225" s="55">
        <v>1.9999995231628418</v>
      </c>
    </row>
    <row r="1226" spans="1:5">
      <c r="A1226" s="5" t="s">
        <v>2414</v>
      </c>
      <c r="B1226" s="15" t="s">
        <v>2415</v>
      </c>
      <c r="C1226" s="20" t="s">
        <v>120</v>
      </c>
      <c r="D1226" s="44">
        <v>4.5538182258605957</v>
      </c>
      <c r="E1226" s="55">
        <v>4.5538182258605957</v>
      </c>
    </row>
    <row r="1227" spans="1:5">
      <c r="A1227" s="5" t="s">
        <v>2416</v>
      </c>
      <c r="B1227" s="15" t="s">
        <v>2417</v>
      </c>
      <c r="C1227" s="20"/>
      <c r="D1227" s="12" t="s">
        <v>1492</v>
      </c>
      <c r="E1227" s="34" t="s">
        <v>1492</v>
      </c>
    </row>
    <row r="1228" spans="1:5" ht="30">
      <c r="A1228" s="5" t="s">
        <v>2418</v>
      </c>
      <c r="B1228" s="15" t="s">
        <v>2419</v>
      </c>
      <c r="C1228" s="20" t="s">
        <v>38</v>
      </c>
      <c r="D1228" s="51">
        <v>0.18129386007785797</v>
      </c>
      <c r="E1228" s="62">
        <v>0.18129386007785797</v>
      </c>
    </row>
    <row r="1229" spans="1:5" ht="30">
      <c r="A1229" s="5" t="s">
        <v>2420</v>
      </c>
      <c r="B1229" s="15" t="s">
        <v>2421</v>
      </c>
      <c r="C1229" s="20" t="s">
        <v>33</v>
      </c>
      <c r="D1229" s="44">
        <v>1.9999970197677612</v>
      </c>
      <c r="E1229" s="55">
        <v>1.9999970197677612</v>
      </c>
    </row>
    <row r="1230" spans="1:5">
      <c r="A1230" s="5" t="s">
        <v>2422</v>
      </c>
      <c r="B1230" s="15" t="s">
        <v>2423</v>
      </c>
      <c r="C1230" s="20" t="s">
        <v>120</v>
      </c>
      <c r="D1230" s="45">
        <v>12.99482536315918</v>
      </c>
      <c r="E1230" s="56">
        <v>12.99482536315918</v>
      </c>
    </row>
    <row r="1231" spans="1:5">
      <c r="A1231" s="5" t="s">
        <v>2424</v>
      </c>
      <c r="B1231" s="15" t="s">
        <v>2425</v>
      </c>
      <c r="C1231" s="20"/>
      <c r="D1231" s="12" t="s">
        <v>1492</v>
      </c>
      <c r="E1231" s="34" t="s">
        <v>1492</v>
      </c>
    </row>
    <row r="1232" spans="1:5" ht="30">
      <c r="A1232" s="5" t="s">
        <v>2426</v>
      </c>
      <c r="B1232" s="15" t="s">
        <v>2427</v>
      </c>
      <c r="C1232" s="20" t="s">
        <v>38</v>
      </c>
      <c r="D1232" s="44">
        <v>1.5253235101699829</v>
      </c>
      <c r="E1232" s="55">
        <v>1.5253235101699829</v>
      </c>
    </row>
    <row r="1233" spans="1:5" ht="30">
      <c r="A1233" s="5" t="s">
        <v>2428</v>
      </c>
      <c r="B1233" s="15" t="s">
        <v>2429</v>
      </c>
      <c r="C1233" s="20" t="s">
        <v>33</v>
      </c>
      <c r="D1233" s="44">
        <v>1.0000022649765015</v>
      </c>
      <c r="E1233" s="55">
        <v>1.0000022649765015</v>
      </c>
    </row>
    <row r="1234" spans="1:5">
      <c r="A1234" s="5" t="s">
        <v>2430</v>
      </c>
      <c r="B1234" s="15" t="s">
        <v>2431</v>
      </c>
      <c r="C1234" s="20" t="s">
        <v>120</v>
      </c>
      <c r="D1234" s="50">
        <v>395.76611328125</v>
      </c>
      <c r="E1234" s="61">
        <v>395.76611328125</v>
      </c>
    </row>
    <row r="1235" spans="1:5">
      <c r="A1235" s="5" t="s">
        <v>2432</v>
      </c>
      <c r="B1235" s="15" t="s">
        <v>2433</v>
      </c>
      <c r="C1235" s="20"/>
      <c r="D1235" s="12" t="s">
        <v>1492</v>
      </c>
      <c r="E1235" s="34" t="s">
        <v>1492</v>
      </c>
    </row>
    <row r="1236" spans="1:5" ht="30">
      <c r="A1236" s="5" t="s">
        <v>2434</v>
      </c>
      <c r="B1236" s="15" t="s">
        <v>2435</v>
      </c>
      <c r="C1236" s="20" t="s">
        <v>38</v>
      </c>
      <c r="D1236" s="51">
        <v>0.30600059032440186</v>
      </c>
      <c r="E1236" s="62">
        <v>0.30600059032440186</v>
      </c>
    </row>
    <row r="1237" spans="1:5" ht="30">
      <c r="A1237" s="5" t="s">
        <v>2436</v>
      </c>
      <c r="B1237" s="15" t="s">
        <v>2437</v>
      </c>
      <c r="C1237" s="20" t="s">
        <v>33</v>
      </c>
      <c r="D1237" s="44">
        <v>1.0000019073486328</v>
      </c>
      <c r="E1237" s="55">
        <v>1.0000019073486328</v>
      </c>
    </row>
    <row r="1238" spans="1:5">
      <c r="A1238" s="5" t="s">
        <v>2438</v>
      </c>
      <c r="B1238" s="15" t="s">
        <v>2439</v>
      </c>
      <c r="C1238" s="20" t="s">
        <v>120</v>
      </c>
      <c r="D1238" s="50">
        <v>337.10806274414062</v>
      </c>
      <c r="E1238" s="61">
        <v>337.10806274414062</v>
      </c>
    </row>
    <row r="1239" spans="1:5">
      <c r="A1239" s="5" t="s">
        <v>2440</v>
      </c>
      <c r="B1239" s="15" t="s">
        <v>2441</v>
      </c>
      <c r="C1239" s="20"/>
      <c r="D1239" s="12" t="s">
        <v>1492</v>
      </c>
      <c r="E1239" s="34" t="s">
        <v>1492</v>
      </c>
    </row>
    <row r="1240" spans="1:5" ht="30">
      <c r="A1240" s="5" t="s">
        <v>2442</v>
      </c>
      <c r="B1240" s="15" t="s">
        <v>2443</v>
      </c>
      <c r="C1240" s="20" t="s">
        <v>38</v>
      </c>
      <c r="D1240" s="44">
        <v>1.6191486120223999</v>
      </c>
      <c r="E1240" s="55">
        <v>1.6191486120223999</v>
      </c>
    </row>
    <row r="1241" spans="1:5" ht="30">
      <c r="A1241" s="5" t="s">
        <v>2444</v>
      </c>
      <c r="B1241" s="15" t="s">
        <v>2445</v>
      </c>
      <c r="C1241" s="20" t="s">
        <v>33</v>
      </c>
      <c r="D1241" s="51">
        <v>0.99999439716339111</v>
      </c>
      <c r="E1241" s="62">
        <v>0.99999439716339111</v>
      </c>
    </row>
    <row r="1242" spans="1:5">
      <c r="A1242" s="5" t="s">
        <v>2446</v>
      </c>
      <c r="B1242" s="15" t="s">
        <v>2447</v>
      </c>
      <c r="C1242" s="20" t="s">
        <v>120</v>
      </c>
      <c r="D1242" s="50">
        <v>232.06103515625</v>
      </c>
      <c r="E1242" s="61">
        <v>232.06103515625</v>
      </c>
    </row>
    <row r="1243" spans="1:5">
      <c r="A1243" s="5" t="s">
        <v>2448</v>
      </c>
      <c r="B1243" s="15" t="s">
        <v>2449</v>
      </c>
      <c r="C1243" s="20"/>
      <c r="D1243" s="12" t="s">
        <v>1492</v>
      </c>
      <c r="E1243" s="34" t="s">
        <v>1492</v>
      </c>
    </row>
    <row r="1244" spans="1:5" ht="30">
      <c r="A1244" s="5" t="s">
        <v>2450</v>
      </c>
      <c r="B1244" s="15" t="s">
        <v>2451</v>
      </c>
      <c r="C1244" s="20"/>
      <c r="D1244" s="12" t="s">
        <v>2245</v>
      </c>
      <c r="E1244" s="34" t="s">
        <v>2245</v>
      </c>
    </row>
    <row r="1245" spans="1:5">
      <c r="A1245" s="5" t="s">
        <v>2452</v>
      </c>
      <c r="B1245" s="15" t="s">
        <v>2453</v>
      </c>
      <c r="C1245" s="20" t="s">
        <v>27</v>
      </c>
      <c r="D1245" s="45">
        <v>28.973323822021484</v>
      </c>
      <c r="E1245" s="56">
        <v>28.973323822021484</v>
      </c>
    </row>
    <row r="1246" spans="1:5" ht="30">
      <c r="A1246" s="5" t="s">
        <v>2454</v>
      </c>
      <c r="B1246" s="15" t="s">
        <v>2455</v>
      </c>
      <c r="C1246" s="20" t="s">
        <v>38</v>
      </c>
      <c r="D1246" s="44">
        <v>2.831218957901001</v>
      </c>
      <c r="E1246" s="55">
        <v>2.831218957901001</v>
      </c>
    </row>
    <row r="1247" spans="1:5" ht="30">
      <c r="A1247" s="5" t="s">
        <v>2456</v>
      </c>
      <c r="B1247" s="15" t="s">
        <v>2457</v>
      </c>
      <c r="C1247" s="20" t="s">
        <v>38</v>
      </c>
      <c r="D1247" s="44">
        <v>2.831218957901001</v>
      </c>
      <c r="E1247" s="55">
        <v>2.831218957901001</v>
      </c>
    </row>
    <row r="1248" spans="1:5" ht="30">
      <c r="A1248" s="5" t="s">
        <v>2458</v>
      </c>
      <c r="B1248" s="15" t="s">
        <v>2459</v>
      </c>
      <c r="C1248" s="20" t="s">
        <v>38</v>
      </c>
      <c r="D1248" s="48">
        <v>0</v>
      </c>
      <c r="E1248" s="59">
        <v>0</v>
      </c>
    </row>
    <row r="1249" spans="1:5" ht="30">
      <c r="A1249" s="5" t="s">
        <v>2460</v>
      </c>
      <c r="B1249" s="15" t="s">
        <v>2461</v>
      </c>
      <c r="C1249" s="20" t="s">
        <v>33</v>
      </c>
      <c r="D1249" s="45">
        <v>74.999176025390625</v>
      </c>
      <c r="E1249" s="56">
        <v>74.999176025390625</v>
      </c>
    </row>
    <row r="1250" spans="1:5" ht="30">
      <c r="A1250" s="5" t="s">
        <v>2462</v>
      </c>
      <c r="B1250" s="15" t="s">
        <v>2463</v>
      </c>
      <c r="C1250" s="20" t="s">
        <v>120</v>
      </c>
      <c r="D1250" s="47">
        <v>1606.974365234375</v>
      </c>
      <c r="E1250" s="58">
        <v>1606.974365234375</v>
      </c>
    </row>
    <row r="1251" spans="1:5" ht="30">
      <c r="A1251" s="5" t="s">
        <v>2464</v>
      </c>
      <c r="B1251" s="15" t="s">
        <v>2465</v>
      </c>
      <c r="C1251" s="20" t="s">
        <v>120</v>
      </c>
      <c r="D1251" s="47">
        <v>1558.7652587890625</v>
      </c>
      <c r="E1251" s="58">
        <v>1558.7652587890625</v>
      </c>
    </row>
    <row r="1252" spans="1:5" ht="30">
      <c r="A1252" s="5" t="s">
        <v>2466</v>
      </c>
      <c r="B1252" s="15" t="s">
        <v>2467</v>
      </c>
      <c r="C1252" s="20" t="s">
        <v>120</v>
      </c>
      <c r="D1252" s="47">
        <v>1661.4205322265625</v>
      </c>
      <c r="E1252" s="58">
        <v>1661.4205322265625</v>
      </c>
    </row>
    <row r="1253" spans="1:5">
      <c r="A1253" s="5" t="s">
        <v>2468</v>
      </c>
      <c r="B1253" s="15" t="s">
        <v>2469</v>
      </c>
      <c r="C1253" s="20" t="s">
        <v>212</v>
      </c>
      <c r="D1253" s="46">
        <v>14812.794921875</v>
      </c>
      <c r="E1253" s="57">
        <v>14812.794921875</v>
      </c>
    </row>
    <row r="1254" spans="1:5">
      <c r="A1254" s="5" t="s">
        <v>2470</v>
      </c>
      <c r="B1254" s="15" t="s">
        <v>2471</v>
      </c>
      <c r="C1254" s="20" t="s">
        <v>38</v>
      </c>
      <c r="D1254" s="44">
        <v>1.0135135650634766</v>
      </c>
      <c r="E1254" s="55">
        <v>1.0135135650634766</v>
      </c>
    </row>
    <row r="1255" spans="1:5" ht="30">
      <c r="A1255" s="5" t="s">
        <v>2472</v>
      </c>
      <c r="B1255" s="15" t="s">
        <v>2473</v>
      </c>
      <c r="C1255" s="20" t="s">
        <v>30</v>
      </c>
      <c r="D1255" s="45">
        <v>27.322341918945312</v>
      </c>
      <c r="E1255" s="56">
        <v>27.322341918945312</v>
      </c>
    </row>
    <row r="1256" spans="1:5">
      <c r="A1256" s="5" t="s">
        <v>2474</v>
      </c>
      <c r="B1256" s="15" t="s">
        <v>2475</v>
      </c>
      <c r="C1256" s="20" t="s">
        <v>500</v>
      </c>
      <c r="D1256" s="50">
        <v>114.54660034179687</v>
      </c>
      <c r="E1256" s="61">
        <v>114.54660034179687</v>
      </c>
    </row>
    <row r="1257" spans="1:5">
      <c r="A1257" s="5" t="s">
        <v>2476</v>
      </c>
      <c r="B1257" s="15" t="s">
        <v>2477</v>
      </c>
      <c r="C1257" s="20" t="s">
        <v>212</v>
      </c>
      <c r="D1257" s="46">
        <v>14812.794921875</v>
      </c>
      <c r="E1257" s="57">
        <v>14812.794921875</v>
      </c>
    </row>
    <row r="1258" spans="1:5" ht="30">
      <c r="A1258" s="5" t="s">
        <v>2478</v>
      </c>
      <c r="B1258" s="15" t="s">
        <v>2479</v>
      </c>
      <c r="C1258" s="20" t="s">
        <v>38</v>
      </c>
      <c r="D1258" s="44">
        <v>3.8447325229644775</v>
      </c>
      <c r="E1258" s="55">
        <v>3.8447325229644775</v>
      </c>
    </row>
    <row r="1259" spans="1:5" ht="30">
      <c r="A1259" s="5" t="s">
        <v>2480</v>
      </c>
      <c r="B1259" s="15" t="s">
        <v>2481</v>
      </c>
      <c r="C1259" s="20" t="s">
        <v>30</v>
      </c>
      <c r="D1259" s="45">
        <v>27.350214004516602</v>
      </c>
      <c r="E1259" s="56">
        <v>27.350214004516602</v>
      </c>
    </row>
    <row r="1260" spans="1:5" ht="30">
      <c r="A1260" s="5" t="s">
        <v>2482</v>
      </c>
      <c r="B1260" s="15" t="s">
        <v>2483</v>
      </c>
      <c r="C1260" s="20" t="s">
        <v>500</v>
      </c>
      <c r="D1260" s="50">
        <v>114.92542266845703</v>
      </c>
      <c r="E1260" s="61">
        <v>114.92542266845703</v>
      </c>
    </row>
    <row r="1261" spans="1:5">
      <c r="A1261" s="5" t="s">
        <v>2484</v>
      </c>
      <c r="B1261" s="15" t="s">
        <v>2485</v>
      </c>
      <c r="C1261" s="20"/>
      <c r="D1261" s="12" t="s">
        <v>1736</v>
      </c>
      <c r="E1261" s="34" t="s">
        <v>1736</v>
      </c>
    </row>
    <row r="1262" spans="1:5" ht="30">
      <c r="A1262" s="5" t="s">
        <v>2486</v>
      </c>
      <c r="B1262" s="15" t="s">
        <v>2487</v>
      </c>
      <c r="C1262" s="20" t="s">
        <v>120</v>
      </c>
      <c r="D1262" s="47">
        <v>1719.4676513671875</v>
      </c>
      <c r="E1262" s="58">
        <v>1719.4676513671875</v>
      </c>
    </row>
    <row r="1263" spans="1:5" ht="30">
      <c r="A1263" s="5" t="s">
        <v>2488</v>
      </c>
      <c r="B1263" s="15" t="s">
        <v>2489</v>
      </c>
      <c r="C1263" s="20" t="s">
        <v>33</v>
      </c>
      <c r="D1263" s="45">
        <v>96.734321594238281</v>
      </c>
      <c r="E1263" s="56">
        <v>96.734321594238281</v>
      </c>
    </row>
    <row r="1264" spans="1:5" ht="30">
      <c r="A1264" s="5" t="s">
        <v>695</v>
      </c>
      <c r="B1264" s="15" t="s">
        <v>2490</v>
      </c>
      <c r="C1264" s="20"/>
      <c r="D1264" s="44">
        <v>1.0349382162094116</v>
      </c>
      <c r="E1264" s="55">
        <v>1.0349382162094116</v>
      </c>
    </row>
    <row r="1265" spans="1:5" ht="30">
      <c r="A1265" s="5" t="s">
        <v>2491</v>
      </c>
      <c r="B1265" s="15" t="s">
        <v>2492</v>
      </c>
      <c r="C1265" s="20"/>
      <c r="D1265" s="44">
        <v>1</v>
      </c>
      <c r="E1265" s="55">
        <v>1</v>
      </c>
    </row>
    <row r="1266" spans="1:5" ht="30">
      <c r="A1266" s="5" t="s">
        <v>2493</v>
      </c>
      <c r="B1266" s="15" t="s">
        <v>2494</v>
      </c>
      <c r="C1266" s="20" t="s">
        <v>120</v>
      </c>
      <c r="D1266" s="47">
        <v>1661.4205322265625</v>
      </c>
      <c r="E1266" s="58">
        <v>1661.4205322265625</v>
      </c>
    </row>
    <row r="1267" spans="1:5" ht="30">
      <c r="A1267" s="5" t="s">
        <v>2495</v>
      </c>
      <c r="B1267" s="15" t="s">
        <v>2496</v>
      </c>
      <c r="C1267" s="20" t="s">
        <v>120</v>
      </c>
      <c r="D1267" s="47">
        <v>1606.974365234375</v>
      </c>
      <c r="E1267" s="58">
        <v>1606.974365234375</v>
      </c>
    </row>
    <row r="1268" spans="1:5">
      <c r="A1268" s="5" t="s">
        <v>2497</v>
      </c>
      <c r="B1268" s="15" t="s">
        <v>2498</v>
      </c>
      <c r="C1268" s="20" t="s">
        <v>33</v>
      </c>
      <c r="D1268" s="45">
        <v>96.722915649414063</v>
      </c>
      <c r="E1268" s="56">
        <v>96.722915649414063</v>
      </c>
    </row>
    <row r="1269" spans="1:5" ht="30">
      <c r="A1269" s="5" t="s">
        <v>2499</v>
      </c>
      <c r="B1269" s="15" t="s">
        <v>2500</v>
      </c>
      <c r="C1269" s="20" t="s">
        <v>120</v>
      </c>
      <c r="D1269" s="45">
        <v>54.446224212646484</v>
      </c>
      <c r="E1269" s="56">
        <v>54.446224212646484</v>
      </c>
    </row>
    <row r="1270" spans="1:5" ht="30">
      <c r="A1270" s="5" t="s">
        <v>2501</v>
      </c>
      <c r="B1270" s="15" t="s">
        <v>2502</v>
      </c>
      <c r="C1270" s="20" t="s">
        <v>120</v>
      </c>
      <c r="D1270" s="47">
        <v>1663.1192626953125</v>
      </c>
      <c r="E1270" s="58">
        <v>1663.1192626953125</v>
      </c>
    </row>
    <row r="1271" spans="1:5">
      <c r="A1271" s="5" t="s">
        <v>2503</v>
      </c>
      <c r="B1271" s="15" t="s">
        <v>2504</v>
      </c>
      <c r="C1271" s="20"/>
      <c r="D1271" s="12" t="s">
        <v>1492</v>
      </c>
      <c r="E1271" s="34" t="s">
        <v>1492</v>
      </c>
    </row>
    <row r="1272" spans="1:5" ht="30">
      <c r="A1272" s="5" t="s">
        <v>2505</v>
      </c>
      <c r="B1272" s="15" t="s">
        <v>2506</v>
      </c>
      <c r="C1272" s="20"/>
      <c r="D1272" s="12" t="s">
        <v>2245</v>
      </c>
      <c r="E1272" s="34" t="s">
        <v>2245</v>
      </c>
    </row>
    <row r="1273" spans="1:5">
      <c r="A1273" s="5" t="s">
        <v>2507</v>
      </c>
      <c r="B1273" s="15" t="s">
        <v>2508</v>
      </c>
      <c r="C1273" s="20" t="s">
        <v>27</v>
      </c>
      <c r="D1273" s="45">
        <v>28.973323822021484</v>
      </c>
      <c r="E1273" s="56">
        <v>28.973323822021484</v>
      </c>
    </row>
    <row r="1274" spans="1:5" ht="30">
      <c r="A1274" s="5" t="s">
        <v>2509</v>
      </c>
      <c r="B1274" s="15" t="s">
        <v>2510</v>
      </c>
      <c r="C1274" s="20" t="s">
        <v>38</v>
      </c>
      <c r="D1274" s="44">
        <v>2.831218957901001</v>
      </c>
      <c r="E1274" s="55">
        <v>2.831218957901001</v>
      </c>
    </row>
    <row r="1275" spans="1:5" ht="30">
      <c r="A1275" s="5" t="s">
        <v>2511</v>
      </c>
      <c r="B1275" s="15" t="s">
        <v>2512</v>
      </c>
      <c r="C1275" s="20" t="s">
        <v>38</v>
      </c>
      <c r="D1275" s="44">
        <v>2.831218957901001</v>
      </c>
      <c r="E1275" s="55">
        <v>2.831218957901001</v>
      </c>
    </row>
    <row r="1276" spans="1:5" ht="30">
      <c r="A1276" s="5" t="s">
        <v>2513</v>
      </c>
      <c r="B1276" s="15" t="s">
        <v>2514</v>
      </c>
      <c r="C1276" s="20" t="s">
        <v>38</v>
      </c>
      <c r="D1276" s="48">
        <v>0</v>
      </c>
      <c r="E1276" s="59">
        <v>0</v>
      </c>
    </row>
    <row r="1277" spans="1:5" ht="30">
      <c r="A1277" s="5" t="s">
        <v>2515</v>
      </c>
      <c r="B1277" s="15" t="s">
        <v>2516</v>
      </c>
      <c r="C1277" s="20" t="s">
        <v>33</v>
      </c>
      <c r="D1277" s="45">
        <v>74.999176025390625</v>
      </c>
      <c r="E1277" s="56">
        <v>74.999176025390625</v>
      </c>
    </row>
    <row r="1278" spans="1:5" ht="30">
      <c r="A1278" s="5" t="s">
        <v>2517</v>
      </c>
      <c r="B1278" s="15" t="s">
        <v>2518</v>
      </c>
      <c r="C1278" s="20" t="s">
        <v>120</v>
      </c>
      <c r="D1278" s="47">
        <v>1606.974365234375</v>
      </c>
      <c r="E1278" s="58">
        <v>1606.974365234375</v>
      </c>
    </row>
    <row r="1279" spans="1:5" ht="30">
      <c r="A1279" s="5" t="s">
        <v>2519</v>
      </c>
      <c r="B1279" s="15" t="s">
        <v>2520</v>
      </c>
      <c r="C1279" s="20" t="s">
        <v>120</v>
      </c>
      <c r="D1279" s="47">
        <v>1558.7652587890625</v>
      </c>
      <c r="E1279" s="58">
        <v>1558.7652587890625</v>
      </c>
    </row>
    <row r="1280" spans="1:5" ht="30">
      <c r="A1280" s="5" t="s">
        <v>2521</v>
      </c>
      <c r="B1280" s="15" t="s">
        <v>2522</v>
      </c>
      <c r="C1280" s="20" t="s">
        <v>120</v>
      </c>
      <c r="D1280" s="47">
        <v>1661.4205322265625</v>
      </c>
      <c r="E1280" s="58">
        <v>1661.4205322265625</v>
      </c>
    </row>
    <row r="1281" spans="1:5">
      <c r="A1281" s="5" t="s">
        <v>2523</v>
      </c>
      <c r="B1281" s="15" t="s">
        <v>2524</v>
      </c>
      <c r="C1281" s="20" t="s">
        <v>212</v>
      </c>
      <c r="D1281" s="46">
        <v>14812.794921875</v>
      </c>
      <c r="E1281" s="57">
        <v>14812.794921875</v>
      </c>
    </row>
    <row r="1282" spans="1:5">
      <c r="A1282" s="5" t="s">
        <v>2525</v>
      </c>
      <c r="B1282" s="15" t="s">
        <v>2526</v>
      </c>
      <c r="C1282" s="20" t="s">
        <v>38</v>
      </c>
      <c r="D1282" s="44">
        <v>1.0135135650634766</v>
      </c>
      <c r="E1282" s="55">
        <v>1.0135135650634766</v>
      </c>
    </row>
    <row r="1283" spans="1:5" ht="30">
      <c r="A1283" s="5" t="s">
        <v>2527</v>
      </c>
      <c r="B1283" s="15" t="s">
        <v>2528</v>
      </c>
      <c r="C1283" s="20" t="s">
        <v>30</v>
      </c>
      <c r="D1283" s="45">
        <v>27.322341918945312</v>
      </c>
      <c r="E1283" s="56">
        <v>27.322341918945312</v>
      </c>
    </row>
    <row r="1284" spans="1:5">
      <c r="A1284" s="5" t="s">
        <v>2529</v>
      </c>
      <c r="B1284" s="15" t="s">
        <v>2530</v>
      </c>
      <c r="C1284" s="20" t="s">
        <v>500</v>
      </c>
      <c r="D1284" s="50">
        <v>114.54660034179687</v>
      </c>
      <c r="E1284" s="61">
        <v>114.54660034179687</v>
      </c>
    </row>
    <row r="1285" spans="1:5">
      <c r="A1285" s="5" t="s">
        <v>2531</v>
      </c>
      <c r="B1285" s="15" t="s">
        <v>2532</v>
      </c>
      <c r="C1285" s="20" t="s">
        <v>212</v>
      </c>
      <c r="D1285" s="46">
        <v>14812.794921875</v>
      </c>
      <c r="E1285" s="57">
        <v>14812.794921875</v>
      </c>
    </row>
    <row r="1286" spans="1:5" ht="30">
      <c r="A1286" s="5" t="s">
        <v>2533</v>
      </c>
      <c r="B1286" s="15" t="s">
        <v>2534</v>
      </c>
      <c r="C1286" s="20" t="s">
        <v>38</v>
      </c>
      <c r="D1286" s="44">
        <v>3.8447325229644775</v>
      </c>
      <c r="E1286" s="55">
        <v>3.8447325229644775</v>
      </c>
    </row>
    <row r="1287" spans="1:5" ht="30">
      <c r="A1287" s="5" t="s">
        <v>2535</v>
      </c>
      <c r="B1287" s="15" t="s">
        <v>2536</v>
      </c>
      <c r="C1287" s="20" t="s">
        <v>30</v>
      </c>
      <c r="D1287" s="45">
        <v>27.350214004516602</v>
      </c>
      <c r="E1287" s="56">
        <v>27.350214004516602</v>
      </c>
    </row>
    <row r="1288" spans="1:5" ht="30">
      <c r="A1288" s="5" t="s">
        <v>2537</v>
      </c>
      <c r="B1288" s="15" t="s">
        <v>2538</v>
      </c>
      <c r="C1288" s="20" t="s">
        <v>500</v>
      </c>
      <c r="D1288" s="50">
        <v>114.92542266845703</v>
      </c>
      <c r="E1288" s="61">
        <v>114.92542266845703</v>
      </c>
    </row>
    <row r="1289" spans="1:5">
      <c r="A1289" s="5" t="s">
        <v>2539</v>
      </c>
      <c r="B1289" s="15" t="s">
        <v>2540</v>
      </c>
      <c r="C1289" s="20"/>
      <c r="D1289" s="12" t="s">
        <v>1736</v>
      </c>
      <c r="E1289" s="34" t="s">
        <v>1736</v>
      </c>
    </row>
    <row r="1290" spans="1:5" ht="30">
      <c r="A1290" s="5" t="s">
        <v>2541</v>
      </c>
      <c r="B1290" s="15" t="s">
        <v>2542</v>
      </c>
      <c r="C1290" s="20" t="s">
        <v>120</v>
      </c>
      <c r="D1290" s="47">
        <v>1719.4676513671875</v>
      </c>
      <c r="E1290" s="58">
        <v>1719.4676513671875</v>
      </c>
    </row>
    <row r="1291" spans="1:5" ht="30">
      <c r="A1291" s="5" t="s">
        <v>2543</v>
      </c>
      <c r="B1291" s="15" t="s">
        <v>2544</v>
      </c>
      <c r="C1291" s="20" t="s">
        <v>33</v>
      </c>
      <c r="D1291" s="45">
        <v>96.734321594238281</v>
      </c>
      <c r="E1291" s="56">
        <v>96.734321594238281</v>
      </c>
    </row>
    <row r="1292" spans="1:5" ht="30">
      <c r="A1292" s="5" t="s">
        <v>699</v>
      </c>
      <c r="B1292" s="15" t="s">
        <v>2545</v>
      </c>
      <c r="C1292" s="20"/>
      <c r="D1292" s="44">
        <v>1.0349382162094116</v>
      </c>
      <c r="E1292" s="55">
        <v>1.0349382162094116</v>
      </c>
    </row>
    <row r="1293" spans="1:5" ht="30">
      <c r="A1293" s="5" t="s">
        <v>2546</v>
      </c>
      <c r="B1293" s="15" t="s">
        <v>2547</v>
      </c>
      <c r="C1293" s="20"/>
      <c r="D1293" s="44">
        <v>1</v>
      </c>
      <c r="E1293" s="55">
        <v>1</v>
      </c>
    </row>
    <row r="1294" spans="1:5" ht="30">
      <c r="A1294" s="5" t="s">
        <v>2548</v>
      </c>
      <c r="B1294" s="15" t="s">
        <v>2549</v>
      </c>
      <c r="C1294" s="20" t="s">
        <v>120</v>
      </c>
      <c r="D1294" s="47">
        <v>1661.4205322265625</v>
      </c>
      <c r="E1294" s="58">
        <v>1661.4205322265625</v>
      </c>
    </row>
    <row r="1295" spans="1:5" ht="30">
      <c r="A1295" s="5" t="s">
        <v>2550</v>
      </c>
      <c r="B1295" s="15" t="s">
        <v>2551</v>
      </c>
      <c r="C1295" s="20" t="s">
        <v>120</v>
      </c>
      <c r="D1295" s="47">
        <v>1606.974365234375</v>
      </c>
      <c r="E1295" s="58">
        <v>1606.974365234375</v>
      </c>
    </row>
    <row r="1296" spans="1:5">
      <c r="A1296" s="5" t="s">
        <v>2552</v>
      </c>
      <c r="B1296" s="15" t="s">
        <v>2553</v>
      </c>
      <c r="C1296" s="20" t="s">
        <v>33</v>
      </c>
      <c r="D1296" s="45">
        <v>96.722915649414063</v>
      </c>
      <c r="E1296" s="56">
        <v>96.722915649414063</v>
      </c>
    </row>
    <row r="1297" spans="1:5" ht="30">
      <c r="A1297" s="5" t="s">
        <v>2554</v>
      </c>
      <c r="B1297" s="15" t="s">
        <v>2555</v>
      </c>
      <c r="C1297" s="20" t="s">
        <v>120</v>
      </c>
      <c r="D1297" s="45">
        <v>54.446224212646484</v>
      </c>
      <c r="E1297" s="56">
        <v>54.446224212646484</v>
      </c>
    </row>
    <row r="1298" spans="1:5" ht="30">
      <c r="A1298" s="5" t="s">
        <v>2556</v>
      </c>
      <c r="B1298" s="15" t="s">
        <v>2557</v>
      </c>
      <c r="C1298" s="20" t="s">
        <v>120</v>
      </c>
      <c r="D1298" s="47">
        <v>1663.1192626953125</v>
      </c>
      <c r="E1298" s="58">
        <v>1663.1192626953125</v>
      </c>
    </row>
    <row r="1299" spans="1:5" ht="45">
      <c r="A1299" s="5" t="s">
        <v>2558</v>
      </c>
      <c r="B1299" s="15" t="s">
        <v>2559</v>
      </c>
      <c r="C1299" s="20" t="s">
        <v>120</v>
      </c>
      <c r="D1299" s="46">
        <v>18168.435546875</v>
      </c>
      <c r="E1299" s="57">
        <v>18168.435546875</v>
      </c>
    </row>
    <row r="1300" spans="1:5" ht="45">
      <c r="A1300" s="5" t="s">
        <v>2560</v>
      </c>
      <c r="B1300" s="15" t="s">
        <v>2561</v>
      </c>
      <c r="C1300" s="20" t="s">
        <v>120</v>
      </c>
      <c r="D1300" s="46">
        <v>64610.0703125</v>
      </c>
      <c r="E1300" s="57">
        <v>64610.0703125</v>
      </c>
    </row>
    <row r="1301" spans="1:5" ht="30">
      <c r="A1301" s="5" t="s">
        <v>2562</v>
      </c>
      <c r="B1301" s="15" t="s">
        <v>2563</v>
      </c>
      <c r="C1301" s="20" t="s">
        <v>120</v>
      </c>
      <c r="D1301" s="46">
        <v>82778.5</v>
      </c>
      <c r="E1301" s="57">
        <v>82778.5</v>
      </c>
    </row>
    <row r="1302" spans="1:5" ht="45">
      <c r="A1302" s="5" t="s">
        <v>2564</v>
      </c>
      <c r="B1302" s="15" t="s">
        <v>2565</v>
      </c>
      <c r="C1302" s="20" t="s">
        <v>33</v>
      </c>
      <c r="D1302" s="45">
        <v>28.12013053894043</v>
      </c>
      <c r="E1302" s="56">
        <v>28.12013053894043</v>
      </c>
    </row>
    <row r="1303" spans="1:5" ht="45">
      <c r="A1303" s="5" t="s">
        <v>2566</v>
      </c>
      <c r="B1303" s="15" t="s">
        <v>2567</v>
      </c>
      <c r="C1303" s="20" t="s">
        <v>30</v>
      </c>
      <c r="D1303" s="45">
        <v>89.708343505859375</v>
      </c>
      <c r="E1303" s="56">
        <v>89.708343505859375</v>
      </c>
    </row>
    <row r="1304" spans="1:5" ht="45">
      <c r="A1304" s="5" t="s">
        <v>2568</v>
      </c>
      <c r="B1304" s="15" t="s">
        <v>2569</v>
      </c>
      <c r="C1304" s="20" t="s">
        <v>30</v>
      </c>
      <c r="D1304" s="45">
        <v>49.343116760253906</v>
      </c>
      <c r="E1304" s="56">
        <v>49.343116760253906</v>
      </c>
    </row>
    <row r="1305" spans="1:5" ht="45">
      <c r="A1305" s="5" t="s">
        <v>2570</v>
      </c>
      <c r="B1305" s="15" t="s">
        <v>2571</v>
      </c>
      <c r="C1305" s="20" t="s">
        <v>30</v>
      </c>
      <c r="D1305" s="50">
        <v>-273.14999389648437</v>
      </c>
      <c r="E1305" s="61">
        <v>-273.14999389648437</v>
      </c>
    </row>
    <row r="1306" spans="1:5" ht="45">
      <c r="A1306" s="5" t="s">
        <v>2572</v>
      </c>
      <c r="B1306" s="15" t="s">
        <v>2573</v>
      </c>
      <c r="C1306" s="20" t="s">
        <v>30</v>
      </c>
      <c r="D1306" s="50">
        <v>-273.14999389648437</v>
      </c>
      <c r="E1306" s="61">
        <v>-273.14999389648437</v>
      </c>
    </row>
    <row r="1307" spans="1:5" ht="30">
      <c r="A1307" s="5" t="s">
        <v>2574</v>
      </c>
      <c r="B1307" s="15" t="s">
        <v>2575</v>
      </c>
      <c r="C1307" s="20" t="s">
        <v>33</v>
      </c>
      <c r="D1307" s="44">
        <v>5.1683883666992188</v>
      </c>
      <c r="E1307" s="55">
        <v>5.1683883666992188</v>
      </c>
    </row>
    <row r="1308" spans="1:5" ht="30">
      <c r="A1308" s="5" t="s">
        <v>2576</v>
      </c>
      <c r="B1308" s="15" t="s">
        <v>2577</v>
      </c>
      <c r="C1308" s="20" t="s">
        <v>33</v>
      </c>
      <c r="D1308" s="45">
        <v>11.886547088623047</v>
      </c>
      <c r="E1308" s="56">
        <v>11.886547088623047</v>
      </c>
    </row>
    <row r="1309" spans="1:5" ht="30">
      <c r="A1309" s="5" t="s">
        <v>2578</v>
      </c>
      <c r="B1309" s="15" t="s">
        <v>2579</v>
      </c>
      <c r="C1309" s="20" t="s">
        <v>33</v>
      </c>
      <c r="D1309" s="45">
        <v>12.097409248352051</v>
      </c>
      <c r="E1309" s="56">
        <v>12.097409248352051</v>
      </c>
    </row>
    <row r="1310" spans="1:5" ht="30">
      <c r="A1310" s="5" t="s">
        <v>2580</v>
      </c>
      <c r="B1310" s="15" t="s">
        <v>2581</v>
      </c>
      <c r="C1310" s="20" t="s">
        <v>33</v>
      </c>
      <c r="D1310" s="45">
        <v>69.988349914550781</v>
      </c>
      <c r="E1310" s="56">
        <v>69.988349914550781</v>
      </c>
    </row>
    <row r="1311" spans="1:5" ht="30">
      <c r="A1311" s="5" t="s">
        <v>2582</v>
      </c>
      <c r="B1311" s="15" t="s">
        <v>2583</v>
      </c>
      <c r="C1311" s="20" t="s">
        <v>33</v>
      </c>
      <c r="D1311" s="51">
        <v>0.84188652038574219</v>
      </c>
      <c r="E1311" s="62">
        <v>0.84188652038574219</v>
      </c>
    </row>
    <row r="1312" spans="1:5" ht="30">
      <c r="A1312" s="5" t="s">
        <v>2584</v>
      </c>
      <c r="B1312" s="15" t="s">
        <v>2585</v>
      </c>
      <c r="C1312" s="20" t="s">
        <v>33</v>
      </c>
      <c r="D1312" s="51">
        <v>1.7418656498193741E-2</v>
      </c>
      <c r="E1312" s="62">
        <v>1.7418656498193741E-2</v>
      </c>
    </row>
    <row r="1313" spans="1:5">
      <c r="A1313" s="5" t="s">
        <v>2586</v>
      </c>
      <c r="B1313" s="15" t="s">
        <v>2587</v>
      </c>
      <c r="C1313" s="20"/>
      <c r="D1313" s="12" t="s">
        <v>2588</v>
      </c>
      <c r="E1313" s="34" t="s">
        <v>2588</v>
      </c>
    </row>
    <row r="1314" spans="1:5" ht="30">
      <c r="A1314" s="5" t="s">
        <v>2589</v>
      </c>
      <c r="B1314" s="15" t="s">
        <v>2590</v>
      </c>
      <c r="C1314" s="20"/>
      <c r="D1314" s="12" t="s">
        <v>2588</v>
      </c>
      <c r="E1314" s="34" t="s">
        <v>2588</v>
      </c>
    </row>
    <row r="1315" spans="1:5" ht="30">
      <c r="A1315" s="5" t="s">
        <v>2591</v>
      </c>
      <c r="B1315" s="15" t="s">
        <v>2592</v>
      </c>
      <c r="C1315" s="20"/>
      <c r="D1315" s="44">
        <v>1</v>
      </c>
      <c r="E1315" s="55">
        <v>1</v>
      </c>
    </row>
    <row r="1316" spans="1:5" ht="30">
      <c r="A1316" s="5" t="s">
        <v>2593</v>
      </c>
      <c r="B1316" s="15" t="s">
        <v>728</v>
      </c>
      <c r="C1316" s="20"/>
      <c r="D1316" s="44">
        <v>1</v>
      </c>
      <c r="E1316" s="55">
        <v>1</v>
      </c>
    </row>
    <row r="1317" spans="1:5" ht="30">
      <c r="A1317" s="5" t="s">
        <v>2594</v>
      </c>
      <c r="B1317" s="15" t="s">
        <v>2595</v>
      </c>
      <c r="C1317" s="20" t="s">
        <v>120</v>
      </c>
      <c r="D1317" s="47">
        <v>2964.927734375</v>
      </c>
      <c r="E1317" s="58">
        <v>2964.927734375</v>
      </c>
    </row>
    <row r="1318" spans="1:5" ht="30">
      <c r="A1318" s="5" t="s">
        <v>2596</v>
      </c>
      <c r="B1318" s="15" t="s">
        <v>2597</v>
      </c>
      <c r="C1318" s="20" t="s">
        <v>120</v>
      </c>
      <c r="D1318" s="47">
        <v>2964.927734375</v>
      </c>
      <c r="E1318" s="58">
        <v>2964.927734375</v>
      </c>
    </row>
    <row r="1319" spans="1:5" ht="30">
      <c r="A1319" s="5" t="s">
        <v>2598</v>
      </c>
      <c r="B1319" s="15" t="s">
        <v>2599</v>
      </c>
      <c r="C1319" s="20" t="s">
        <v>120</v>
      </c>
      <c r="D1319" s="47">
        <v>2872.14794921875</v>
      </c>
      <c r="E1319" s="58">
        <v>2872.14794921875</v>
      </c>
    </row>
    <row r="1320" spans="1:5" ht="30">
      <c r="A1320" s="5" t="s">
        <v>2600</v>
      </c>
      <c r="B1320" s="15" t="s">
        <v>2601</v>
      </c>
      <c r="C1320" s="20" t="s">
        <v>212</v>
      </c>
      <c r="D1320" s="50">
        <v>420.09109497070312</v>
      </c>
      <c r="E1320" s="61">
        <v>420.09109497070312</v>
      </c>
    </row>
    <row r="1321" spans="1:5" ht="30">
      <c r="A1321" s="5" t="s">
        <v>2602</v>
      </c>
      <c r="B1321" s="15" t="s">
        <v>2603</v>
      </c>
      <c r="C1321" s="20" t="s">
        <v>38</v>
      </c>
      <c r="D1321" s="50">
        <v>163.40037536621094</v>
      </c>
      <c r="E1321" s="61">
        <v>163.40037536621094</v>
      </c>
    </row>
    <row r="1322" spans="1:5" ht="30">
      <c r="A1322" s="5" t="s">
        <v>2604</v>
      </c>
      <c r="B1322" s="15" t="s">
        <v>2605</v>
      </c>
      <c r="C1322" s="20" t="s">
        <v>38</v>
      </c>
      <c r="D1322" s="50">
        <v>163.40037536621094</v>
      </c>
      <c r="E1322" s="61">
        <v>163.40037536621094</v>
      </c>
    </row>
    <row r="1323" spans="1:5" ht="30">
      <c r="A1323" s="5" t="s">
        <v>2606</v>
      </c>
      <c r="B1323" s="15" t="s">
        <v>2607</v>
      </c>
      <c r="C1323" s="20" t="s">
        <v>33</v>
      </c>
      <c r="D1323" s="45">
        <v>74.449996948242188</v>
      </c>
      <c r="E1323" s="56">
        <v>74.449996948242188</v>
      </c>
    </row>
    <row r="1324" spans="1:5" ht="30">
      <c r="A1324" s="5" t="s">
        <v>2608</v>
      </c>
      <c r="B1324" s="15" t="s">
        <v>2609</v>
      </c>
      <c r="C1324" s="20" t="s">
        <v>33</v>
      </c>
      <c r="D1324" s="45">
        <v>74.45001220703125</v>
      </c>
      <c r="E1324" s="56">
        <v>74.45001220703125</v>
      </c>
    </row>
    <row r="1325" spans="1:5">
      <c r="A1325" s="5" t="s">
        <v>2610</v>
      </c>
      <c r="B1325" s="15" t="s">
        <v>722</v>
      </c>
      <c r="C1325" s="20"/>
      <c r="D1325" s="46">
        <v>3600</v>
      </c>
      <c r="E1325" s="57">
        <v>3600</v>
      </c>
    </row>
    <row r="1326" spans="1:5" ht="30">
      <c r="A1326" s="5" t="s">
        <v>2611</v>
      </c>
      <c r="B1326" s="15" t="s">
        <v>2612</v>
      </c>
      <c r="C1326" s="20" t="s">
        <v>120</v>
      </c>
      <c r="D1326" s="45">
        <v>92.779678344726563</v>
      </c>
      <c r="E1326" s="56">
        <v>92.779678344726563</v>
      </c>
    </row>
    <row r="1327" spans="1:5" ht="30">
      <c r="A1327" s="5" t="s">
        <v>2613</v>
      </c>
      <c r="B1327" s="15" t="s">
        <v>726</v>
      </c>
      <c r="C1327" s="20" t="s">
        <v>33</v>
      </c>
      <c r="D1327" s="45">
        <v>96.870758056640625</v>
      </c>
      <c r="E1327" s="56">
        <v>96.870758056640625</v>
      </c>
    </row>
    <row r="1328" spans="1:5" ht="30">
      <c r="A1328" s="5" t="s">
        <v>2614</v>
      </c>
      <c r="B1328" s="15" t="s">
        <v>2615</v>
      </c>
      <c r="C1328" s="20"/>
      <c r="D1328" s="12" t="s">
        <v>2616</v>
      </c>
      <c r="E1328" s="34" t="s">
        <v>2616</v>
      </c>
    </row>
    <row r="1329" spans="1:5" ht="30">
      <c r="A1329" s="5" t="s">
        <v>2617</v>
      </c>
      <c r="B1329" s="15" t="s">
        <v>2618</v>
      </c>
      <c r="C1329" s="20" t="s">
        <v>38</v>
      </c>
      <c r="D1329" s="44">
        <v>9.2460002899169922</v>
      </c>
      <c r="E1329" s="55">
        <v>9.2460002899169922</v>
      </c>
    </row>
    <row r="1330" spans="1:5" ht="30">
      <c r="A1330" s="5" t="s">
        <v>2619</v>
      </c>
      <c r="B1330" s="15" t="s">
        <v>2620</v>
      </c>
      <c r="C1330" s="20" t="s">
        <v>38</v>
      </c>
      <c r="D1330" s="44">
        <v>8.9799995422363281</v>
      </c>
      <c r="E1330" s="55">
        <v>8.9799995422363281</v>
      </c>
    </row>
    <row r="1331" spans="1:5" ht="30">
      <c r="A1331" s="5" t="s">
        <v>2621</v>
      </c>
      <c r="B1331" s="15" t="s">
        <v>2622</v>
      </c>
      <c r="C1331" s="20" t="s">
        <v>30</v>
      </c>
      <c r="D1331" s="50">
        <v>360.84719848632812</v>
      </c>
      <c r="E1331" s="61">
        <v>360.84719848632812</v>
      </c>
    </row>
    <row r="1332" spans="1:5" ht="30">
      <c r="A1332" s="5" t="s">
        <v>2623</v>
      </c>
      <c r="B1332" s="15" t="s">
        <v>2624</v>
      </c>
      <c r="C1332" s="20" t="s">
        <v>212</v>
      </c>
      <c r="D1332" s="45">
        <v>14.499580383300781</v>
      </c>
      <c r="E1332" s="56">
        <v>14.499580383300781</v>
      </c>
    </row>
    <row r="1333" spans="1:5" ht="30">
      <c r="A1333" s="5" t="s">
        <v>2625</v>
      </c>
      <c r="B1333" s="15" t="s">
        <v>2626</v>
      </c>
      <c r="C1333" s="20" t="s">
        <v>500</v>
      </c>
      <c r="D1333" s="46">
        <v>3182.62353515625</v>
      </c>
      <c r="E1333" s="57">
        <v>3182.62353515625</v>
      </c>
    </row>
    <row r="1334" spans="1:5" ht="30">
      <c r="A1334" s="5" t="s">
        <v>2627</v>
      </c>
      <c r="B1334" s="15" t="s">
        <v>2628</v>
      </c>
      <c r="C1334" s="20" t="s">
        <v>212</v>
      </c>
      <c r="D1334" s="45">
        <v>14.499580383300781</v>
      </c>
      <c r="E1334" s="56">
        <v>14.499580383300781</v>
      </c>
    </row>
    <row r="1335" spans="1:5" ht="30">
      <c r="A1335" s="5" t="s">
        <v>2629</v>
      </c>
      <c r="B1335" s="15" t="s">
        <v>2630</v>
      </c>
      <c r="C1335" s="20" t="s">
        <v>38</v>
      </c>
      <c r="D1335" s="44">
        <v>8.9799995422363281</v>
      </c>
      <c r="E1335" s="55">
        <v>8.9799995422363281</v>
      </c>
    </row>
    <row r="1336" spans="1:5" ht="30">
      <c r="A1336" s="5" t="s">
        <v>2631</v>
      </c>
      <c r="B1336" s="15" t="s">
        <v>2632</v>
      </c>
      <c r="C1336" s="20" t="s">
        <v>500</v>
      </c>
      <c r="D1336" s="46">
        <v>3182.62353515625</v>
      </c>
      <c r="E1336" s="57">
        <v>3182.62353515625</v>
      </c>
    </row>
    <row r="1337" spans="1:5" ht="30">
      <c r="A1337" s="5" t="s">
        <v>2633</v>
      </c>
      <c r="B1337" s="15" t="s">
        <v>2634</v>
      </c>
      <c r="C1337" s="20" t="s">
        <v>38</v>
      </c>
      <c r="D1337" s="51">
        <v>9.7499996423721313E-2</v>
      </c>
      <c r="E1337" s="62">
        <v>9.7499996423721313E-2</v>
      </c>
    </row>
    <row r="1338" spans="1:5" ht="30">
      <c r="A1338" s="5" t="s">
        <v>2635</v>
      </c>
      <c r="B1338" s="15" t="s">
        <v>2636</v>
      </c>
      <c r="C1338" s="20" t="s">
        <v>500</v>
      </c>
      <c r="D1338" s="47">
        <v>2444.648681640625</v>
      </c>
      <c r="E1338" s="58">
        <v>2444.648681640625</v>
      </c>
    </row>
    <row r="1339" spans="1:5" ht="30">
      <c r="A1339" s="5" t="s">
        <v>2637</v>
      </c>
      <c r="B1339" s="15" t="s">
        <v>2638</v>
      </c>
      <c r="C1339" s="20" t="s">
        <v>38</v>
      </c>
      <c r="D1339" s="51">
        <v>9.7499996423721313E-2</v>
      </c>
      <c r="E1339" s="62">
        <v>9.7499996423721313E-2</v>
      </c>
    </row>
    <row r="1340" spans="1:5" ht="30">
      <c r="A1340" s="5" t="s">
        <v>2639</v>
      </c>
      <c r="B1340" s="15" t="s">
        <v>2640</v>
      </c>
      <c r="C1340" s="20" t="s">
        <v>30</v>
      </c>
      <c r="D1340" s="45">
        <v>45.313236236572266</v>
      </c>
      <c r="E1340" s="56">
        <v>45.313236236572266</v>
      </c>
    </row>
    <row r="1341" spans="1:5" ht="30">
      <c r="A1341" s="5" t="s">
        <v>2641</v>
      </c>
      <c r="B1341" s="15" t="s">
        <v>2642</v>
      </c>
      <c r="C1341" s="20" t="s">
        <v>212</v>
      </c>
      <c r="D1341" s="45">
        <v>14.499580383300781</v>
      </c>
      <c r="E1341" s="56">
        <v>14.499580383300781</v>
      </c>
    </row>
    <row r="1342" spans="1:5" ht="30">
      <c r="A1342" s="5" t="s">
        <v>2643</v>
      </c>
      <c r="B1342" s="15" t="s">
        <v>2644</v>
      </c>
      <c r="C1342" s="20" t="s">
        <v>500</v>
      </c>
      <c r="D1342" s="47">
        <v>2444.648681640625</v>
      </c>
      <c r="E1342" s="58">
        <v>2444.648681640625</v>
      </c>
    </row>
    <row r="1343" spans="1:5" ht="30">
      <c r="A1343" s="5" t="s">
        <v>2645</v>
      </c>
      <c r="B1343" s="15" t="s">
        <v>2646</v>
      </c>
      <c r="C1343" s="20" t="s">
        <v>127</v>
      </c>
      <c r="D1343" s="45">
        <v>57.012058258056641</v>
      </c>
      <c r="E1343" s="56">
        <v>57.012058258056641</v>
      </c>
    </row>
    <row r="1344" spans="1:5" ht="30">
      <c r="A1344" s="5" t="s">
        <v>2647</v>
      </c>
      <c r="B1344" s="15" t="s">
        <v>2648</v>
      </c>
      <c r="C1344" s="20" t="s">
        <v>500</v>
      </c>
      <c r="D1344" s="48">
        <v>0</v>
      </c>
      <c r="E1344" s="59">
        <v>0</v>
      </c>
    </row>
    <row r="1345" spans="1:5" ht="30">
      <c r="A1345" s="5" t="s">
        <v>2649</v>
      </c>
      <c r="B1345" s="15" t="s">
        <v>2650</v>
      </c>
      <c r="C1345" s="20" t="s">
        <v>500</v>
      </c>
      <c r="D1345" s="48">
        <v>0</v>
      </c>
      <c r="E1345" s="59">
        <v>0</v>
      </c>
    </row>
    <row r="1346" spans="1:5" ht="30">
      <c r="A1346" s="5" t="s">
        <v>2651</v>
      </c>
      <c r="B1346" s="15" t="s">
        <v>2652</v>
      </c>
      <c r="C1346" s="20" t="s">
        <v>2653</v>
      </c>
      <c r="D1346" s="53">
        <v>3.6051315255463123E-3</v>
      </c>
      <c r="E1346" s="64">
        <v>3.6051315255463123E-3</v>
      </c>
    </row>
    <row r="1347" spans="1:5" ht="30">
      <c r="A1347" s="5" t="s">
        <v>2654</v>
      </c>
      <c r="B1347" s="15" t="s">
        <v>2655</v>
      </c>
      <c r="C1347" s="20"/>
      <c r="D1347" s="45">
        <v>92.102569580078125</v>
      </c>
      <c r="E1347" s="56">
        <v>92.102569580078125</v>
      </c>
    </row>
    <row r="1348" spans="1:5" ht="30">
      <c r="A1348" s="5" t="s">
        <v>2656</v>
      </c>
      <c r="B1348" s="15" t="s">
        <v>2657</v>
      </c>
      <c r="C1348" s="20" t="s">
        <v>33</v>
      </c>
      <c r="D1348" s="45">
        <v>85</v>
      </c>
      <c r="E1348" s="56">
        <v>85</v>
      </c>
    </row>
    <row r="1349" spans="1:5" ht="30">
      <c r="A1349" s="5" t="s">
        <v>2658</v>
      </c>
      <c r="B1349" s="15" t="s">
        <v>2659</v>
      </c>
      <c r="C1349" s="20" t="s">
        <v>33</v>
      </c>
      <c r="D1349" s="45">
        <v>87.443695068359375</v>
      </c>
      <c r="E1349" s="56">
        <v>87.443695068359375</v>
      </c>
    </row>
    <row r="1350" spans="1:5" ht="30">
      <c r="A1350" s="5" t="s">
        <v>2660</v>
      </c>
      <c r="B1350" s="15" t="s">
        <v>2661</v>
      </c>
      <c r="C1350" s="20" t="s">
        <v>33</v>
      </c>
      <c r="D1350" s="45">
        <v>87.443695068359375</v>
      </c>
      <c r="E1350" s="56">
        <v>87.443695068359375</v>
      </c>
    </row>
    <row r="1351" spans="1:5" ht="30">
      <c r="A1351" s="5" t="s">
        <v>2662</v>
      </c>
      <c r="B1351" s="15" t="s">
        <v>2663</v>
      </c>
      <c r="C1351" s="20" t="s">
        <v>120</v>
      </c>
      <c r="D1351" s="47">
        <v>2972.359130859375</v>
      </c>
      <c r="E1351" s="58">
        <v>2972.359130859375</v>
      </c>
    </row>
    <row r="1352" spans="1:5" ht="30">
      <c r="A1352" s="5" t="s">
        <v>2664</v>
      </c>
      <c r="B1352" s="15" t="s">
        <v>2665</v>
      </c>
      <c r="C1352" s="20" t="s">
        <v>120</v>
      </c>
      <c r="D1352" s="44">
        <v>7.4308905601501465</v>
      </c>
      <c r="E1352" s="55">
        <v>7.4308905601501465</v>
      </c>
    </row>
    <row r="1353" spans="1:5">
      <c r="A1353" s="5" t="s">
        <v>2666</v>
      </c>
      <c r="B1353" s="15" t="s">
        <v>2667</v>
      </c>
      <c r="C1353" s="20"/>
      <c r="D1353" s="12" t="s">
        <v>2588</v>
      </c>
      <c r="E1353" s="34" t="s">
        <v>2588</v>
      </c>
    </row>
    <row r="1354" spans="1:5" ht="30">
      <c r="A1354" s="5" t="s">
        <v>2668</v>
      </c>
      <c r="B1354" s="15" t="s">
        <v>2669</v>
      </c>
      <c r="C1354" s="20"/>
      <c r="D1354" s="12" t="s">
        <v>2588</v>
      </c>
      <c r="E1354" s="34" t="s">
        <v>2588</v>
      </c>
    </row>
    <row r="1355" spans="1:5" ht="30">
      <c r="A1355" s="5" t="s">
        <v>2670</v>
      </c>
      <c r="B1355" s="15" t="s">
        <v>2671</v>
      </c>
      <c r="C1355" s="20"/>
      <c r="D1355" s="44">
        <v>1</v>
      </c>
      <c r="E1355" s="55">
        <v>1</v>
      </c>
    </row>
    <row r="1356" spans="1:5" ht="30">
      <c r="A1356" s="5" t="s">
        <v>2672</v>
      </c>
      <c r="B1356" s="15" t="s">
        <v>772</v>
      </c>
      <c r="C1356" s="20"/>
      <c r="D1356" s="44">
        <v>1</v>
      </c>
      <c r="E1356" s="55">
        <v>1</v>
      </c>
    </row>
    <row r="1357" spans="1:5" ht="30">
      <c r="A1357" s="5" t="s">
        <v>2673</v>
      </c>
      <c r="B1357" s="15" t="s">
        <v>2674</v>
      </c>
      <c r="C1357" s="20" t="s">
        <v>120</v>
      </c>
      <c r="D1357" s="47">
        <v>2964.927734375</v>
      </c>
      <c r="E1357" s="58">
        <v>2964.927734375</v>
      </c>
    </row>
    <row r="1358" spans="1:5" ht="30">
      <c r="A1358" s="5" t="s">
        <v>2675</v>
      </c>
      <c r="B1358" s="15" t="s">
        <v>2676</v>
      </c>
      <c r="C1358" s="20" t="s">
        <v>120</v>
      </c>
      <c r="D1358" s="47">
        <v>2964.927734375</v>
      </c>
      <c r="E1358" s="58">
        <v>2964.927734375</v>
      </c>
    </row>
    <row r="1359" spans="1:5" ht="30">
      <c r="A1359" s="5" t="s">
        <v>2677</v>
      </c>
      <c r="B1359" s="15" t="s">
        <v>2678</v>
      </c>
      <c r="C1359" s="20" t="s">
        <v>120</v>
      </c>
      <c r="D1359" s="47">
        <v>2872.14794921875</v>
      </c>
      <c r="E1359" s="58">
        <v>2872.14794921875</v>
      </c>
    </row>
    <row r="1360" spans="1:5" ht="30">
      <c r="A1360" s="5" t="s">
        <v>2679</v>
      </c>
      <c r="B1360" s="15" t="s">
        <v>2680</v>
      </c>
      <c r="C1360" s="20" t="s">
        <v>212</v>
      </c>
      <c r="D1360" s="50">
        <v>420.09109497070312</v>
      </c>
      <c r="E1360" s="61">
        <v>420.09109497070312</v>
      </c>
    </row>
    <row r="1361" spans="1:5" ht="30">
      <c r="A1361" s="5" t="s">
        <v>2681</v>
      </c>
      <c r="B1361" s="15" t="s">
        <v>2682</v>
      </c>
      <c r="C1361" s="20" t="s">
        <v>38</v>
      </c>
      <c r="D1361" s="50">
        <v>163.40037536621094</v>
      </c>
      <c r="E1361" s="61">
        <v>163.40037536621094</v>
      </c>
    </row>
    <row r="1362" spans="1:5" ht="30">
      <c r="A1362" s="5" t="s">
        <v>2683</v>
      </c>
      <c r="B1362" s="15" t="s">
        <v>2684</v>
      </c>
      <c r="C1362" s="20" t="s">
        <v>38</v>
      </c>
      <c r="D1362" s="50">
        <v>163.40037536621094</v>
      </c>
      <c r="E1362" s="61">
        <v>163.40037536621094</v>
      </c>
    </row>
    <row r="1363" spans="1:5" ht="30">
      <c r="A1363" s="5" t="s">
        <v>2685</v>
      </c>
      <c r="B1363" s="15" t="s">
        <v>2686</v>
      </c>
      <c r="C1363" s="20" t="s">
        <v>33</v>
      </c>
      <c r="D1363" s="45">
        <v>74.449996948242188</v>
      </c>
      <c r="E1363" s="56">
        <v>74.449996948242188</v>
      </c>
    </row>
    <row r="1364" spans="1:5" ht="30">
      <c r="A1364" s="5" t="s">
        <v>2687</v>
      </c>
      <c r="B1364" s="15" t="s">
        <v>2688</v>
      </c>
      <c r="C1364" s="20" t="s">
        <v>33</v>
      </c>
      <c r="D1364" s="45">
        <v>74.45001220703125</v>
      </c>
      <c r="E1364" s="56">
        <v>74.45001220703125</v>
      </c>
    </row>
    <row r="1365" spans="1:5">
      <c r="A1365" s="5" t="s">
        <v>2689</v>
      </c>
      <c r="B1365" s="15" t="s">
        <v>766</v>
      </c>
      <c r="C1365" s="20"/>
      <c r="D1365" s="47">
        <v>3000</v>
      </c>
      <c r="E1365" s="58">
        <v>3000</v>
      </c>
    </row>
    <row r="1366" spans="1:5" ht="30">
      <c r="A1366" s="5" t="s">
        <v>2690</v>
      </c>
      <c r="B1366" s="15" t="s">
        <v>2691</v>
      </c>
      <c r="C1366" s="20" t="s">
        <v>120</v>
      </c>
      <c r="D1366" s="45">
        <v>92.779678344726563</v>
      </c>
      <c r="E1366" s="56">
        <v>92.779678344726563</v>
      </c>
    </row>
    <row r="1367" spans="1:5" ht="30">
      <c r="A1367" s="5" t="s">
        <v>2692</v>
      </c>
      <c r="B1367" s="15" t="s">
        <v>770</v>
      </c>
      <c r="C1367" s="20" t="s">
        <v>33</v>
      </c>
      <c r="D1367" s="45">
        <v>96.870758056640625</v>
      </c>
      <c r="E1367" s="56">
        <v>96.870758056640625</v>
      </c>
    </row>
    <row r="1368" spans="1:5" ht="30">
      <c r="A1368" s="5" t="s">
        <v>2693</v>
      </c>
      <c r="B1368" s="15" t="s">
        <v>2694</v>
      </c>
      <c r="C1368" s="20"/>
      <c r="D1368" s="12" t="s">
        <v>2616</v>
      </c>
      <c r="E1368" s="34" t="s">
        <v>2616</v>
      </c>
    </row>
    <row r="1369" spans="1:5" ht="30">
      <c r="A1369" s="5" t="s">
        <v>2695</v>
      </c>
      <c r="B1369" s="15" t="s">
        <v>2696</v>
      </c>
      <c r="C1369" s="20" t="s">
        <v>38</v>
      </c>
      <c r="D1369" s="44">
        <v>9.2460002899169922</v>
      </c>
      <c r="E1369" s="55">
        <v>9.2460002899169922</v>
      </c>
    </row>
    <row r="1370" spans="1:5" ht="30">
      <c r="A1370" s="5" t="s">
        <v>2697</v>
      </c>
      <c r="B1370" s="15" t="s">
        <v>2698</v>
      </c>
      <c r="C1370" s="20" t="s">
        <v>38</v>
      </c>
      <c r="D1370" s="44">
        <v>9.2460002899169922</v>
      </c>
      <c r="E1370" s="55">
        <v>9.2460002899169922</v>
      </c>
    </row>
    <row r="1371" spans="1:5" ht="30">
      <c r="A1371" s="5" t="s">
        <v>2699</v>
      </c>
      <c r="B1371" s="15" t="s">
        <v>2700</v>
      </c>
      <c r="C1371" s="20" t="s">
        <v>30</v>
      </c>
      <c r="D1371" s="50">
        <v>360.84719848632812</v>
      </c>
      <c r="E1371" s="61">
        <v>360.84719848632812</v>
      </c>
    </row>
    <row r="1372" spans="1:5" ht="30">
      <c r="A1372" s="5" t="s">
        <v>2701</v>
      </c>
      <c r="B1372" s="15" t="s">
        <v>2702</v>
      </c>
      <c r="C1372" s="20" t="s">
        <v>212</v>
      </c>
      <c r="D1372" s="45">
        <v>14.433196067810059</v>
      </c>
      <c r="E1372" s="56">
        <v>14.433196067810059</v>
      </c>
    </row>
    <row r="1373" spans="1:5" ht="30">
      <c r="A1373" s="5" t="s">
        <v>2703</v>
      </c>
      <c r="B1373" s="15" t="s">
        <v>2704</v>
      </c>
      <c r="C1373" s="20" t="s">
        <v>500</v>
      </c>
      <c r="D1373" s="46">
        <v>3182.62353515625</v>
      </c>
      <c r="E1373" s="57">
        <v>3182.62353515625</v>
      </c>
    </row>
    <row r="1374" spans="1:5" ht="30">
      <c r="A1374" s="5" t="s">
        <v>2705</v>
      </c>
      <c r="B1374" s="15" t="s">
        <v>2706</v>
      </c>
      <c r="C1374" s="20" t="s">
        <v>212</v>
      </c>
      <c r="D1374" s="45">
        <v>14.433196067810059</v>
      </c>
      <c r="E1374" s="56">
        <v>14.433196067810059</v>
      </c>
    </row>
    <row r="1375" spans="1:5" ht="30">
      <c r="A1375" s="5" t="s">
        <v>2707</v>
      </c>
      <c r="B1375" s="15" t="s">
        <v>2708</v>
      </c>
      <c r="C1375" s="20" t="s">
        <v>38</v>
      </c>
      <c r="D1375" s="44">
        <v>9.2460002899169922</v>
      </c>
      <c r="E1375" s="55">
        <v>9.2460002899169922</v>
      </c>
    </row>
    <row r="1376" spans="1:5" ht="30">
      <c r="A1376" s="5" t="s">
        <v>2709</v>
      </c>
      <c r="B1376" s="15" t="s">
        <v>2710</v>
      </c>
      <c r="C1376" s="20" t="s">
        <v>500</v>
      </c>
      <c r="D1376" s="46">
        <v>3182.62353515625</v>
      </c>
      <c r="E1376" s="57">
        <v>3182.62353515625</v>
      </c>
    </row>
    <row r="1377" spans="1:5" ht="45">
      <c r="A1377" s="5" t="s">
        <v>2711</v>
      </c>
      <c r="B1377" s="15" t="s">
        <v>2712</v>
      </c>
      <c r="C1377" s="20" t="s">
        <v>38</v>
      </c>
      <c r="D1377" s="51">
        <v>9.7499996423721313E-2</v>
      </c>
      <c r="E1377" s="62">
        <v>9.7499996423721313E-2</v>
      </c>
    </row>
    <row r="1378" spans="1:5" ht="45">
      <c r="A1378" s="5" t="s">
        <v>2713</v>
      </c>
      <c r="B1378" s="15" t="s">
        <v>2714</v>
      </c>
      <c r="C1378" s="20" t="s">
        <v>500</v>
      </c>
      <c r="D1378" s="47">
        <v>2441.25439453125</v>
      </c>
      <c r="E1378" s="58">
        <v>2441.25439453125</v>
      </c>
    </row>
    <row r="1379" spans="1:5" ht="30">
      <c r="A1379" s="5" t="s">
        <v>2715</v>
      </c>
      <c r="B1379" s="15" t="s">
        <v>2716</v>
      </c>
      <c r="C1379" s="20" t="s">
        <v>38</v>
      </c>
      <c r="D1379" s="51">
        <v>9.7499996423721313E-2</v>
      </c>
      <c r="E1379" s="62">
        <v>9.7499996423721313E-2</v>
      </c>
    </row>
    <row r="1380" spans="1:5" ht="30">
      <c r="A1380" s="5" t="s">
        <v>2717</v>
      </c>
      <c r="B1380" s="15" t="s">
        <v>2718</v>
      </c>
      <c r="C1380" s="20" t="s">
        <v>30</v>
      </c>
      <c r="D1380" s="45">
        <v>45.313236236572266</v>
      </c>
      <c r="E1380" s="56">
        <v>45.313236236572266</v>
      </c>
    </row>
    <row r="1381" spans="1:5" ht="30">
      <c r="A1381" s="5" t="s">
        <v>2719</v>
      </c>
      <c r="B1381" s="15" t="s">
        <v>2720</v>
      </c>
      <c r="C1381" s="20" t="s">
        <v>212</v>
      </c>
      <c r="D1381" s="45">
        <v>14.433196067810059</v>
      </c>
      <c r="E1381" s="56">
        <v>14.433196067810059</v>
      </c>
    </row>
    <row r="1382" spans="1:5" ht="30">
      <c r="A1382" s="5" t="s">
        <v>2721</v>
      </c>
      <c r="B1382" s="15" t="s">
        <v>2722</v>
      </c>
      <c r="C1382" s="20" t="s">
        <v>500</v>
      </c>
      <c r="D1382" s="47">
        <v>2441.25439453125</v>
      </c>
      <c r="E1382" s="58">
        <v>2441.25439453125</v>
      </c>
    </row>
    <row r="1383" spans="1:5" ht="30">
      <c r="A1383" s="5" t="s">
        <v>2723</v>
      </c>
      <c r="B1383" s="15" t="s">
        <v>2724</v>
      </c>
      <c r="C1383" s="20" t="s">
        <v>127</v>
      </c>
      <c r="D1383" s="45">
        <v>56.665611267089844</v>
      </c>
      <c r="E1383" s="56">
        <v>56.665611267089844</v>
      </c>
    </row>
    <row r="1384" spans="1:5" ht="30">
      <c r="A1384" s="5" t="s">
        <v>2725</v>
      </c>
      <c r="B1384" s="15" t="s">
        <v>2726</v>
      </c>
      <c r="C1384" s="20" t="s">
        <v>500</v>
      </c>
      <c r="D1384" s="48">
        <v>0</v>
      </c>
      <c r="E1384" s="59">
        <v>0</v>
      </c>
    </row>
    <row r="1385" spans="1:5" ht="30">
      <c r="A1385" s="5" t="s">
        <v>2727</v>
      </c>
      <c r="B1385" s="15" t="s">
        <v>2728</v>
      </c>
      <c r="C1385" s="20" t="s">
        <v>500</v>
      </c>
      <c r="D1385" s="48">
        <v>0</v>
      </c>
      <c r="E1385" s="59">
        <v>0</v>
      </c>
    </row>
    <row r="1386" spans="1:5" ht="30">
      <c r="A1386" s="5" t="s">
        <v>2729</v>
      </c>
      <c r="B1386" s="15" t="s">
        <v>2730</v>
      </c>
      <c r="C1386" s="20" t="s">
        <v>2653</v>
      </c>
      <c r="D1386" s="53">
        <v>3.4852859098464251E-3</v>
      </c>
      <c r="E1386" s="64">
        <v>3.4852859098464251E-3</v>
      </c>
    </row>
    <row r="1387" spans="1:5" ht="30">
      <c r="A1387" s="5" t="s">
        <v>2731</v>
      </c>
      <c r="B1387" s="15" t="s">
        <v>2732</v>
      </c>
      <c r="C1387" s="20"/>
      <c r="D1387" s="45">
        <v>94.830780029296875</v>
      </c>
      <c r="E1387" s="56">
        <v>94.830780029296875</v>
      </c>
    </row>
    <row r="1388" spans="1:5" ht="30">
      <c r="A1388" s="5" t="s">
        <v>2733</v>
      </c>
      <c r="B1388" s="15" t="s">
        <v>2734</v>
      </c>
      <c r="C1388" s="20" t="s">
        <v>33</v>
      </c>
      <c r="D1388" s="45">
        <v>85</v>
      </c>
      <c r="E1388" s="56">
        <v>85</v>
      </c>
    </row>
    <row r="1389" spans="1:5" ht="30">
      <c r="A1389" s="5" t="s">
        <v>2735</v>
      </c>
      <c r="B1389" s="15" t="s">
        <v>2736</v>
      </c>
      <c r="C1389" s="20" t="s">
        <v>33</v>
      </c>
      <c r="D1389" s="45">
        <v>87.408226013183594</v>
      </c>
      <c r="E1389" s="56">
        <v>87.408226013183594</v>
      </c>
    </row>
    <row r="1390" spans="1:5" ht="30">
      <c r="A1390" s="5" t="s">
        <v>2737</v>
      </c>
      <c r="B1390" s="15" t="s">
        <v>2738</v>
      </c>
      <c r="C1390" s="20" t="s">
        <v>33</v>
      </c>
      <c r="D1390" s="45">
        <v>87.408226013183594</v>
      </c>
      <c r="E1390" s="56">
        <v>87.408226013183594</v>
      </c>
    </row>
    <row r="1391" spans="1:5" ht="30">
      <c r="A1391" s="5" t="s">
        <v>2739</v>
      </c>
      <c r="B1391" s="15" t="s">
        <v>2740</v>
      </c>
      <c r="C1391" s="20" t="s">
        <v>120</v>
      </c>
      <c r="D1391" s="47">
        <v>2972.359130859375</v>
      </c>
      <c r="E1391" s="58">
        <v>2972.359130859375</v>
      </c>
    </row>
    <row r="1392" spans="1:5" ht="30">
      <c r="A1392" s="5" t="s">
        <v>2741</v>
      </c>
      <c r="B1392" s="15" t="s">
        <v>2742</v>
      </c>
      <c r="C1392" s="20" t="s">
        <v>120</v>
      </c>
      <c r="D1392" s="44">
        <v>7.4308905601501465</v>
      </c>
      <c r="E1392" s="55">
        <v>7.4308905601501465</v>
      </c>
    </row>
    <row r="1393" spans="1:5" ht="30">
      <c r="A1393" s="5" t="s">
        <v>2743</v>
      </c>
      <c r="B1393" s="15" t="s">
        <v>2744</v>
      </c>
      <c r="C1393" s="20" t="s">
        <v>38</v>
      </c>
      <c r="D1393" s="51">
        <v>0.17499998211860657</v>
      </c>
      <c r="E1393" s="62">
        <v>0.17499998211860657</v>
      </c>
    </row>
    <row r="1394" spans="1:5" ht="30">
      <c r="A1394" s="5" t="s">
        <v>2745</v>
      </c>
      <c r="B1394" s="15" t="s">
        <v>2746</v>
      </c>
      <c r="C1394" s="20" t="s">
        <v>30</v>
      </c>
      <c r="D1394" s="45">
        <v>57.200668334960938</v>
      </c>
      <c r="E1394" s="56">
        <v>57.200668334960938</v>
      </c>
    </row>
    <row r="1395" spans="1:5" ht="30">
      <c r="A1395" s="5" t="s">
        <v>2747</v>
      </c>
      <c r="B1395" s="15" t="s">
        <v>2748</v>
      </c>
      <c r="C1395" s="20" t="s">
        <v>120</v>
      </c>
      <c r="D1395" s="50">
        <v>317.8067626953125</v>
      </c>
      <c r="E1395" s="61">
        <v>317.8067626953125</v>
      </c>
    </row>
    <row r="1396" spans="1:5" ht="30">
      <c r="A1396" s="5" t="s">
        <v>2749</v>
      </c>
      <c r="B1396" s="15" t="s">
        <v>2750</v>
      </c>
      <c r="C1396" s="20" t="s">
        <v>30</v>
      </c>
      <c r="D1396" s="51">
        <v>0.4282209575176239</v>
      </c>
      <c r="E1396" s="62">
        <v>0.4282209575176239</v>
      </c>
    </row>
    <row r="1397" spans="1:5" ht="30">
      <c r="A1397" s="5" t="s">
        <v>2751</v>
      </c>
      <c r="B1397" s="15" t="s">
        <v>2752</v>
      </c>
      <c r="C1397" s="20" t="s">
        <v>30</v>
      </c>
      <c r="D1397" s="45">
        <v>11.402655601501465</v>
      </c>
      <c r="E1397" s="56">
        <v>11.402655601501465</v>
      </c>
    </row>
    <row r="1398" spans="1:5" ht="30">
      <c r="A1398" s="5" t="s">
        <v>2753</v>
      </c>
      <c r="B1398" s="15" t="s">
        <v>2754</v>
      </c>
      <c r="C1398" s="20" t="s">
        <v>2653</v>
      </c>
      <c r="D1398" s="45">
        <v>65.242424011230469</v>
      </c>
      <c r="E1398" s="56">
        <v>65.242424011230469</v>
      </c>
    </row>
    <row r="1399" spans="1:5" ht="30">
      <c r="A1399" s="5" t="s">
        <v>2755</v>
      </c>
      <c r="B1399" s="15" t="s">
        <v>2756</v>
      </c>
      <c r="C1399" s="20" t="s">
        <v>38</v>
      </c>
      <c r="D1399" s="48">
        <v>0</v>
      </c>
      <c r="E1399" s="59">
        <v>0</v>
      </c>
    </row>
    <row r="1400" spans="1:5" ht="30">
      <c r="A1400" s="5" t="s">
        <v>2757</v>
      </c>
      <c r="B1400" s="15" t="s">
        <v>2758</v>
      </c>
      <c r="C1400" s="20" t="s">
        <v>27</v>
      </c>
      <c r="D1400" s="48">
        <v>0</v>
      </c>
      <c r="E1400" s="59">
        <v>0</v>
      </c>
    </row>
    <row r="1401" spans="1:5" ht="30">
      <c r="A1401" s="5" t="s">
        <v>2759</v>
      </c>
      <c r="B1401" s="15" t="s">
        <v>2760</v>
      </c>
      <c r="C1401" s="20" t="s">
        <v>27</v>
      </c>
      <c r="D1401" s="44">
        <v>1.1308246850967407</v>
      </c>
      <c r="E1401" s="55">
        <v>1.1308246850967407</v>
      </c>
    </row>
    <row r="1402" spans="1:5" ht="30">
      <c r="A1402" s="5" t="s">
        <v>2761</v>
      </c>
      <c r="B1402" s="15" t="s">
        <v>2762</v>
      </c>
      <c r="C1402" s="20" t="s">
        <v>27</v>
      </c>
      <c r="D1402" s="48">
        <v>0</v>
      </c>
      <c r="E1402" s="59">
        <v>0</v>
      </c>
    </row>
    <row r="1403" spans="1:5" ht="30">
      <c r="A1403" s="5" t="s">
        <v>2763</v>
      </c>
      <c r="B1403" s="15" t="s">
        <v>2764</v>
      </c>
      <c r="C1403" s="20" t="s">
        <v>27</v>
      </c>
      <c r="D1403" s="48">
        <v>0</v>
      </c>
      <c r="E1403" s="59">
        <v>0</v>
      </c>
    </row>
    <row r="1404" spans="1:5" ht="30">
      <c r="A1404" s="5" t="s">
        <v>2765</v>
      </c>
      <c r="B1404" s="15" t="s">
        <v>2766</v>
      </c>
      <c r="C1404" s="20" t="s">
        <v>2767</v>
      </c>
      <c r="D1404" s="48">
        <v>0</v>
      </c>
      <c r="E1404" s="59">
        <v>0</v>
      </c>
    </row>
    <row r="1405" spans="1:5" ht="30">
      <c r="A1405" s="5" t="s">
        <v>2768</v>
      </c>
      <c r="B1405" s="15" t="s">
        <v>2769</v>
      </c>
      <c r="C1405" s="20" t="s">
        <v>2767</v>
      </c>
      <c r="D1405" s="48">
        <v>0</v>
      </c>
      <c r="E1405" s="59">
        <v>0</v>
      </c>
    </row>
    <row r="1406" spans="1:5" ht="30">
      <c r="A1406" s="5" t="s">
        <v>2770</v>
      </c>
      <c r="B1406" s="15" t="s">
        <v>2771</v>
      </c>
      <c r="C1406" s="20" t="s">
        <v>1287</v>
      </c>
      <c r="D1406" s="48">
        <v>0</v>
      </c>
      <c r="E1406" s="59">
        <v>0</v>
      </c>
    </row>
    <row r="1407" spans="1:5" ht="30">
      <c r="A1407" s="5" t="s">
        <v>855</v>
      </c>
      <c r="B1407" s="15" t="s">
        <v>856</v>
      </c>
      <c r="C1407" s="20"/>
      <c r="D1407" s="51">
        <v>0.5</v>
      </c>
      <c r="E1407" s="62">
        <v>0.5</v>
      </c>
    </row>
    <row r="1408" spans="1:5" ht="30">
      <c r="A1408" s="5" t="s">
        <v>857</v>
      </c>
      <c r="B1408" s="15" t="s">
        <v>858</v>
      </c>
      <c r="C1408" s="20"/>
      <c r="D1408" s="51">
        <v>0.5</v>
      </c>
      <c r="E1408" s="62">
        <v>0.5</v>
      </c>
    </row>
    <row r="1409" spans="1:5" ht="30">
      <c r="A1409" s="5" t="s">
        <v>2772</v>
      </c>
      <c r="B1409" s="15" t="s">
        <v>2773</v>
      </c>
      <c r="C1409" s="20"/>
      <c r="D1409" s="51">
        <v>0.96966004371643066</v>
      </c>
      <c r="E1409" s="62">
        <v>0.96966004371643066</v>
      </c>
    </row>
    <row r="1410" spans="1:5" ht="30">
      <c r="A1410" s="5" t="s">
        <v>2774</v>
      </c>
      <c r="B1410" s="15" t="s">
        <v>2775</v>
      </c>
      <c r="C1410" s="20"/>
      <c r="D1410" s="51">
        <v>3.0339984223246574E-2</v>
      </c>
      <c r="E1410" s="62">
        <v>3.0339984223246574E-2</v>
      </c>
    </row>
    <row r="1411" spans="1:5" ht="30">
      <c r="A1411" s="5" t="s">
        <v>859</v>
      </c>
      <c r="B1411" s="15" t="s">
        <v>860</v>
      </c>
      <c r="C1411" s="20"/>
      <c r="D1411" s="51">
        <v>0.5</v>
      </c>
      <c r="E1411" s="62">
        <v>0.5</v>
      </c>
    </row>
    <row r="1412" spans="1:5" ht="30">
      <c r="A1412" s="5" t="s">
        <v>861</v>
      </c>
      <c r="B1412" s="15" t="s">
        <v>862</v>
      </c>
      <c r="C1412" s="20"/>
      <c r="D1412" s="51">
        <v>0.5</v>
      </c>
      <c r="E1412" s="62">
        <v>0.5</v>
      </c>
    </row>
    <row r="1413" spans="1:5" ht="30">
      <c r="A1413" s="5" t="s">
        <v>2776</v>
      </c>
      <c r="B1413" s="15" t="s">
        <v>2777</v>
      </c>
      <c r="C1413" s="20"/>
      <c r="D1413" s="51">
        <v>0.81651782989501953</v>
      </c>
      <c r="E1413" s="62">
        <v>0.81651782989501953</v>
      </c>
    </row>
    <row r="1414" spans="1:5" ht="30">
      <c r="A1414" s="5" t="s">
        <v>2778</v>
      </c>
      <c r="B1414" s="15" t="s">
        <v>2779</v>
      </c>
      <c r="C1414" s="20"/>
      <c r="D1414" s="51">
        <v>0.18348218500614166</v>
      </c>
      <c r="E1414" s="62">
        <v>0.18348218500614166</v>
      </c>
    </row>
    <row r="1415" spans="1:5" ht="30">
      <c r="A1415" s="5" t="s">
        <v>807</v>
      </c>
      <c r="B1415" s="15" t="s">
        <v>808</v>
      </c>
      <c r="C1415" s="20"/>
      <c r="D1415" s="54">
        <v>9.9999997473787516E-5</v>
      </c>
      <c r="E1415" s="65">
        <v>9.9999997473787516E-5</v>
      </c>
    </row>
    <row r="1416" spans="1:5" ht="30">
      <c r="A1416" s="5" t="s">
        <v>809</v>
      </c>
      <c r="B1416" s="15" t="s">
        <v>810</v>
      </c>
      <c r="C1416" s="20"/>
      <c r="D1416" s="54">
        <v>9.9999997473787516E-5</v>
      </c>
      <c r="E1416" s="65">
        <v>9.9999997473787516E-5</v>
      </c>
    </row>
    <row r="1417" spans="1:5" ht="30">
      <c r="A1417" s="5" t="s">
        <v>811</v>
      </c>
      <c r="B1417" s="15" t="s">
        <v>812</v>
      </c>
      <c r="C1417" s="20"/>
      <c r="D1417" s="51">
        <v>0.99980002641677856</v>
      </c>
      <c r="E1417" s="62">
        <v>0.99980002641677856</v>
      </c>
    </row>
    <row r="1418" spans="1:5" ht="30">
      <c r="A1418" s="5" t="s">
        <v>2780</v>
      </c>
      <c r="B1418" s="15" t="s">
        <v>2781</v>
      </c>
      <c r="C1418" s="20"/>
      <c r="D1418" s="52">
        <v>3.5104838480570777E-10</v>
      </c>
      <c r="E1418" s="63">
        <v>3.5104838480570777E-10</v>
      </c>
    </row>
    <row r="1419" spans="1:5" ht="30">
      <c r="A1419" s="5" t="s">
        <v>2782</v>
      </c>
      <c r="B1419" s="15" t="s">
        <v>2783</v>
      </c>
      <c r="C1419" s="20"/>
      <c r="D1419" s="52">
        <v>3.5104838480570777E-10</v>
      </c>
      <c r="E1419" s="63">
        <v>3.5104838480570777E-10</v>
      </c>
    </row>
    <row r="1420" spans="1:5" ht="30">
      <c r="A1420" s="5" t="s">
        <v>2784</v>
      </c>
      <c r="B1420" s="15" t="s">
        <v>2785</v>
      </c>
      <c r="C1420" s="20"/>
      <c r="D1420" s="44">
        <v>1</v>
      </c>
      <c r="E1420" s="55">
        <v>1</v>
      </c>
    </row>
    <row r="1421" spans="1:5" ht="30">
      <c r="A1421" s="5" t="s">
        <v>813</v>
      </c>
      <c r="B1421" s="15" t="s">
        <v>814</v>
      </c>
      <c r="C1421" s="20"/>
      <c r="D1421" s="51">
        <v>0.99989998340606689</v>
      </c>
      <c r="E1421" s="62">
        <v>0.99989998340606689</v>
      </c>
    </row>
    <row r="1422" spans="1:5" ht="30">
      <c r="A1422" s="5" t="s">
        <v>815</v>
      </c>
      <c r="B1422" s="15" t="s">
        <v>816</v>
      </c>
      <c r="C1422" s="20"/>
      <c r="D1422" s="54">
        <v>1.0001659393310547E-4</v>
      </c>
      <c r="E1422" s="65">
        <v>1.0001659393310547E-4</v>
      </c>
    </row>
    <row r="1423" spans="1:5" ht="30">
      <c r="A1423" s="5" t="s">
        <v>2786</v>
      </c>
      <c r="B1423" s="15" t="s">
        <v>2787</v>
      </c>
      <c r="C1423" s="20"/>
      <c r="D1423" s="51">
        <v>0.93297046422958374</v>
      </c>
      <c r="E1423" s="62">
        <v>0.93297046422958374</v>
      </c>
    </row>
    <row r="1424" spans="1:5" ht="30">
      <c r="A1424" s="5" t="s">
        <v>2788</v>
      </c>
      <c r="B1424" s="15" t="s">
        <v>2789</v>
      </c>
      <c r="C1424" s="20"/>
      <c r="D1424" s="51">
        <v>6.7029468715190887E-2</v>
      </c>
      <c r="E1424" s="62">
        <v>6.7029468715190887E-2</v>
      </c>
    </row>
    <row r="1425" spans="1:5" ht="30">
      <c r="A1425" s="5" t="s">
        <v>817</v>
      </c>
      <c r="B1425" s="15" t="s">
        <v>818</v>
      </c>
      <c r="C1425" s="20"/>
      <c r="D1425" s="51">
        <v>0.80000001192092896</v>
      </c>
      <c r="E1425" s="62">
        <v>0.80000001192092896</v>
      </c>
    </row>
    <row r="1426" spans="1:5" ht="30">
      <c r="A1426" s="5" t="s">
        <v>819</v>
      </c>
      <c r="B1426" s="15" t="s">
        <v>820</v>
      </c>
      <c r="C1426" s="20"/>
      <c r="D1426" s="51">
        <v>0.19499999284744263</v>
      </c>
      <c r="E1426" s="62">
        <v>0.19499999284744263</v>
      </c>
    </row>
    <row r="1427" spans="1:5" ht="30">
      <c r="A1427" s="5" t="s">
        <v>821</v>
      </c>
      <c r="B1427" s="15" t="s">
        <v>822</v>
      </c>
      <c r="C1427" s="20"/>
      <c r="D1427" s="53">
        <v>4.999995231628418E-3</v>
      </c>
      <c r="E1427" s="64">
        <v>4.999995231628418E-3</v>
      </c>
    </row>
    <row r="1428" spans="1:5" ht="30">
      <c r="A1428" s="5" t="s">
        <v>2790</v>
      </c>
      <c r="B1428" s="15" t="s">
        <v>2791</v>
      </c>
      <c r="C1428" s="20"/>
      <c r="D1428" s="51">
        <v>0.91485488414764404</v>
      </c>
      <c r="E1428" s="62">
        <v>0.91485488414764404</v>
      </c>
    </row>
    <row r="1429" spans="1:5" ht="30">
      <c r="A1429" s="5" t="s">
        <v>2792</v>
      </c>
      <c r="B1429" s="15" t="s">
        <v>2793</v>
      </c>
      <c r="C1429" s="20"/>
      <c r="D1429" s="51">
        <v>7.8566081821918488E-2</v>
      </c>
      <c r="E1429" s="62">
        <v>7.8566081821918488E-2</v>
      </c>
    </row>
    <row r="1430" spans="1:5" ht="30">
      <c r="A1430" s="5" t="s">
        <v>2794</v>
      </c>
      <c r="B1430" s="15" t="s">
        <v>2795</v>
      </c>
      <c r="C1430" s="20"/>
      <c r="D1430" s="53">
        <v>6.579048465937376E-3</v>
      </c>
      <c r="E1430" s="64">
        <v>6.579048465937376E-3</v>
      </c>
    </row>
    <row r="1431" spans="1:5" ht="30">
      <c r="A1431" s="5" t="s">
        <v>823</v>
      </c>
      <c r="B1431" s="15" t="s">
        <v>824</v>
      </c>
      <c r="C1431" s="20"/>
      <c r="D1431" s="53">
        <v>1.0000000474974513E-3</v>
      </c>
      <c r="E1431" s="64">
        <v>1.0000000474974513E-3</v>
      </c>
    </row>
    <row r="1432" spans="1:5" ht="30">
      <c r="A1432" s="5" t="s">
        <v>825</v>
      </c>
      <c r="B1432" s="15" t="s">
        <v>826</v>
      </c>
      <c r="C1432" s="20"/>
      <c r="D1432" s="54">
        <v>5.6999997468665242E-4</v>
      </c>
      <c r="E1432" s="65">
        <v>5.6999997468665242E-4</v>
      </c>
    </row>
    <row r="1433" spans="1:5" ht="30">
      <c r="A1433" s="5" t="s">
        <v>827</v>
      </c>
      <c r="B1433" s="15" t="s">
        <v>828</v>
      </c>
      <c r="C1433" s="20"/>
      <c r="D1433" s="51">
        <v>0.99843001365661621</v>
      </c>
      <c r="E1433" s="62">
        <v>0.99843001365661621</v>
      </c>
    </row>
    <row r="1434" spans="1:5" ht="30">
      <c r="A1434" s="5" t="s">
        <v>2796</v>
      </c>
      <c r="B1434" s="15" t="s">
        <v>2797</v>
      </c>
      <c r="C1434" s="20"/>
      <c r="D1434" s="53">
        <v>1.0000000474974513E-3</v>
      </c>
      <c r="E1434" s="64">
        <v>1.0000000474974513E-3</v>
      </c>
    </row>
    <row r="1435" spans="1:5" ht="30">
      <c r="A1435" s="5" t="s">
        <v>2798</v>
      </c>
      <c r="B1435" s="15" t="s">
        <v>2799</v>
      </c>
      <c r="C1435" s="20"/>
      <c r="D1435" s="54">
        <v>5.6999997468665242E-4</v>
      </c>
      <c r="E1435" s="65">
        <v>5.6999997468665242E-4</v>
      </c>
    </row>
    <row r="1436" spans="1:5" ht="30">
      <c r="A1436" s="5" t="s">
        <v>2800</v>
      </c>
      <c r="B1436" s="15" t="s">
        <v>2801</v>
      </c>
      <c r="C1436" s="20"/>
      <c r="D1436" s="51">
        <v>0.99843001365661621</v>
      </c>
      <c r="E1436" s="62">
        <v>0.99843001365661621</v>
      </c>
    </row>
    <row r="1437" spans="1:5" ht="30">
      <c r="A1437" s="5" t="s">
        <v>829</v>
      </c>
      <c r="B1437" s="15" t="s">
        <v>830</v>
      </c>
      <c r="C1437" s="20"/>
      <c r="D1437" s="51">
        <v>0.99989998340606689</v>
      </c>
      <c r="E1437" s="62">
        <v>0.99989998340606689</v>
      </c>
    </row>
    <row r="1438" spans="1:5" ht="30">
      <c r="A1438" s="5" t="s">
        <v>831</v>
      </c>
      <c r="B1438" s="15" t="s">
        <v>832</v>
      </c>
      <c r="C1438" s="20"/>
      <c r="D1438" s="54">
        <v>1.0001659393310547E-4</v>
      </c>
      <c r="E1438" s="65">
        <v>1.0001659393310547E-4</v>
      </c>
    </row>
    <row r="1439" spans="1:5" ht="30">
      <c r="A1439" s="5" t="s">
        <v>2802</v>
      </c>
      <c r="B1439" s="15" t="s">
        <v>2803</v>
      </c>
      <c r="C1439" s="20"/>
      <c r="D1439" s="51">
        <v>0.98934239149093628</v>
      </c>
      <c r="E1439" s="62">
        <v>0.98934239149093628</v>
      </c>
    </row>
    <row r="1440" spans="1:5" ht="30">
      <c r="A1440" s="5" t="s">
        <v>2804</v>
      </c>
      <c r="B1440" s="15" t="s">
        <v>2805</v>
      </c>
      <c r="C1440" s="20"/>
      <c r="D1440" s="51">
        <v>1.0657613165676594E-2</v>
      </c>
      <c r="E1440" s="62">
        <v>1.0657613165676594E-2</v>
      </c>
    </row>
    <row r="1441" spans="1:5" ht="30">
      <c r="A1441" s="5" t="s">
        <v>833</v>
      </c>
      <c r="B1441" s="15" t="s">
        <v>834</v>
      </c>
      <c r="C1441" s="20"/>
      <c r="D1441" s="51">
        <v>0.96679997444152832</v>
      </c>
      <c r="E1441" s="62">
        <v>0.96679997444152832</v>
      </c>
    </row>
    <row r="1442" spans="1:5" ht="30">
      <c r="A1442" s="5" t="s">
        <v>835</v>
      </c>
      <c r="B1442" s="15" t="s">
        <v>836</v>
      </c>
      <c r="C1442" s="20"/>
      <c r="D1442" s="51">
        <v>3.320002555847168E-2</v>
      </c>
      <c r="E1442" s="62">
        <v>3.320002555847168E-2</v>
      </c>
    </row>
    <row r="1443" spans="1:5" ht="30">
      <c r="A1443" s="5" t="s">
        <v>2806</v>
      </c>
      <c r="B1443" s="15" t="s">
        <v>2807</v>
      </c>
      <c r="C1443" s="20"/>
      <c r="D1443" s="51">
        <v>0.97486430406570435</v>
      </c>
      <c r="E1443" s="62">
        <v>0.97486430406570435</v>
      </c>
    </row>
    <row r="1444" spans="1:5" ht="30">
      <c r="A1444" s="5" t="s">
        <v>2808</v>
      </c>
      <c r="B1444" s="15" t="s">
        <v>2809</v>
      </c>
      <c r="C1444" s="20"/>
      <c r="D1444" s="51">
        <v>2.5135643780231476E-2</v>
      </c>
      <c r="E1444" s="62">
        <v>2.5135643780231476E-2</v>
      </c>
    </row>
    <row r="1445" spans="1:5" ht="30">
      <c r="A1445" s="5" t="s">
        <v>837</v>
      </c>
      <c r="B1445" s="15" t="s">
        <v>838</v>
      </c>
      <c r="C1445" s="20"/>
      <c r="D1445" s="51">
        <v>4.1700001806020737E-2</v>
      </c>
      <c r="E1445" s="62">
        <v>4.1700001806020737E-2</v>
      </c>
    </row>
    <row r="1446" spans="1:5" ht="30">
      <c r="A1446" s="5" t="s">
        <v>839</v>
      </c>
      <c r="B1446" s="15" t="s">
        <v>840</v>
      </c>
      <c r="C1446" s="20"/>
      <c r="D1446" s="51">
        <v>0.80049997568130493</v>
      </c>
      <c r="E1446" s="62">
        <v>0.80049997568130493</v>
      </c>
    </row>
    <row r="1447" spans="1:5" ht="30">
      <c r="A1447" s="5" t="s">
        <v>841</v>
      </c>
      <c r="B1447" s="15" t="s">
        <v>842</v>
      </c>
      <c r="C1447" s="20"/>
      <c r="D1447" s="51">
        <v>0.15780001878738403</v>
      </c>
      <c r="E1447" s="62">
        <v>0.15780001878738403</v>
      </c>
    </row>
    <row r="1448" spans="1:5" ht="30">
      <c r="A1448" s="5" t="s">
        <v>2810</v>
      </c>
      <c r="B1448" s="15" t="s">
        <v>2811</v>
      </c>
      <c r="C1448" s="20"/>
      <c r="D1448" s="51">
        <v>4.2025052011013031E-2</v>
      </c>
      <c r="E1448" s="62">
        <v>4.2025052011013031E-2</v>
      </c>
    </row>
    <row r="1449" spans="1:5" ht="30">
      <c r="A1449" s="5" t="s">
        <v>2812</v>
      </c>
      <c r="B1449" s="15" t="s">
        <v>2813</v>
      </c>
      <c r="C1449" s="20"/>
      <c r="D1449" s="51">
        <v>0.89749014377593994</v>
      </c>
      <c r="E1449" s="62">
        <v>0.89749014377593994</v>
      </c>
    </row>
    <row r="1450" spans="1:5" ht="30">
      <c r="A1450" s="5" t="s">
        <v>2814</v>
      </c>
      <c r="B1450" s="15" t="s">
        <v>2815</v>
      </c>
      <c r="C1450" s="20"/>
      <c r="D1450" s="51">
        <v>6.0484848916530609E-2</v>
      </c>
      <c r="E1450" s="62">
        <v>6.0484848916530609E-2</v>
      </c>
    </row>
    <row r="1451" spans="1:5" ht="30">
      <c r="A1451" s="5" t="s">
        <v>843</v>
      </c>
      <c r="B1451" s="15" t="s">
        <v>844</v>
      </c>
      <c r="C1451" s="20"/>
      <c r="D1451" s="51">
        <v>0.5</v>
      </c>
      <c r="E1451" s="62">
        <v>0.5</v>
      </c>
    </row>
    <row r="1452" spans="1:5" ht="30">
      <c r="A1452" s="5" t="s">
        <v>845</v>
      </c>
      <c r="B1452" s="15" t="s">
        <v>846</v>
      </c>
      <c r="C1452" s="20"/>
      <c r="D1452" s="51">
        <v>0.5</v>
      </c>
      <c r="E1452" s="62">
        <v>0.5</v>
      </c>
    </row>
    <row r="1453" spans="1:5" ht="30">
      <c r="A1453" s="5" t="s">
        <v>2816</v>
      </c>
      <c r="B1453" s="15" t="s">
        <v>2817</v>
      </c>
      <c r="C1453" s="20"/>
      <c r="D1453" s="51">
        <v>0.94435131549835205</v>
      </c>
      <c r="E1453" s="62">
        <v>0.94435131549835205</v>
      </c>
    </row>
    <row r="1454" spans="1:5" ht="30">
      <c r="A1454" s="5" t="s">
        <v>2818</v>
      </c>
      <c r="B1454" s="15" t="s">
        <v>2819</v>
      </c>
      <c r="C1454" s="20"/>
      <c r="D1454" s="51">
        <v>5.5648650974035263E-2</v>
      </c>
      <c r="E1454" s="62">
        <v>5.5648650974035263E-2</v>
      </c>
    </row>
    <row r="1455" spans="1:5" ht="30">
      <c r="A1455" s="5" t="s">
        <v>847</v>
      </c>
      <c r="B1455" s="15" t="s">
        <v>848</v>
      </c>
      <c r="C1455" s="20"/>
      <c r="D1455" s="51">
        <v>0.5</v>
      </c>
      <c r="E1455" s="62">
        <v>0.5</v>
      </c>
    </row>
    <row r="1456" spans="1:5" ht="30">
      <c r="A1456" s="5" t="s">
        <v>849</v>
      </c>
      <c r="B1456" s="15" t="s">
        <v>850</v>
      </c>
      <c r="C1456" s="20"/>
      <c r="D1456" s="51">
        <v>0.5</v>
      </c>
      <c r="E1456" s="62">
        <v>0.5</v>
      </c>
    </row>
    <row r="1457" spans="1:5" ht="30">
      <c r="A1457" s="5" t="s">
        <v>2820</v>
      </c>
      <c r="B1457" s="15" t="s">
        <v>2821</v>
      </c>
      <c r="C1457" s="20"/>
      <c r="D1457" s="51">
        <v>0.96660661697387695</v>
      </c>
      <c r="E1457" s="62">
        <v>0.96660661697387695</v>
      </c>
    </row>
    <row r="1458" spans="1:5" ht="30">
      <c r="A1458" s="5" t="s">
        <v>2822</v>
      </c>
      <c r="B1458" s="15" t="s">
        <v>2823</v>
      </c>
      <c r="C1458" s="20"/>
      <c r="D1458" s="51">
        <v>3.3393461257219315E-2</v>
      </c>
      <c r="E1458" s="62">
        <v>3.3393461257219315E-2</v>
      </c>
    </row>
    <row r="1459" spans="1:5" ht="30">
      <c r="A1459" s="5" t="s">
        <v>851</v>
      </c>
      <c r="B1459" s="15" t="s">
        <v>852</v>
      </c>
      <c r="C1459" s="20"/>
      <c r="D1459" s="51">
        <v>0.5</v>
      </c>
      <c r="E1459" s="62">
        <v>0.5</v>
      </c>
    </row>
    <row r="1460" spans="1:5" ht="30">
      <c r="A1460" s="5" t="s">
        <v>853</v>
      </c>
      <c r="B1460" s="15" t="s">
        <v>854</v>
      </c>
      <c r="C1460" s="20"/>
      <c r="D1460" s="51">
        <v>0.5</v>
      </c>
      <c r="E1460" s="62">
        <v>0.5</v>
      </c>
    </row>
    <row r="1461" spans="1:5" ht="30">
      <c r="A1461" s="5" t="s">
        <v>2824</v>
      </c>
      <c r="B1461" s="15" t="s">
        <v>2825</v>
      </c>
      <c r="C1461" s="20"/>
      <c r="D1461" s="51">
        <v>0.95803153514862061</v>
      </c>
      <c r="E1461" s="62">
        <v>0.95803153514862061</v>
      </c>
    </row>
    <row r="1462" spans="1:5" ht="30">
      <c r="A1462" s="5" t="s">
        <v>2826</v>
      </c>
      <c r="B1462" s="15" t="s">
        <v>2827</v>
      </c>
      <c r="C1462" s="20"/>
      <c r="D1462" s="51">
        <v>4.1968505829572678E-2</v>
      </c>
      <c r="E1462" s="62">
        <v>4.1968505829572678E-2</v>
      </c>
    </row>
    <row r="1463" spans="1:5" ht="30">
      <c r="A1463" s="5" t="s">
        <v>863</v>
      </c>
      <c r="B1463" s="15" t="s">
        <v>864</v>
      </c>
      <c r="C1463" s="20"/>
      <c r="D1463" s="51">
        <v>0.5</v>
      </c>
      <c r="E1463" s="62">
        <v>0.5</v>
      </c>
    </row>
    <row r="1464" spans="1:5" ht="30">
      <c r="A1464" s="5" t="s">
        <v>865</v>
      </c>
      <c r="B1464" s="15" t="s">
        <v>866</v>
      </c>
      <c r="C1464" s="20"/>
      <c r="D1464" s="51">
        <v>0.5</v>
      </c>
      <c r="E1464" s="62">
        <v>0.5</v>
      </c>
    </row>
    <row r="1465" spans="1:5" ht="30">
      <c r="A1465" s="5" t="s">
        <v>2828</v>
      </c>
      <c r="B1465" s="15" t="s">
        <v>2829</v>
      </c>
      <c r="C1465" s="20"/>
      <c r="D1465" s="51">
        <v>0.39171355962753296</v>
      </c>
      <c r="E1465" s="62">
        <v>0.39171355962753296</v>
      </c>
    </row>
    <row r="1466" spans="1:5" ht="30">
      <c r="A1466" s="5" t="s">
        <v>2830</v>
      </c>
      <c r="B1466" s="15" t="s">
        <v>2831</v>
      </c>
      <c r="C1466" s="20"/>
      <c r="D1466" s="51">
        <v>0.60828644037246704</v>
      </c>
      <c r="E1466" s="62">
        <v>0.60828644037246704</v>
      </c>
    </row>
    <row r="1467" spans="1:5" ht="30">
      <c r="A1467" s="5" t="s">
        <v>867</v>
      </c>
      <c r="B1467" s="15" t="s">
        <v>868</v>
      </c>
      <c r="C1467" s="20"/>
      <c r="D1467" s="51">
        <v>0.3333333432674408</v>
      </c>
      <c r="E1467" s="62">
        <v>0.3333333432674408</v>
      </c>
    </row>
    <row r="1468" spans="1:5" ht="30">
      <c r="A1468" s="5" t="s">
        <v>869</v>
      </c>
      <c r="B1468" s="15" t="s">
        <v>870</v>
      </c>
      <c r="C1468" s="20"/>
      <c r="D1468" s="51">
        <v>0.33333331346511841</v>
      </c>
      <c r="E1468" s="62">
        <v>0.33333331346511841</v>
      </c>
    </row>
    <row r="1469" spans="1:5" ht="30">
      <c r="A1469" s="5" t="s">
        <v>871</v>
      </c>
      <c r="B1469" s="15" t="s">
        <v>872</v>
      </c>
      <c r="C1469" s="20"/>
      <c r="D1469" s="51">
        <v>0.3333333432674408</v>
      </c>
      <c r="E1469" s="62">
        <v>0.3333333432674408</v>
      </c>
    </row>
    <row r="1470" spans="1:5" ht="30">
      <c r="A1470" s="5" t="s">
        <v>2832</v>
      </c>
      <c r="B1470" s="15" t="s">
        <v>2833</v>
      </c>
      <c r="C1470" s="20"/>
      <c r="D1470" s="52">
        <v>7.9918710980564356E-5</v>
      </c>
      <c r="E1470" s="63">
        <v>7.9918710980564356E-5</v>
      </c>
    </row>
    <row r="1471" spans="1:5" ht="30">
      <c r="A1471" s="5" t="s">
        <v>2834</v>
      </c>
      <c r="B1471" s="15" t="s">
        <v>2835</v>
      </c>
      <c r="C1471" s="20"/>
      <c r="D1471" s="53">
        <v>5.6319069117307663E-3</v>
      </c>
      <c r="E1471" s="64">
        <v>5.6319069117307663E-3</v>
      </c>
    </row>
    <row r="1472" spans="1:5" ht="30">
      <c r="A1472" s="5" t="s">
        <v>2836</v>
      </c>
      <c r="B1472" s="15" t="s">
        <v>2837</v>
      </c>
      <c r="C1472" s="20"/>
      <c r="D1472" s="51">
        <v>0.99428814649581909</v>
      </c>
      <c r="E1472" s="62">
        <v>0.99428814649581909</v>
      </c>
    </row>
    <row r="1473" spans="1:5" ht="30">
      <c r="A1473" s="5" t="s">
        <v>873</v>
      </c>
      <c r="B1473" s="15" t="s">
        <v>874</v>
      </c>
      <c r="C1473" s="20"/>
      <c r="D1473" s="51">
        <v>0.5</v>
      </c>
      <c r="E1473" s="62">
        <v>0.5</v>
      </c>
    </row>
    <row r="1474" spans="1:5" ht="30">
      <c r="A1474" s="5" t="s">
        <v>875</v>
      </c>
      <c r="B1474" s="15" t="s">
        <v>876</v>
      </c>
      <c r="C1474" s="20"/>
      <c r="D1474" s="51">
        <v>0.5</v>
      </c>
      <c r="E1474" s="62">
        <v>0.5</v>
      </c>
    </row>
    <row r="1475" spans="1:5" ht="30">
      <c r="A1475" s="5" t="s">
        <v>2838</v>
      </c>
      <c r="B1475" s="15" t="s">
        <v>2839</v>
      </c>
      <c r="C1475" s="20"/>
      <c r="D1475" s="51">
        <v>0.5</v>
      </c>
      <c r="E1475" s="62">
        <v>0.5</v>
      </c>
    </row>
    <row r="1476" spans="1:5" ht="30">
      <c r="A1476" s="5" t="s">
        <v>2840</v>
      </c>
      <c r="B1476" s="15" t="s">
        <v>2841</v>
      </c>
      <c r="C1476" s="20"/>
      <c r="D1476" s="51">
        <v>0.5</v>
      </c>
      <c r="E1476" s="62">
        <v>0.5</v>
      </c>
    </row>
    <row r="1477" spans="1:5" ht="30">
      <c r="A1477" s="5" t="s">
        <v>877</v>
      </c>
      <c r="B1477" s="15" t="s">
        <v>878</v>
      </c>
      <c r="C1477" s="20"/>
      <c r="D1477" s="51">
        <v>0.5</v>
      </c>
      <c r="E1477" s="62">
        <v>0.5</v>
      </c>
    </row>
    <row r="1478" spans="1:5" ht="30">
      <c r="A1478" s="5" t="s">
        <v>879</v>
      </c>
      <c r="B1478" s="15" t="s">
        <v>880</v>
      </c>
      <c r="C1478" s="20"/>
      <c r="D1478" s="51">
        <v>0.5</v>
      </c>
      <c r="E1478" s="62">
        <v>0.5</v>
      </c>
    </row>
    <row r="1479" spans="1:5" ht="30">
      <c r="A1479" s="5" t="s">
        <v>2842</v>
      </c>
      <c r="B1479" s="15" t="s">
        <v>2843</v>
      </c>
      <c r="C1479" s="20"/>
      <c r="D1479" s="51">
        <v>0.5</v>
      </c>
      <c r="E1479" s="62">
        <v>0.5</v>
      </c>
    </row>
    <row r="1480" spans="1:5" ht="30">
      <c r="A1480" s="5" t="s">
        <v>2844</v>
      </c>
      <c r="B1480" s="15" t="s">
        <v>2845</v>
      </c>
      <c r="C1480" s="20"/>
      <c r="D1480" s="51">
        <v>0.5</v>
      </c>
      <c r="E1480" s="62">
        <v>0.5</v>
      </c>
    </row>
    <row r="1481" spans="1:5" ht="30">
      <c r="A1481" s="5" t="s">
        <v>881</v>
      </c>
      <c r="B1481" s="15" t="s">
        <v>882</v>
      </c>
      <c r="C1481" s="20"/>
      <c r="D1481" s="51">
        <v>0.5</v>
      </c>
      <c r="E1481" s="62">
        <v>0.5</v>
      </c>
    </row>
    <row r="1482" spans="1:5" ht="30">
      <c r="A1482" s="5" t="s">
        <v>883</v>
      </c>
      <c r="B1482" s="15" t="s">
        <v>884</v>
      </c>
      <c r="C1482" s="20"/>
      <c r="D1482" s="51">
        <v>0.5</v>
      </c>
      <c r="E1482" s="62">
        <v>0.5</v>
      </c>
    </row>
    <row r="1483" spans="1:5" ht="30">
      <c r="A1483" s="5" t="s">
        <v>2846</v>
      </c>
      <c r="B1483" s="15" t="s">
        <v>2847</v>
      </c>
      <c r="C1483" s="20"/>
      <c r="D1483" s="51">
        <v>0.50114721059799194</v>
      </c>
      <c r="E1483" s="62">
        <v>0.50114721059799194</v>
      </c>
    </row>
    <row r="1484" spans="1:5" ht="30">
      <c r="A1484" s="5" t="s">
        <v>2848</v>
      </c>
      <c r="B1484" s="15" t="s">
        <v>2849</v>
      </c>
      <c r="C1484" s="20"/>
      <c r="D1484" s="51">
        <v>0.49885278940200806</v>
      </c>
      <c r="E1484" s="62">
        <v>0.49885278940200806</v>
      </c>
    </row>
    <row r="1485" spans="1:5" ht="30">
      <c r="A1485" s="5" t="s">
        <v>2850</v>
      </c>
      <c r="B1485" s="15" t="s">
        <v>2851</v>
      </c>
      <c r="C1485" s="20"/>
      <c r="D1485" s="12" t="s">
        <v>1492</v>
      </c>
      <c r="E1485" s="34" t="s">
        <v>1492</v>
      </c>
    </row>
    <row r="1486" spans="1:5" ht="30">
      <c r="A1486" s="5" t="s">
        <v>2852</v>
      </c>
      <c r="B1486" s="15" t="s">
        <v>2853</v>
      </c>
      <c r="C1486" s="20" t="s">
        <v>30</v>
      </c>
      <c r="D1486" s="50">
        <v>150.44917297363281</v>
      </c>
      <c r="E1486" s="61">
        <v>150.44917297363281</v>
      </c>
    </row>
    <row r="1487" spans="1:5" ht="45">
      <c r="A1487" s="5" t="s">
        <v>2854</v>
      </c>
      <c r="B1487" s="15" t="s">
        <v>2855</v>
      </c>
      <c r="C1487" s="20" t="s">
        <v>30</v>
      </c>
      <c r="D1487" s="45">
        <v>49.856788635253906</v>
      </c>
      <c r="E1487" s="56">
        <v>49.856788635253906</v>
      </c>
    </row>
    <row r="1488" spans="1:5" ht="45">
      <c r="A1488" s="5" t="s">
        <v>2856</v>
      </c>
      <c r="B1488" s="15" t="s">
        <v>2857</v>
      </c>
      <c r="C1488" s="20" t="s">
        <v>30</v>
      </c>
      <c r="D1488" s="50">
        <v>143.50469970703125</v>
      </c>
      <c r="E1488" s="61">
        <v>143.50469970703125</v>
      </c>
    </row>
    <row r="1489" spans="1:5" ht="30">
      <c r="A1489" s="5" t="s">
        <v>2858</v>
      </c>
      <c r="B1489" s="15" t="s">
        <v>2859</v>
      </c>
      <c r="C1489" s="20" t="s">
        <v>2087</v>
      </c>
      <c r="D1489" s="46">
        <v>6012.92333984375</v>
      </c>
      <c r="E1489" s="57">
        <v>6012.92333984375</v>
      </c>
    </row>
    <row r="1490" spans="1:5" ht="30">
      <c r="A1490" s="5" t="s">
        <v>2860</v>
      </c>
      <c r="B1490" s="15" t="s">
        <v>2861</v>
      </c>
      <c r="C1490" s="20" t="s">
        <v>33</v>
      </c>
      <c r="D1490" s="44">
        <v>5.1683568954467773</v>
      </c>
      <c r="E1490" s="55">
        <v>5.1683568954467773</v>
      </c>
    </row>
    <row r="1491" spans="1:5" ht="30">
      <c r="A1491" s="5" t="s">
        <v>2862</v>
      </c>
      <c r="B1491" s="15" t="s">
        <v>2863</v>
      </c>
      <c r="C1491" s="20" t="s">
        <v>33</v>
      </c>
      <c r="D1491" s="45">
        <v>11.88657283782959</v>
      </c>
      <c r="E1491" s="56">
        <v>11.88657283782959</v>
      </c>
    </row>
    <row r="1492" spans="1:5" ht="30">
      <c r="A1492" s="5" t="s">
        <v>2864</v>
      </c>
      <c r="B1492" s="15" t="s">
        <v>2865</v>
      </c>
      <c r="C1492" s="20" t="s">
        <v>33</v>
      </c>
      <c r="D1492" s="45">
        <v>12.097431182861328</v>
      </c>
      <c r="E1492" s="56">
        <v>12.097431182861328</v>
      </c>
    </row>
    <row r="1493" spans="1:5" ht="30">
      <c r="A1493" s="5" t="s">
        <v>2866</v>
      </c>
      <c r="B1493" s="15" t="s">
        <v>2867</v>
      </c>
      <c r="C1493" s="20" t="s">
        <v>33</v>
      </c>
      <c r="D1493" s="45">
        <v>69.988334655761719</v>
      </c>
      <c r="E1493" s="56">
        <v>69.988334655761719</v>
      </c>
    </row>
    <row r="1494" spans="1:5" ht="30">
      <c r="A1494" s="5" t="s">
        <v>2868</v>
      </c>
      <c r="B1494" s="15" t="s">
        <v>2869</v>
      </c>
      <c r="C1494" s="20" t="s">
        <v>33</v>
      </c>
      <c r="D1494" s="51">
        <v>0.84188634157180786</v>
      </c>
      <c r="E1494" s="62">
        <v>0.84188634157180786</v>
      </c>
    </row>
    <row r="1495" spans="1:5" ht="30">
      <c r="A1495" s="5" t="s">
        <v>2870</v>
      </c>
      <c r="B1495" s="15" t="s">
        <v>2871</v>
      </c>
      <c r="C1495" s="20" t="s">
        <v>33</v>
      </c>
      <c r="D1495" s="51">
        <v>1.7418691888451576E-2</v>
      </c>
      <c r="E1495" s="62">
        <v>1.7418691888451576E-2</v>
      </c>
    </row>
    <row r="1496" spans="1:5" ht="45">
      <c r="A1496" s="5" t="s">
        <v>2872</v>
      </c>
      <c r="B1496" s="15" t="s">
        <v>2873</v>
      </c>
      <c r="C1496" s="20" t="s">
        <v>84</v>
      </c>
      <c r="D1496" s="50">
        <v>201.51219177246094</v>
      </c>
      <c r="E1496" s="61">
        <v>201.51219177246094</v>
      </c>
    </row>
    <row r="1497" spans="1:5" ht="45">
      <c r="A1497" s="5" t="s">
        <v>2874</v>
      </c>
      <c r="B1497" s="15" t="s">
        <v>2875</v>
      </c>
      <c r="C1497" s="20" t="s">
        <v>87</v>
      </c>
      <c r="D1497" s="50">
        <v>561.78338623046875</v>
      </c>
      <c r="E1497" s="61">
        <v>561.78338623046875</v>
      </c>
    </row>
    <row r="1498" spans="1:5" ht="45">
      <c r="A1498" s="5" t="s">
        <v>2876</v>
      </c>
      <c r="B1498" s="15" t="s">
        <v>2877</v>
      </c>
      <c r="C1498" s="20"/>
      <c r="D1498" s="50">
        <v>196.55403137207031</v>
      </c>
      <c r="E1498" s="61">
        <v>196.55403137207031</v>
      </c>
    </row>
    <row r="1499" spans="1:5" ht="30">
      <c r="A1499" s="5" t="s">
        <v>2878</v>
      </c>
      <c r="B1499" s="15" t="s">
        <v>2879</v>
      </c>
      <c r="C1499" s="20" t="s">
        <v>212</v>
      </c>
      <c r="D1499" s="51">
        <v>2.3781357333064079E-2</v>
      </c>
      <c r="E1499" s="62">
        <v>2.3781357333064079E-2</v>
      </c>
    </row>
    <row r="1500" spans="1:5" ht="45">
      <c r="A1500" s="5" t="s">
        <v>2880</v>
      </c>
      <c r="B1500" s="15" t="s">
        <v>2881</v>
      </c>
      <c r="C1500" s="20" t="s">
        <v>84</v>
      </c>
      <c r="D1500" s="44">
        <v>8.9674472808837891</v>
      </c>
      <c r="E1500" s="55">
        <v>8.9674472808837891</v>
      </c>
    </row>
    <row r="1501" spans="1:5" ht="45">
      <c r="A1501" s="5" t="s">
        <v>2882</v>
      </c>
      <c r="B1501" s="15" t="s">
        <v>2883</v>
      </c>
      <c r="C1501" s="20" t="s">
        <v>87</v>
      </c>
      <c r="D1501" s="45">
        <v>24.999784469604492</v>
      </c>
      <c r="E1501" s="56">
        <v>24.999784469604492</v>
      </c>
    </row>
    <row r="1502" spans="1:5" ht="30">
      <c r="A1502" s="5" t="s">
        <v>2884</v>
      </c>
      <c r="B1502" s="15" t="s">
        <v>2885</v>
      </c>
      <c r="C1502" s="20"/>
      <c r="D1502" s="48">
        <v>0</v>
      </c>
      <c r="E1502" s="59">
        <v>0</v>
      </c>
    </row>
    <row r="1503" spans="1:5" ht="30">
      <c r="A1503" s="5" t="s">
        <v>2886</v>
      </c>
      <c r="B1503" s="15" t="s">
        <v>2887</v>
      </c>
      <c r="C1503" s="20" t="s">
        <v>2117</v>
      </c>
      <c r="D1503" s="48">
        <v>0</v>
      </c>
      <c r="E1503" s="59">
        <v>0</v>
      </c>
    </row>
    <row r="1504" spans="1:5" ht="30">
      <c r="A1504" s="5" t="s">
        <v>2888</v>
      </c>
      <c r="B1504" s="15" t="s">
        <v>2889</v>
      </c>
      <c r="C1504" s="20" t="s">
        <v>2117</v>
      </c>
      <c r="D1504" s="48">
        <v>0</v>
      </c>
      <c r="E1504" s="59">
        <v>0</v>
      </c>
    </row>
    <row r="1505" spans="1:5" ht="30">
      <c r="A1505" s="5" t="s">
        <v>2890</v>
      </c>
      <c r="B1505" s="15" t="s">
        <v>2891</v>
      </c>
      <c r="C1505" s="20" t="s">
        <v>33</v>
      </c>
      <c r="D1505" s="44">
        <v>6</v>
      </c>
      <c r="E1505" s="55">
        <v>6</v>
      </c>
    </row>
    <row r="1506" spans="1:5" ht="45">
      <c r="A1506" s="5" t="s">
        <v>2892</v>
      </c>
      <c r="B1506" s="15" t="s">
        <v>2893</v>
      </c>
      <c r="C1506" s="20" t="s">
        <v>33</v>
      </c>
      <c r="D1506" s="44">
        <v>5.1683568954467773</v>
      </c>
      <c r="E1506" s="55">
        <v>5.1683568954467773</v>
      </c>
    </row>
    <row r="1507" spans="1:5" ht="30">
      <c r="A1507" s="5" t="s">
        <v>2894</v>
      </c>
      <c r="B1507" s="15" t="s">
        <v>2895</v>
      </c>
      <c r="C1507" s="20" t="s">
        <v>33</v>
      </c>
      <c r="D1507" s="45">
        <v>12.097431182861328</v>
      </c>
      <c r="E1507" s="56">
        <v>12.097431182861328</v>
      </c>
    </row>
    <row r="1508" spans="1:5" ht="30">
      <c r="A1508" s="5" t="s">
        <v>2896</v>
      </c>
      <c r="B1508" s="15" t="s">
        <v>2897</v>
      </c>
      <c r="C1508" s="20" t="s">
        <v>2117</v>
      </c>
      <c r="D1508" s="48">
        <v>0</v>
      </c>
      <c r="E1508" s="59">
        <v>0</v>
      </c>
    </row>
    <row r="1509" spans="1:5" ht="45">
      <c r="A1509" s="5" t="s">
        <v>2898</v>
      </c>
      <c r="B1509" s="15" t="s">
        <v>2899</v>
      </c>
      <c r="C1509" s="20"/>
      <c r="D1509" s="48">
        <v>0</v>
      </c>
      <c r="E1509" s="59">
        <v>0</v>
      </c>
    </row>
    <row r="1510" spans="1:5" ht="45">
      <c r="A1510" s="5" t="s">
        <v>2900</v>
      </c>
      <c r="B1510" s="15" t="s">
        <v>2901</v>
      </c>
      <c r="C1510" s="20"/>
      <c r="D1510" s="48">
        <v>0</v>
      </c>
      <c r="E1510" s="59">
        <v>0</v>
      </c>
    </row>
    <row r="1511" spans="1:5" ht="45">
      <c r="A1511" s="5" t="s">
        <v>2902</v>
      </c>
      <c r="B1511" s="15" t="s">
        <v>2903</v>
      </c>
      <c r="C1511" s="20"/>
      <c r="D1511" s="48">
        <v>0</v>
      </c>
      <c r="E1511" s="59">
        <v>0</v>
      </c>
    </row>
    <row r="1512" spans="1:5" ht="45">
      <c r="A1512" s="5" t="s">
        <v>2904</v>
      </c>
      <c r="B1512" s="15" t="s">
        <v>2905</v>
      </c>
      <c r="C1512" s="20"/>
      <c r="D1512" s="48">
        <v>0</v>
      </c>
      <c r="E1512" s="59">
        <v>0</v>
      </c>
    </row>
    <row r="1513" spans="1:5" ht="30">
      <c r="A1513" s="5" t="s">
        <v>2906</v>
      </c>
      <c r="B1513" s="15" t="s">
        <v>2907</v>
      </c>
      <c r="C1513" s="20" t="s">
        <v>2117</v>
      </c>
      <c r="D1513" s="48">
        <v>0</v>
      </c>
      <c r="E1513" s="59">
        <v>0</v>
      </c>
    </row>
    <row r="1514" spans="1:5" ht="45">
      <c r="A1514" s="5" t="s">
        <v>2908</v>
      </c>
      <c r="B1514" s="15" t="s">
        <v>2909</v>
      </c>
      <c r="C1514" s="20" t="s">
        <v>2126</v>
      </c>
      <c r="D1514" s="48">
        <v>0</v>
      </c>
      <c r="E1514" s="59">
        <v>0</v>
      </c>
    </row>
    <row r="1515" spans="1:5" ht="45">
      <c r="A1515" s="5" t="s">
        <v>2910</v>
      </c>
      <c r="B1515" s="15" t="s">
        <v>2911</v>
      </c>
      <c r="C1515" s="20" t="s">
        <v>2132</v>
      </c>
      <c r="D1515" s="48">
        <v>0</v>
      </c>
      <c r="E1515" s="59">
        <v>0</v>
      </c>
    </row>
    <row r="1516" spans="1:5" ht="45">
      <c r="A1516" s="5" t="s">
        <v>2912</v>
      </c>
      <c r="B1516" s="15" t="s">
        <v>2913</v>
      </c>
      <c r="C1516" s="20" t="s">
        <v>2132</v>
      </c>
      <c r="D1516" s="48">
        <v>0</v>
      </c>
      <c r="E1516" s="59">
        <v>0</v>
      </c>
    </row>
    <row r="1517" spans="1:5" ht="45">
      <c r="A1517" s="5" t="s">
        <v>2914</v>
      </c>
      <c r="B1517" s="15" t="s">
        <v>2915</v>
      </c>
      <c r="C1517" s="20" t="s">
        <v>2129</v>
      </c>
      <c r="D1517" s="48">
        <v>0</v>
      </c>
      <c r="E1517" s="59">
        <v>0</v>
      </c>
    </row>
    <row r="1518" spans="1:5" ht="30">
      <c r="A1518" s="5" t="s">
        <v>2916</v>
      </c>
      <c r="B1518" s="15" t="s">
        <v>2917</v>
      </c>
      <c r="C1518" s="20" t="s">
        <v>2117</v>
      </c>
      <c r="D1518" s="48">
        <v>0</v>
      </c>
      <c r="E1518" s="59">
        <v>0</v>
      </c>
    </row>
    <row r="1519" spans="1:5" ht="45">
      <c r="A1519" s="5" t="s">
        <v>2918</v>
      </c>
      <c r="B1519" s="15" t="s">
        <v>2919</v>
      </c>
      <c r="C1519" s="20" t="s">
        <v>2126</v>
      </c>
      <c r="D1519" s="48">
        <v>0</v>
      </c>
      <c r="E1519" s="59">
        <v>0</v>
      </c>
    </row>
    <row r="1520" spans="1:5" ht="45">
      <c r="A1520" s="5" t="s">
        <v>2920</v>
      </c>
      <c r="B1520" s="15" t="s">
        <v>2921</v>
      </c>
      <c r="C1520" s="20" t="s">
        <v>2132</v>
      </c>
      <c r="D1520" s="48">
        <v>0</v>
      </c>
      <c r="E1520" s="59">
        <v>0</v>
      </c>
    </row>
    <row r="1521" spans="1:5" ht="45">
      <c r="A1521" s="5" t="s">
        <v>2922</v>
      </c>
      <c r="B1521" s="15" t="s">
        <v>2923</v>
      </c>
      <c r="C1521" s="20" t="s">
        <v>2132</v>
      </c>
      <c r="D1521" s="48">
        <v>0</v>
      </c>
      <c r="E1521" s="59">
        <v>0</v>
      </c>
    </row>
    <row r="1522" spans="1:5" ht="45">
      <c r="A1522" s="5" t="s">
        <v>2924</v>
      </c>
      <c r="B1522" s="15" t="s">
        <v>2925</v>
      </c>
      <c r="C1522" s="20" t="s">
        <v>2129</v>
      </c>
      <c r="D1522" s="48">
        <v>0</v>
      </c>
      <c r="E1522" s="59">
        <v>0</v>
      </c>
    </row>
    <row r="1523" spans="1:5" ht="30">
      <c r="A1523" s="5" t="s">
        <v>2926</v>
      </c>
      <c r="B1523" s="15" t="s">
        <v>2927</v>
      </c>
      <c r="C1523" s="20"/>
      <c r="D1523" s="12" t="s">
        <v>1492</v>
      </c>
      <c r="E1523" s="34" t="s">
        <v>1492</v>
      </c>
    </row>
    <row r="1524" spans="1:5" ht="45">
      <c r="A1524" s="5" t="s">
        <v>2928</v>
      </c>
      <c r="B1524" s="15" t="s">
        <v>2929</v>
      </c>
      <c r="C1524" s="20" t="s">
        <v>212</v>
      </c>
      <c r="D1524" s="50">
        <v>836.17828369140625</v>
      </c>
      <c r="E1524" s="61">
        <v>836.17828369140625</v>
      </c>
    </row>
    <row r="1525" spans="1:5" ht="45">
      <c r="A1525" s="5" t="s">
        <v>2930</v>
      </c>
      <c r="B1525" s="15" t="s">
        <v>2931</v>
      </c>
      <c r="C1525" s="20" t="s">
        <v>38</v>
      </c>
      <c r="D1525" s="50">
        <v>158.72541809082031</v>
      </c>
      <c r="E1525" s="61">
        <v>158.72541809082031</v>
      </c>
    </row>
    <row r="1526" spans="1:5" ht="45">
      <c r="A1526" s="5" t="s">
        <v>2932</v>
      </c>
      <c r="B1526" s="15" t="s">
        <v>2933</v>
      </c>
      <c r="C1526" s="20" t="s">
        <v>500</v>
      </c>
      <c r="D1526" s="46">
        <v>3026.068115234375</v>
      </c>
      <c r="E1526" s="57">
        <v>3026.068115234375</v>
      </c>
    </row>
    <row r="1527" spans="1:5" ht="45">
      <c r="A1527" s="5" t="s">
        <v>2934</v>
      </c>
      <c r="B1527" s="15" t="s">
        <v>2935</v>
      </c>
      <c r="C1527" s="20" t="s">
        <v>30</v>
      </c>
      <c r="D1527" s="50">
        <v>418.00314331054687</v>
      </c>
      <c r="E1527" s="61">
        <v>418.00314331054687</v>
      </c>
    </row>
    <row r="1528" spans="1:5" ht="45">
      <c r="A1528" s="5" t="s">
        <v>2936</v>
      </c>
      <c r="B1528" s="15" t="s">
        <v>2937</v>
      </c>
      <c r="C1528" s="20" t="s">
        <v>212</v>
      </c>
      <c r="D1528" s="50">
        <v>836.17828369140625</v>
      </c>
      <c r="E1528" s="61">
        <v>836.17828369140625</v>
      </c>
    </row>
    <row r="1529" spans="1:5" ht="45">
      <c r="A1529" s="5" t="s">
        <v>2938</v>
      </c>
      <c r="B1529" s="15" t="s">
        <v>2939</v>
      </c>
      <c r="C1529" s="20" t="s">
        <v>38</v>
      </c>
      <c r="D1529" s="50">
        <v>157.15386962890625</v>
      </c>
      <c r="E1529" s="61">
        <v>157.15386962890625</v>
      </c>
    </row>
    <row r="1530" spans="1:5" ht="45">
      <c r="A1530" s="5" t="s">
        <v>2940</v>
      </c>
      <c r="B1530" s="15" t="s">
        <v>2941</v>
      </c>
      <c r="C1530" s="20" t="s">
        <v>30</v>
      </c>
      <c r="D1530" s="50">
        <v>490</v>
      </c>
      <c r="E1530" s="61">
        <v>490</v>
      </c>
    </row>
    <row r="1531" spans="1:5" ht="45">
      <c r="A1531" s="5" t="s">
        <v>2942</v>
      </c>
      <c r="B1531" s="15" t="s">
        <v>2943</v>
      </c>
      <c r="C1531" s="20" t="s">
        <v>500</v>
      </c>
      <c r="D1531" s="46">
        <v>3271.411865234375</v>
      </c>
      <c r="E1531" s="57">
        <v>3271.411865234375</v>
      </c>
    </row>
    <row r="1532" spans="1:5" ht="30">
      <c r="A1532" s="5" t="s">
        <v>2944</v>
      </c>
      <c r="B1532" s="15" t="s">
        <v>2945</v>
      </c>
      <c r="C1532" s="20" t="s">
        <v>212</v>
      </c>
      <c r="D1532" s="47">
        <v>1271.10595703125</v>
      </c>
      <c r="E1532" s="58">
        <v>1271.10595703125</v>
      </c>
    </row>
    <row r="1533" spans="1:5" ht="30">
      <c r="A1533" s="5" t="s">
        <v>2946</v>
      </c>
      <c r="B1533" s="15" t="s">
        <v>2947</v>
      </c>
      <c r="C1533" s="20" t="s">
        <v>212</v>
      </c>
      <c r="D1533" s="44">
        <v>6.2273645401000977</v>
      </c>
      <c r="E1533" s="55">
        <v>6.2273645401000977</v>
      </c>
    </row>
    <row r="1534" spans="1:5" ht="45">
      <c r="A1534" s="5" t="s">
        <v>2948</v>
      </c>
      <c r="B1534" s="15" t="s">
        <v>2949</v>
      </c>
      <c r="C1534" s="20" t="s">
        <v>30</v>
      </c>
      <c r="D1534" s="47">
        <v>1141.39990234375</v>
      </c>
      <c r="E1534" s="58">
        <v>1141.39990234375</v>
      </c>
    </row>
    <row r="1535" spans="1:5" ht="45">
      <c r="A1535" s="5" t="s">
        <v>2950</v>
      </c>
      <c r="B1535" s="15" t="s">
        <v>2951</v>
      </c>
      <c r="C1535" s="20" t="s">
        <v>30</v>
      </c>
      <c r="D1535" s="47">
        <v>1025.738037109375</v>
      </c>
      <c r="E1535" s="58">
        <v>1025.738037109375</v>
      </c>
    </row>
    <row r="1536" spans="1:5" ht="45">
      <c r="A1536" s="5" t="s">
        <v>2952</v>
      </c>
      <c r="B1536" s="15" t="s">
        <v>2953</v>
      </c>
      <c r="C1536" s="20" t="s">
        <v>120</v>
      </c>
      <c r="D1536" s="46">
        <v>56987.328125</v>
      </c>
      <c r="E1536" s="57">
        <v>56987.328125</v>
      </c>
    </row>
    <row r="1537" spans="1:5" ht="30">
      <c r="A1537" s="5" t="s">
        <v>2954</v>
      </c>
      <c r="B1537" s="15" t="s">
        <v>2955</v>
      </c>
      <c r="C1537" s="20" t="s">
        <v>120</v>
      </c>
      <c r="D1537" s="50">
        <v>427.40496826171875</v>
      </c>
      <c r="E1537" s="61">
        <v>427.40496826171875</v>
      </c>
    </row>
    <row r="1538" spans="1:5" ht="45">
      <c r="A1538" s="5" t="s">
        <v>2956</v>
      </c>
      <c r="B1538" s="15" t="s">
        <v>2957</v>
      </c>
      <c r="C1538" s="20" t="s">
        <v>120</v>
      </c>
      <c r="D1538" s="47">
        <v>2627.513671875</v>
      </c>
      <c r="E1538" s="58">
        <v>2627.513671875</v>
      </c>
    </row>
    <row r="1539" spans="1:5" ht="45">
      <c r="A1539" s="5" t="s">
        <v>2958</v>
      </c>
      <c r="B1539" s="15" t="s">
        <v>2959</v>
      </c>
      <c r="C1539" s="20" t="s">
        <v>61</v>
      </c>
      <c r="D1539" s="44">
        <v>2.4906601905822754</v>
      </c>
      <c r="E1539" s="55">
        <v>2.4906601905822754</v>
      </c>
    </row>
    <row r="1540" spans="1:5" ht="45">
      <c r="A1540" s="5" t="s">
        <v>2960</v>
      </c>
      <c r="B1540" s="15" t="s">
        <v>2961</v>
      </c>
      <c r="C1540" s="20" t="s">
        <v>38</v>
      </c>
      <c r="D1540" s="44">
        <v>1.5715458393096924</v>
      </c>
      <c r="E1540" s="55">
        <v>1.5715458393096924</v>
      </c>
    </row>
    <row r="1541" spans="1:5" ht="30">
      <c r="A1541" s="5" t="s">
        <v>2962</v>
      </c>
      <c r="B1541" s="15" t="s">
        <v>2963</v>
      </c>
      <c r="C1541" s="20"/>
      <c r="D1541" s="12" t="s">
        <v>1492</v>
      </c>
      <c r="E1541" s="34" t="s">
        <v>1492</v>
      </c>
    </row>
    <row r="1542" spans="1:5" ht="30">
      <c r="A1542" s="5" t="s">
        <v>2964</v>
      </c>
      <c r="B1542" s="15" t="s">
        <v>2965</v>
      </c>
      <c r="C1542" s="20" t="s">
        <v>212</v>
      </c>
      <c r="D1542" s="50">
        <v>838.03179931640625</v>
      </c>
      <c r="E1542" s="61">
        <v>838.03179931640625</v>
      </c>
    </row>
    <row r="1543" spans="1:5" ht="30">
      <c r="A1543" s="5" t="s">
        <v>2966</v>
      </c>
      <c r="B1543" s="15" t="s">
        <v>2967</v>
      </c>
      <c r="C1543" s="20" t="s">
        <v>38</v>
      </c>
      <c r="D1543" s="50">
        <v>155.59788513183594</v>
      </c>
      <c r="E1543" s="61">
        <v>155.59788513183594</v>
      </c>
    </row>
    <row r="1544" spans="1:5" ht="30">
      <c r="A1544" s="5" t="s">
        <v>2968</v>
      </c>
      <c r="B1544" s="15" t="s">
        <v>2969</v>
      </c>
      <c r="C1544" s="20" t="s">
        <v>500</v>
      </c>
      <c r="D1544" s="46">
        <v>3346.7294921875</v>
      </c>
      <c r="E1544" s="57">
        <v>3346.7294921875</v>
      </c>
    </row>
    <row r="1545" spans="1:5" ht="30">
      <c r="A1545" s="5" t="s">
        <v>2970</v>
      </c>
      <c r="B1545" s="15" t="s">
        <v>2971</v>
      </c>
      <c r="C1545" s="20" t="s">
        <v>30</v>
      </c>
      <c r="D1545" s="50">
        <v>514.99853515625</v>
      </c>
      <c r="E1545" s="61">
        <v>514.99853515625</v>
      </c>
    </row>
    <row r="1546" spans="1:5" ht="30">
      <c r="A1546" s="5" t="s">
        <v>2972</v>
      </c>
      <c r="B1546" s="15" t="s">
        <v>2973</v>
      </c>
      <c r="C1546" s="20" t="s">
        <v>212</v>
      </c>
      <c r="D1546" s="50">
        <v>838.03179931640625</v>
      </c>
      <c r="E1546" s="61">
        <v>838.03179931640625</v>
      </c>
    </row>
    <row r="1547" spans="1:5" ht="30">
      <c r="A1547" s="5" t="s">
        <v>2974</v>
      </c>
      <c r="B1547" s="15" t="s">
        <v>2975</v>
      </c>
      <c r="C1547" s="20" t="s">
        <v>38</v>
      </c>
      <c r="D1547" s="50">
        <v>154.05731201171875</v>
      </c>
      <c r="E1547" s="61">
        <v>154.05731201171875</v>
      </c>
    </row>
    <row r="1548" spans="1:5" ht="30">
      <c r="A1548" s="5" t="s">
        <v>2976</v>
      </c>
      <c r="B1548" s="15" t="s">
        <v>2977</v>
      </c>
      <c r="C1548" s="20" t="s">
        <v>30</v>
      </c>
      <c r="D1548" s="50">
        <v>534.4000244140625</v>
      </c>
      <c r="E1548" s="61">
        <v>534.4000244140625</v>
      </c>
    </row>
    <row r="1549" spans="1:5" ht="30">
      <c r="A1549" s="5" t="s">
        <v>2978</v>
      </c>
      <c r="B1549" s="15" t="s">
        <v>2979</v>
      </c>
      <c r="C1549" s="20" t="s">
        <v>500</v>
      </c>
      <c r="D1549" s="46">
        <v>3403.23193359375</v>
      </c>
      <c r="E1549" s="57">
        <v>3403.23193359375</v>
      </c>
    </row>
    <row r="1550" spans="1:5" ht="30">
      <c r="A1550" s="5" t="s">
        <v>2980</v>
      </c>
      <c r="B1550" s="15" t="s">
        <v>2981</v>
      </c>
      <c r="C1550" s="20" t="s">
        <v>212</v>
      </c>
      <c r="D1550" s="47">
        <v>1271.10595703125</v>
      </c>
      <c r="E1550" s="58">
        <v>1271.10595703125</v>
      </c>
    </row>
    <row r="1551" spans="1:5" ht="30">
      <c r="A1551" s="5" t="s">
        <v>2982</v>
      </c>
      <c r="B1551" s="15" t="s">
        <v>2983</v>
      </c>
      <c r="C1551" s="20" t="s">
        <v>212</v>
      </c>
      <c r="D1551" s="44">
        <v>6.2273645401000977</v>
      </c>
      <c r="E1551" s="55">
        <v>6.2273645401000977</v>
      </c>
    </row>
    <row r="1552" spans="1:5" ht="30">
      <c r="A1552" s="5" t="s">
        <v>2984</v>
      </c>
      <c r="B1552" s="15" t="s">
        <v>2985</v>
      </c>
      <c r="C1552" s="20" t="s">
        <v>30</v>
      </c>
      <c r="D1552" s="50">
        <v>775.01007080078125</v>
      </c>
      <c r="E1552" s="61">
        <v>775.01007080078125</v>
      </c>
    </row>
    <row r="1553" spans="1:5" ht="30">
      <c r="A1553" s="5" t="s">
        <v>2986</v>
      </c>
      <c r="B1553" s="15" t="s">
        <v>2987</v>
      </c>
      <c r="C1553" s="20" t="s">
        <v>30</v>
      </c>
      <c r="D1553" s="50">
        <v>745.58905029296875</v>
      </c>
      <c r="E1553" s="61">
        <v>745.58905029296875</v>
      </c>
    </row>
    <row r="1554" spans="1:5" ht="30">
      <c r="A1554" s="5" t="s">
        <v>2988</v>
      </c>
      <c r="B1554" s="15" t="s">
        <v>2989</v>
      </c>
      <c r="C1554" s="20" t="s">
        <v>120</v>
      </c>
      <c r="D1554" s="46">
        <v>13153.2080078125</v>
      </c>
      <c r="E1554" s="57">
        <v>13153.2080078125</v>
      </c>
    </row>
    <row r="1555" spans="1:5" ht="30">
      <c r="A1555" s="5" t="s">
        <v>2990</v>
      </c>
      <c r="B1555" s="15" t="s">
        <v>2991</v>
      </c>
      <c r="C1555" s="20" t="s">
        <v>120</v>
      </c>
      <c r="D1555" s="45">
        <v>98.649055480957031</v>
      </c>
      <c r="E1555" s="56">
        <v>98.649055480957031</v>
      </c>
    </row>
    <row r="1556" spans="1:5" ht="30">
      <c r="A1556" s="5" t="s">
        <v>2992</v>
      </c>
      <c r="B1556" s="15" t="s">
        <v>2993</v>
      </c>
      <c r="C1556" s="20" t="s">
        <v>120</v>
      </c>
      <c r="D1556" s="48">
        <v>0</v>
      </c>
      <c r="E1556" s="59">
        <v>0</v>
      </c>
    </row>
    <row r="1557" spans="1:5" ht="30">
      <c r="A1557" s="5" t="s">
        <v>2994</v>
      </c>
      <c r="B1557" s="15" t="s">
        <v>2995</v>
      </c>
      <c r="C1557" s="20" t="s">
        <v>61</v>
      </c>
      <c r="D1557" s="44">
        <v>2.4906601905822754</v>
      </c>
      <c r="E1557" s="55">
        <v>2.4906601905822754</v>
      </c>
    </row>
    <row r="1558" spans="1:5" ht="30">
      <c r="A1558" s="5" t="s">
        <v>2996</v>
      </c>
      <c r="B1558" s="15" t="s">
        <v>2997</v>
      </c>
      <c r="C1558" s="20" t="s">
        <v>38</v>
      </c>
      <c r="D1558" s="44">
        <v>1.5405738353729248</v>
      </c>
      <c r="E1558" s="55">
        <v>1.5405738353729248</v>
      </c>
    </row>
    <row r="1559" spans="1:5" ht="30">
      <c r="A1559" s="5" t="s">
        <v>2998</v>
      </c>
      <c r="B1559" s="15" t="s">
        <v>2999</v>
      </c>
      <c r="C1559" s="20"/>
      <c r="D1559" s="12" t="s">
        <v>1492</v>
      </c>
      <c r="E1559" s="34" t="s">
        <v>1492</v>
      </c>
    </row>
    <row r="1560" spans="1:5" ht="30">
      <c r="A1560" s="5" t="s">
        <v>3000</v>
      </c>
      <c r="B1560" s="15" t="s">
        <v>3001</v>
      </c>
      <c r="C1560" s="20" t="s">
        <v>212</v>
      </c>
      <c r="D1560" s="50">
        <v>833.2999267578125</v>
      </c>
      <c r="E1560" s="61">
        <v>833.2999267578125</v>
      </c>
    </row>
    <row r="1561" spans="1:5" ht="30">
      <c r="A1561" s="5" t="s">
        <v>3002</v>
      </c>
      <c r="B1561" s="15" t="s">
        <v>3003</v>
      </c>
      <c r="C1561" s="20" t="s">
        <v>38</v>
      </c>
      <c r="D1561" s="50">
        <v>160.31265258789063</v>
      </c>
      <c r="E1561" s="61">
        <v>160.31265258789063</v>
      </c>
    </row>
    <row r="1562" spans="1:5" ht="30">
      <c r="A1562" s="5" t="s">
        <v>3004</v>
      </c>
      <c r="B1562" s="15" t="s">
        <v>3005</v>
      </c>
      <c r="C1562" s="20" t="s">
        <v>500</v>
      </c>
      <c r="D1562" s="47">
        <v>2579.81396484375</v>
      </c>
      <c r="E1562" s="58">
        <v>2579.81396484375</v>
      </c>
    </row>
    <row r="1563" spans="1:5" ht="30">
      <c r="A1563" s="5" t="s">
        <v>3006</v>
      </c>
      <c r="B1563" s="15" t="s">
        <v>3007</v>
      </c>
      <c r="C1563" s="20" t="s">
        <v>30</v>
      </c>
      <c r="D1563" s="50">
        <v>347.52102661132812</v>
      </c>
      <c r="E1563" s="61">
        <v>347.52102661132812</v>
      </c>
    </row>
    <row r="1564" spans="1:5" ht="30">
      <c r="A1564" s="5" t="s">
        <v>3008</v>
      </c>
      <c r="B1564" s="15" t="s">
        <v>3009</v>
      </c>
      <c r="C1564" s="20" t="s">
        <v>212</v>
      </c>
      <c r="D1564" s="50">
        <v>833.2999267578125</v>
      </c>
      <c r="E1564" s="61">
        <v>833.2999267578125</v>
      </c>
    </row>
    <row r="1565" spans="1:5" ht="30">
      <c r="A1565" s="5" t="s">
        <v>3010</v>
      </c>
      <c r="B1565" s="15" t="s">
        <v>3011</v>
      </c>
      <c r="C1565" s="20" t="s">
        <v>38</v>
      </c>
      <c r="D1565" s="50">
        <v>158.72538757324219</v>
      </c>
      <c r="E1565" s="61">
        <v>158.72538757324219</v>
      </c>
    </row>
    <row r="1566" spans="1:5" ht="30">
      <c r="A1566" s="5" t="s">
        <v>3012</v>
      </c>
      <c r="B1566" s="15" t="s">
        <v>3013</v>
      </c>
      <c r="C1566" s="20" t="s">
        <v>30</v>
      </c>
      <c r="D1566" s="50">
        <v>420</v>
      </c>
      <c r="E1566" s="61">
        <v>420</v>
      </c>
    </row>
    <row r="1567" spans="1:5" ht="30">
      <c r="A1567" s="5" t="s">
        <v>3014</v>
      </c>
      <c r="B1567" s="15" t="s">
        <v>3015</v>
      </c>
      <c r="C1567" s="20" t="s">
        <v>500</v>
      </c>
      <c r="D1567" s="46">
        <v>3033.865234375</v>
      </c>
      <c r="E1567" s="57">
        <v>3033.865234375</v>
      </c>
    </row>
    <row r="1568" spans="1:5" ht="30">
      <c r="A1568" s="5" t="s">
        <v>3016</v>
      </c>
      <c r="B1568" s="15" t="s">
        <v>3017</v>
      </c>
      <c r="C1568" s="20" t="s">
        <v>212</v>
      </c>
      <c r="D1568" s="47">
        <v>1271.10595703125</v>
      </c>
      <c r="E1568" s="58">
        <v>1271.10595703125</v>
      </c>
    </row>
    <row r="1569" spans="1:5" ht="30">
      <c r="A1569" s="5" t="s">
        <v>3018</v>
      </c>
      <c r="B1569" s="15" t="s">
        <v>3019</v>
      </c>
      <c r="C1569" s="20" t="s">
        <v>212</v>
      </c>
      <c r="D1569" s="44">
        <v>6.2273645401000977</v>
      </c>
      <c r="E1569" s="55">
        <v>6.2273645401000977</v>
      </c>
    </row>
    <row r="1570" spans="1:5" ht="30">
      <c r="A1570" s="5" t="s">
        <v>3020</v>
      </c>
      <c r="B1570" s="15" t="s">
        <v>3021</v>
      </c>
      <c r="C1570" s="20" t="s">
        <v>30</v>
      </c>
      <c r="D1570" s="50">
        <v>745.59112548828125</v>
      </c>
      <c r="E1570" s="61">
        <v>745.59112548828125</v>
      </c>
    </row>
    <row r="1571" spans="1:5" ht="30">
      <c r="A1571" s="5" t="s">
        <v>3022</v>
      </c>
      <c r="B1571" s="15" t="s">
        <v>3023</v>
      </c>
      <c r="C1571" s="20" t="s">
        <v>30</v>
      </c>
      <c r="D1571" s="50">
        <v>503.61776733398438</v>
      </c>
      <c r="E1571" s="61">
        <v>503.61776733398438</v>
      </c>
    </row>
    <row r="1572" spans="1:5" ht="30">
      <c r="A1572" s="5" t="s">
        <v>3024</v>
      </c>
      <c r="B1572" s="15" t="s">
        <v>3025</v>
      </c>
      <c r="C1572" s="20" t="s">
        <v>120</v>
      </c>
      <c r="D1572" s="46">
        <v>105101.8828125</v>
      </c>
      <c r="E1572" s="57">
        <v>105101.8828125</v>
      </c>
    </row>
    <row r="1573" spans="1:5" ht="30">
      <c r="A1573" s="5" t="s">
        <v>3026</v>
      </c>
      <c r="B1573" s="15" t="s">
        <v>3027</v>
      </c>
      <c r="C1573" s="20" t="s">
        <v>120</v>
      </c>
      <c r="D1573" s="50">
        <v>788.26416015625</v>
      </c>
      <c r="E1573" s="61">
        <v>788.26416015625</v>
      </c>
    </row>
    <row r="1574" spans="1:5" ht="30">
      <c r="A1574" s="5" t="s">
        <v>3028</v>
      </c>
      <c r="B1574" s="15" t="s">
        <v>3029</v>
      </c>
      <c r="C1574" s="20" t="s">
        <v>120</v>
      </c>
      <c r="D1574" s="48">
        <v>0</v>
      </c>
      <c r="E1574" s="59">
        <v>0</v>
      </c>
    </row>
    <row r="1575" spans="1:5" ht="30">
      <c r="A1575" s="5" t="s">
        <v>3030</v>
      </c>
      <c r="B1575" s="15" t="s">
        <v>3031</v>
      </c>
      <c r="C1575" s="20" t="s">
        <v>61</v>
      </c>
      <c r="D1575" s="44">
        <v>2.4906601905822754</v>
      </c>
      <c r="E1575" s="55">
        <v>2.4906601905822754</v>
      </c>
    </row>
    <row r="1576" spans="1:5" ht="30">
      <c r="A1576" s="5" t="s">
        <v>3032</v>
      </c>
      <c r="B1576" s="15" t="s">
        <v>3033</v>
      </c>
      <c r="C1576" s="20" t="s">
        <v>38</v>
      </c>
      <c r="D1576" s="44">
        <v>1.5872507095336914</v>
      </c>
      <c r="E1576" s="55">
        <v>1.5872507095336914</v>
      </c>
    </row>
    <row r="1577" spans="1:5" ht="30">
      <c r="A1577" s="5" t="s">
        <v>3034</v>
      </c>
      <c r="B1577" s="15" t="s">
        <v>3035</v>
      </c>
      <c r="C1577" s="20"/>
      <c r="D1577" s="12" t="s">
        <v>1492</v>
      </c>
      <c r="E1577" s="34" t="s">
        <v>1492</v>
      </c>
    </row>
    <row r="1578" spans="1:5" ht="45">
      <c r="A1578" s="5" t="s">
        <v>3036</v>
      </c>
      <c r="B1578" s="15" t="s">
        <v>3037</v>
      </c>
      <c r="C1578" s="20" t="s">
        <v>212</v>
      </c>
      <c r="D1578" s="50">
        <v>713.8238525390625</v>
      </c>
      <c r="E1578" s="61">
        <v>713.8238525390625</v>
      </c>
    </row>
    <row r="1579" spans="1:5" ht="45">
      <c r="A1579" s="5" t="s">
        <v>3038</v>
      </c>
      <c r="B1579" s="15" t="s">
        <v>3039</v>
      </c>
      <c r="C1579" s="20" t="s">
        <v>38</v>
      </c>
      <c r="D1579" s="45">
        <v>33.584999084472656</v>
      </c>
      <c r="E1579" s="56">
        <v>33.584999084472656</v>
      </c>
    </row>
    <row r="1580" spans="1:5" ht="45">
      <c r="A1580" s="5" t="s">
        <v>3040</v>
      </c>
      <c r="B1580" s="15" t="s">
        <v>3041</v>
      </c>
      <c r="C1580" s="20" t="s">
        <v>500</v>
      </c>
      <c r="D1580" s="46">
        <v>3046.935302734375</v>
      </c>
      <c r="E1580" s="57">
        <v>3046.935302734375</v>
      </c>
    </row>
    <row r="1581" spans="1:5" ht="45">
      <c r="A1581" s="5" t="s">
        <v>3042</v>
      </c>
      <c r="B1581" s="15" t="s">
        <v>3043</v>
      </c>
      <c r="C1581" s="20" t="s">
        <v>30</v>
      </c>
      <c r="D1581" s="50">
        <v>324.99832153320312</v>
      </c>
      <c r="E1581" s="61">
        <v>324.99832153320312</v>
      </c>
    </row>
    <row r="1582" spans="1:5" ht="45">
      <c r="A1582" s="5" t="s">
        <v>3044</v>
      </c>
      <c r="B1582" s="15" t="s">
        <v>3045</v>
      </c>
      <c r="C1582" s="20" t="s">
        <v>212</v>
      </c>
      <c r="D1582" s="50">
        <v>713.8238525390625</v>
      </c>
      <c r="E1582" s="61">
        <v>713.8238525390625</v>
      </c>
    </row>
    <row r="1583" spans="1:5" ht="45">
      <c r="A1583" s="5" t="s">
        <v>3046</v>
      </c>
      <c r="B1583" s="15" t="s">
        <v>3047</v>
      </c>
      <c r="C1583" s="20" t="s">
        <v>38</v>
      </c>
      <c r="D1583" s="45">
        <v>33.252475738525391</v>
      </c>
      <c r="E1583" s="56">
        <v>33.252475738525391</v>
      </c>
    </row>
    <row r="1584" spans="1:5" ht="45">
      <c r="A1584" s="5" t="s">
        <v>3048</v>
      </c>
      <c r="B1584" s="15" t="s">
        <v>3049</v>
      </c>
      <c r="C1584" s="20" t="s">
        <v>30</v>
      </c>
      <c r="D1584" s="50">
        <v>511</v>
      </c>
      <c r="E1584" s="61">
        <v>511</v>
      </c>
    </row>
    <row r="1585" spans="1:5" ht="45">
      <c r="A1585" s="5" t="s">
        <v>3050</v>
      </c>
      <c r="B1585" s="15" t="s">
        <v>3051</v>
      </c>
      <c r="C1585" s="20" t="s">
        <v>500</v>
      </c>
      <c r="D1585" s="46">
        <v>3478.282470703125</v>
      </c>
      <c r="E1585" s="57">
        <v>3478.282470703125</v>
      </c>
    </row>
    <row r="1586" spans="1:5" ht="30">
      <c r="A1586" s="5" t="s">
        <v>3052</v>
      </c>
      <c r="B1586" s="15" t="s">
        <v>3053</v>
      </c>
      <c r="C1586" s="20" t="s">
        <v>212</v>
      </c>
      <c r="D1586" s="47">
        <v>1271.10595703125</v>
      </c>
      <c r="E1586" s="58">
        <v>1271.10595703125</v>
      </c>
    </row>
    <row r="1587" spans="1:5" ht="30">
      <c r="A1587" s="5" t="s">
        <v>3054</v>
      </c>
      <c r="B1587" s="15" t="s">
        <v>3055</v>
      </c>
      <c r="C1587" s="20" t="s">
        <v>212</v>
      </c>
      <c r="D1587" s="44">
        <v>6.2273645401000977</v>
      </c>
      <c r="E1587" s="55">
        <v>6.2273645401000977</v>
      </c>
    </row>
    <row r="1588" spans="1:5" ht="45">
      <c r="A1588" s="5" t="s">
        <v>3056</v>
      </c>
      <c r="B1588" s="15" t="s">
        <v>3057</v>
      </c>
      <c r="C1588" s="20" t="s">
        <v>30</v>
      </c>
      <c r="D1588" s="50">
        <v>985.26995849609375</v>
      </c>
      <c r="E1588" s="61">
        <v>985.26995849609375</v>
      </c>
    </row>
    <row r="1589" spans="1:5" ht="45">
      <c r="A1589" s="5" t="s">
        <v>3058</v>
      </c>
      <c r="B1589" s="15" t="s">
        <v>3059</v>
      </c>
      <c r="C1589" s="20" t="s">
        <v>30</v>
      </c>
      <c r="D1589" s="50">
        <v>798.215576171875</v>
      </c>
      <c r="E1589" s="61">
        <v>798.215576171875</v>
      </c>
    </row>
    <row r="1590" spans="1:5" ht="45">
      <c r="A1590" s="5" t="s">
        <v>3060</v>
      </c>
      <c r="B1590" s="15" t="s">
        <v>3061</v>
      </c>
      <c r="C1590" s="20" t="s">
        <v>120</v>
      </c>
      <c r="D1590" s="46">
        <v>85530.7578125</v>
      </c>
      <c r="E1590" s="57">
        <v>85530.7578125</v>
      </c>
    </row>
    <row r="1591" spans="1:5" ht="30">
      <c r="A1591" s="5" t="s">
        <v>3062</v>
      </c>
      <c r="B1591" s="15" t="s">
        <v>3063</v>
      </c>
      <c r="C1591" s="20" t="s">
        <v>120</v>
      </c>
      <c r="D1591" s="50">
        <v>641.480712890625</v>
      </c>
      <c r="E1591" s="61">
        <v>641.480712890625</v>
      </c>
    </row>
    <row r="1592" spans="1:5" ht="45">
      <c r="A1592" s="5" t="s">
        <v>3064</v>
      </c>
      <c r="B1592" s="15" t="s">
        <v>3065</v>
      </c>
      <c r="C1592" s="20" t="s">
        <v>120</v>
      </c>
      <c r="D1592" s="48">
        <v>0</v>
      </c>
      <c r="E1592" s="59">
        <v>0</v>
      </c>
    </row>
    <row r="1593" spans="1:5" ht="45">
      <c r="A1593" s="5" t="s">
        <v>3066</v>
      </c>
      <c r="B1593" s="15" t="s">
        <v>3067</v>
      </c>
      <c r="C1593" s="20" t="s">
        <v>61</v>
      </c>
      <c r="D1593" s="44">
        <v>2.4906601905822754</v>
      </c>
      <c r="E1593" s="55">
        <v>2.4906601905822754</v>
      </c>
    </row>
    <row r="1594" spans="1:5" ht="45">
      <c r="A1594" s="5" t="s">
        <v>3068</v>
      </c>
      <c r="B1594" s="15" t="s">
        <v>3069</v>
      </c>
      <c r="C1594" s="20" t="s">
        <v>38</v>
      </c>
      <c r="D1594" s="51">
        <v>0.3325246274471283</v>
      </c>
      <c r="E1594" s="62">
        <v>0.3325246274471283</v>
      </c>
    </row>
    <row r="1595" spans="1:5" ht="30">
      <c r="A1595" s="5" t="s">
        <v>3070</v>
      </c>
      <c r="B1595" s="15" t="s">
        <v>3071</v>
      </c>
      <c r="C1595" s="20"/>
      <c r="D1595" s="12" t="s">
        <v>1492</v>
      </c>
      <c r="E1595" s="34" t="s">
        <v>1492</v>
      </c>
    </row>
    <row r="1596" spans="1:5" ht="45">
      <c r="A1596" s="5" t="s">
        <v>3072</v>
      </c>
      <c r="B1596" s="15" t="s">
        <v>3073</v>
      </c>
      <c r="C1596" s="20" t="s">
        <v>212</v>
      </c>
      <c r="D1596" s="50">
        <v>713.8238525390625</v>
      </c>
      <c r="E1596" s="61">
        <v>713.8238525390625</v>
      </c>
    </row>
    <row r="1597" spans="1:5" ht="45">
      <c r="A1597" s="5" t="s">
        <v>3074</v>
      </c>
      <c r="B1597" s="15" t="s">
        <v>3075</v>
      </c>
      <c r="C1597" s="20" t="s">
        <v>38</v>
      </c>
      <c r="D1597" s="45">
        <v>33.252475738525391</v>
      </c>
      <c r="E1597" s="56">
        <v>33.252475738525391</v>
      </c>
    </row>
    <row r="1598" spans="1:5" ht="45">
      <c r="A1598" s="5" t="s">
        <v>3076</v>
      </c>
      <c r="B1598" s="15" t="s">
        <v>3077</v>
      </c>
      <c r="C1598" s="20" t="s">
        <v>500</v>
      </c>
      <c r="D1598" s="46">
        <v>3478.282470703125</v>
      </c>
      <c r="E1598" s="57">
        <v>3478.282470703125</v>
      </c>
    </row>
    <row r="1599" spans="1:5" ht="45">
      <c r="A1599" s="5" t="s">
        <v>3078</v>
      </c>
      <c r="B1599" s="15" t="s">
        <v>3079</v>
      </c>
      <c r="C1599" s="20" t="s">
        <v>30</v>
      </c>
      <c r="D1599" s="50">
        <v>511.00241088867187</v>
      </c>
      <c r="E1599" s="61">
        <v>511.00241088867187</v>
      </c>
    </row>
    <row r="1600" spans="1:5" ht="45">
      <c r="A1600" s="5" t="s">
        <v>3080</v>
      </c>
      <c r="B1600" s="15" t="s">
        <v>3081</v>
      </c>
      <c r="C1600" s="20" t="s">
        <v>212</v>
      </c>
      <c r="D1600" s="50">
        <v>713.8238525390625</v>
      </c>
      <c r="E1600" s="61">
        <v>713.8238525390625</v>
      </c>
    </row>
    <row r="1601" spans="1:5" ht="45">
      <c r="A1601" s="5" t="s">
        <v>3082</v>
      </c>
      <c r="B1601" s="15" t="s">
        <v>3083</v>
      </c>
      <c r="C1601" s="20" t="s">
        <v>38</v>
      </c>
      <c r="D1601" s="45">
        <v>32.923244476318359</v>
      </c>
      <c r="E1601" s="56">
        <v>32.923244476318359</v>
      </c>
    </row>
    <row r="1602" spans="1:5" ht="45">
      <c r="A1602" s="5" t="s">
        <v>3084</v>
      </c>
      <c r="B1602" s="15" t="s">
        <v>3085</v>
      </c>
      <c r="C1602" s="20" t="s">
        <v>30</v>
      </c>
      <c r="D1602" s="50">
        <v>534.0999755859375</v>
      </c>
      <c r="E1602" s="61">
        <v>534.0999755859375</v>
      </c>
    </row>
    <row r="1603" spans="1:5" ht="45">
      <c r="A1603" s="5" t="s">
        <v>3086</v>
      </c>
      <c r="B1603" s="15" t="s">
        <v>3087</v>
      </c>
      <c r="C1603" s="20" t="s">
        <v>500</v>
      </c>
      <c r="D1603" s="46">
        <v>3530.863037109375</v>
      </c>
      <c r="E1603" s="57">
        <v>3530.863037109375</v>
      </c>
    </row>
    <row r="1604" spans="1:5" ht="30">
      <c r="A1604" s="5" t="s">
        <v>3088</v>
      </c>
      <c r="B1604" s="15" t="s">
        <v>3089</v>
      </c>
      <c r="C1604" s="20" t="s">
        <v>212</v>
      </c>
      <c r="D1604" s="47">
        <v>1271.10595703125</v>
      </c>
      <c r="E1604" s="58">
        <v>1271.10595703125</v>
      </c>
    </row>
    <row r="1605" spans="1:5" ht="30">
      <c r="A1605" s="5" t="s">
        <v>3090</v>
      </c>
      <c r="B1605" s="15" t="s">
        <v>3091</v>
      </c>
      <c r="C1605" s="20" t="s">
        <v>212</v>
      </c>
      <c r="D1605" s="44">
        <v>6.2273645401000977</v>
      </c>
      <c r="E1605" s="55">
        <v>6.2273645401000977</v>
      </c>
    </row>
    <row r="1606" spans="1:5" ht="45">
      <c r="A1606" s="5" t="s">
        <v>3092</v>
      </c>
      <c r="B1606" s="15" t="s">
        <v>3093</v>
      </c>
      <c r="C1606" s="20" t="s">
        <v>30</v>
      </c>
      <c r="D1606" s="50">
        <v>798.21588134765625</v>
      </c>
      <c r="E1606" s="61">
        <v>798.21588134765625</v>
      </c>
    </row>
    <row r="1607" spans="1:5" ht="45">
      <c r="A1607" s="5" t="s">
        <v>3094</v>
      </c>
      <c r="B1607" s="15" t="s">
        <v>3095</v>
      </c>
      <c r="C1607" s="20" t="s">
        <v>30</v>
      </c>
      <c r="D1607" s="50">
        <v>775.00921630859375</v>
      </c>
      <c r="E1607" s="61">
        <v>775.00921630859375</v>
      </c>
    </row>
    <row r="1608" spans="1:5" ht="45">
      <c r="A1608" s="5" t="s">
        <v>3096</v>
      </c>
      <c r="B1608" s="15" t="s">
        <v>3097</v>
      </c>
      <c r="C1608" s="20" t="s">
        <v>120</v>
      </c>
      <c r="D1608" s="46">
        <v>10426.0859375</v>
      </c>
      <c r="E1608" s="57">
        <v>10426.0859375</v>
      </c>
    </row>
    <row r="1609" spans="1:5" ht="30">
      <c r="A1609" s="5" t="s">
        <v>3098</v>
      </c>
      <c r="B1609" s="15" t="s">
        <v>3099</v>
      </c>
      <c r="C1609" s="20" t="s">
        <v>120</v>
      </c>
      <c r="D1609" s="45">
        <v>78.195648193359375</v>
      </c>
      <c r="E1609" s="56">
        <v>78.195648193359375</v>
      </c>
    </row>
    <row r="1610" spans="1:5" ht="45">
      <c r="A1610" s="5" t="s">
        <v>3100</v>
      </c>
      <c r="B1610" s="15" t="s">
        <v>3101</v>
      </c>
      <c r="C1610" s="20" t="s">
        <v>120</v>
      </c>
      <c r="D1610" s="48">
        <v>0</v>
      </c>
      <c r="E1610" s="59">
        <v>0</v>
      </c>
    </row>
    <row r="1611" spans="1:5" ht="45">
      <c r="A1611" s="5" t="s">
        <v>3102</v>
      </c>
      <c r="B1611" s="15" t="s">
        <v>3103</v>
      </c>
      <c r="C1611" s="20" t="s">
        <v>61</v>
      </c>
      <c r="D1611" s="44">
        <v>2.4906601905822754</v>
      </c>
      <c r="E1611" s="55">
        <v>2.4906601905822754</v>
      </c>
    </row>
    <row r="1612" spans="1:5" ht="45">
      <c r="A1612" s="5" t="s">
        <v>3104</v>
      </c>
      <c r="B1612" s="15" t="s">
        <v>3105</v>
      </c>
      <c r="C1612" s="20" t="s">
        <v>38</v>
      </c>
      <c r="D1612" s="51">
        <v>0.32923173904418945</v>
      </c>
      <c r="E1612" s="62">
        <v>0.32923173904418945</v>
      </c>
    </row>
    <row r="1613" spans="1:5" ht="30">
      <c r="A1613" s="5" t="s">
        <v>3106</v>
      </c>
      <c r="B1613" s="15" t="s">
        <v>3107</v>
      </c>
      <c r="C1613" s="20"/>
      <c r="D1613" s="12" t="s">
        <v>1492</v>
      </c>
      <c r="E1613" s="34" t="s">
        <v>1492</v>
      </c>
    </row>
    <row r="1614" spans="1:5" ht="45">
      <c r="A1614" s="5" t="s">
        <v>3108</v>
      </c>
      <c r="B1614" s="15" t="s">
        <v>3109</v>
      </c>
      <c r="C1614" s="20" t="s">
        <v>212</v>
      </c>
      <c r="D1614" s="50">
        <v>836.17828369140625</v>
      </c>
      <c r="E1614" s="61">
        <v>836.17828369140625</v>
      </c>
    </row>
    <row r="1615" spans="1:5" ht="45">
      <c r="A1615" s="5" t="s">
        <v>3110</v>
      </c>
      <c r="B1615" s="15" t="s">
        <v>3111</v>
      </c>
      <c r="C1615" s="20" t="s">
        <v>38</v>
      </c>
      <c r="D1615" s="50">
        <v>157.15386962890625</v>
      </c>
      <c r="E1615" s="61">
        <v>157.15386962890625</v>
      </c>
    </row>
    <row r="1616" spans="1:5" ht="45">
      <c r="A1616" s="5" t="s">
        <v>3112</v>
      </c>
      <c r="B1616" s="15" t="s">
        <v>3113</v>
      </c>
      <c r="C1616" s="20" t="s">
        <v>500</v>
      </c>
      <c r="D1616" s="46">
        <v>3271.411865234375</v>
      </c>
      <c r="E1616" s="57">
        <v>3271.411865234375</v>
      </c>
    </row>
    <row r="1617" spans="1:5" ht="45">
      <c r="A1617" s="5" t="s">
        <v>3114</v>
      </c>
      <c r="B1617" s="15" t="s">
        <v>3115</v>
      </c>
      <c r="C1617" s="20" t="s">
        <v>30</v>
      </c>
      <c r="D1617" s="50">
        <v>489.9969482421875</v>
      </c>
      <c r="E1617" s="61">
        <v>489.9969482421875</v>
      </c>
    </row>
    <row r="1618" spans="1:5" ht="45">
      <c r="A1618" s="5" t="s">
        <v>3116</v>
      </c>
      <c r="B1618" s="15" t="s">
        <v>3117</v>
      </c>
      <c r="C1618" s="20" t="s">
        <v>212</v>
      </c>
      <c r="D1618" s="50">
        <v>836.17828369140625</v>
      </c>
      <c r="E1618" s="61">
        <v>836.17828369140625</v>
      </c>
    </row>
    <row r="1619" spans="1:5" ht="45">
      <c r="A1619" s="5" t="s">
        <v>3118</v>
      </c>
      <c r="B1619" s="15" t="s">
        <v>3119</v>
      </c>
      <c r="C1619" s="20" t="s">
        <v>38</v>
      </c>
      <c r="D1619" s="50">
        <v>155.59788513183594</v>
      </c>
      <c r="E1619" s="61">
        <v>155.59788513183594</v>
      </c>
    </row>
    <row r="1620" spans="1:5" ht="45">
      <c r="A1620" s="5" t="s">
        <v>3120</v>
      </c>
      <c r="B1620" s="15" t="s">
        <v>3121</v>
      </c>
      <c r="C1620" s="20" t="s">
        <v>30</v>
      </c>
      <c r="D1620" s="50">
        <v>517</v>
      </c>
      <c r="E1620" s="61">
        <v>517</v>
      </c>
    </row>
    <row r="1621" spans="1:5" ht="45">
      <c r="A1621" s="5" t="s">
        <v>3122</v>
      </c>
      <c r="B1621" s="15" t="s">
        <v>3123</v>
      </c>
      <c r="C1621" s="20" t="s">
        <v>500</v>
      </c>
      <c r="D1621" s="46">
        <v>3352.4443359375</v>
      </c>
      <c r="E1621" s="57">
        <v>3352.4443359375</v>
      </c>
    </row>
    <row r="1622" spans="1:5" ht="30">
      <c r="A1622" s="5" t="s">
        <v>3124</v>
      </c>
      <c r="B1622" s="15" t="s">
        <v>3125</v>
      </c>
      <c r="C1622" s="20" t="s">
        <v>212</v>
      </c>
      <c r="D1622" s="47">
        <v>1271.10595703125</v>
      </c>
      <c r="E1622" s="58">
        <v>1271.10595703125</v>
      </c>
    </row>
    <row r="1623" spans="1:5" ht="30">
      <c r="A1623" s="5" t="s">
        <v>3126</v>
      </c>
      <c r="B1623" s="15" t="s">
        <v>3127</v>
      </c>
      <c r="C1623" s="20" t="s">
        <v>212</v>
      </c>
      <c r="D1623" s="44">
        <v>6.2273645401000977</v>
      </c>
      <c r="E1623" s="55">
        <v>6.2273645401000977</v>
      </c>
    </row>
    <row r="1624" spans="1:5" ht="45">
      <c r="A1624" s="5" t="s">
        <v>3128</v>
      </c>
      <c r="B1624" s="15" t="s">
        <v>3129</v>
      </c>
      <c r="C1624" s="20" t="s">
        <v>30</v>
      </c>
      <c r="D1624" s="47">
        <v>1025.738525390625</v>
      </c>
      <c r="E1624" s="58">
        <v>1025.738525390625</v>
      </c>
    </row>
    <row r="1625" spans="1:5" ht="45">
      <c r="A1625" s="5" t="s">
        <v>3130</v>
      </c>
      <c r="B1625" s="15" t="s">
        <v>3131</v>
      </c>
      <c r="C1625" s="20" t="s">
        <v>30</v>
      </c>
      <c r="D1625" s="50">
        <v>985.27056884765625</v>
      </c>
      <c r="E1625" s="61">
        <v>985.27056884765625</v>
      </c>
    </row>
    <row r="1626" spans="1:5" ht="45">
      <c r="A1626" s="5" t="s">
        <v>3132</v>
      </c>
      <c r="B1626" s="15" t="s">
        <v>3133</v>
      </c>
      <c r="C1626" s="20" t="s">
        <v>120</v>
      </c>
      <c r="D1626" s="46">
        <v>18821.80859375</v>
      </c>
      <c r="E1626" s="57">
        <v>18821.80859375</v>
      </c>
    </row>
    <row r="1627" spans="1:5" ht="30">
      <c r="A1627" s="5" t="s">
        <v>3134</v>
      </c>
      <c r="B1627" s="15" t="s">
        <v>3135</v>
      </c>
      <c r="C1627" s="20" t="s">
        <v>120</v>
      </c>
      <c r="D1627" s="50">
        <v>141.16355895996094</v>
      </c>
      <c r="E1627" s="61">
        <v>141.16355895996094</v>
      </c>
    </row>
    <row r="1628" spans="1:5" ht="45">
      <c r="A1628" s="5" t="s">
        <v>3136</v>
      </c>
      <c r="B1628" s="15" t="s">
        <v>3137</v>
      </c>
      <c r="C1628" s="20" t="s">
        <v>120</v>
      </c>
      <c r="D1628" s="48">
        <v>0</v>
      </c>
      <c r="E1628" s="59">
        <v>0</v>
      </c>
    </row>
    <row r="1629" spans="1:5" ht="45">
      <c r="A1629" s="5" t="s">
        <v>3138</v>
      </c>
      <c r="B1629" s="15" t="s">
        <v>3139</v>
      </c>
      <c r="C1629" s="20" t="s">
        <v>61</v>
      </c>
      <c r="D1629" s="44">
        <v>2.4906601905822754</v>
      </c>
      <c r="E1629" s="55">
        <v>2.4906601905822754</v>
      </c>
    </row>
    <row r="1630" spans="1:5" ht="45">
      <c r="A1630" s="5" t="s">
        <v>3140</v>
      </c>
      <c r="B1630" s="15" t="s">
        <v>3141</v>
      </c>
      <c r="C1630" s="20" t="s">
        <v>38</v>
      </c>
      <c r="D1630" s="44">
        <v>1.5559756755828857</v>
      </c>
      <c r="E1630" s="55">
        <v>1.5559756755828857</v>
      </c>
    </row>
    <row r="1631" spans="1:5" ht="30">
      <c r="A1631" s="5" t="s">
        <v>3142</v>
      </c>
      <c r="B1631" s="15" t="s">
        <v>3143</v>
      </c>
      <c r="C1631" s="20"/>
      <c r="D1631" s="12" t="s">
        <v>3144</v>
      </c>
      <c r="E1631" s="34" t="s">
        <v>3144</v>
      </c>
    </row>
    <row r="1632" spans="1:5" ht="30">
      <c r="A1632" s="5" t="s">
        <v>3145</v>
      </c>
      <c r="B1632" s="15" t="s">
        <v>3146</v>
      </c>
      <c r="C1632" s="20"/>
      <c r="D1632" s="12" t="s">
        <v>3147</v>
      </c>
      <c r="E1632" s="34" t="s">
        <v>3147</v>
      </c>
    </row>
    <row r="1633" spans="1:5" ht="30">
      <c r="A1633" s="5" t="s">
        <v>3148</v>
      </c>
      <c r="B1633" s="15" t="s">
        <v>3149</v>
      </c>
      <c r="C1633" s="20" t="s">
        <v>38</v>
      </c>
      <c r="D1633" s="48">
        <v>0</v>
      </c>
      <c r="E1633" s="59">
        <v>0</v>
      </c>
    </row>
    <row r="1634" spans="1:5" ht="30">
      <c r="A1634" s="5" t="s">
        <v>3150</v>
      </c>
      <c r="B1634" s="15" t="s">
        <v>3151</v>
      </c>
      <c r="C1634" s="20" t="s">
        <v>38</v>
      </c>
      <c r="D1634" s="44">
        <v>2.0172426700592041</v>
      </c>
      <c r="E1634" s="55">
        <v>2.0172426700592041</v>
      </c>
    </row>
    <row r="1635" spans="1:5" ht="30">
      <c r="A1635" s="5" t="s">
        <v>3152</v>
      </c>
      <c r="B1635" s="15" t="s">
        <v>3153</v>
      </c>
      <c r="C1635" s="20" t="s">
        <v>38</v>
      </c>
      <c r="D1635" s="45">
        <v>32.923244476318359</v>
      </c>
      <c r="E1635" s="56">
        <v>32.923244476318359</v>
      </c>
    </row>
    <row r="1636" spans="1:5" ht="30">
      <c r="A1636" s="5" t="s">
        <v>3154</v>
      </c>
      <c r="B1636" s="15" t="s">
        <v>3155</v>
      </c>
      <c r="C1636" s="20" t="s">
        <v>30</v>
      </c>
      <c r="D1636" s="50">
        <v>534.10321044921875</v>
      </c>
      <c r="E1636" s="61">
        <v>534.10321044921875</v>
      </c>
    </row>
    <row r="1637" spans="1:5" ht="30">
      <c r="A1637" s="5" t="s">
        <v>3156</v>
      </c>
      <c r="B1637" s="15" t="s">
        <v>3157</v>
      </c>
      <c r="C1637" s="20" t="s">
        <v>500</v>
      </c>
      <c r="D1637" s="46">
        <v>3530.863037109375</v>
      </c>
      <c r="E1637" s="57">
        <v>3530.863037109375</v>
      </c>
    </row>
    <row r="1638" spans="1:5" ht="30">
      <c r="A1638" s="5" t="s">
        <v>3158</v>
      </c>
      <c r="B1638" s="15" t="s">
        <v>3159</v>
      </c>
      <c r="C1638" s="20" t="s">
        <v>212</v>
      </c>
      <c r="D1638" s="50">
        <v>713.8238525390625</v>
      </c>
      <c r="E1638" s="61">
        <v>713.8238525390625</v>
      </c>
    </row>
    <row r="1639" spans="1:5" ht="30">
      <c r="A1639" s="5" t="s">
        <v>3160</v>
      </c>
      <c r="B1639" s="15" t="s">
        <v>3161</v>
      </c>
      <c r="C1639" s="20" t="s">
        <v>38</v>
      </c>
      <c r="D1639" s="45">
        <v>30.906000137329102</v>
      </c>
      <c r="E1639" s="56">
        <v>30.906000137329102</v>
      </c>
    </row>
    <row r="1640" spans="1:5" ht="30">
      <c r="A1640" s="5" t="s">
        <v>3162</v>
      </c>
      <c r="B1640" s="15" t="s">
        <v>3163</v>
      </c>
      <c r="C1640" s="20" t="s">
        <v>30</v>
      </c>
      <c r="D1640" s="50">
        <v>533.22003173828125</v>
      </c>
      <c r="E1640" s="61">
        <v>533.22003173828125</v>
      </c>
    </row>
    <row r="1641" spans="1:5" ht="30">
      <c r="A1641" s="5" t="s">
        <v>3164</v>
      </c>
      <c r="B1641" s="15" t="s">
        <v>3165</v>
      </c>
      <c r="C1641" s="20" t="s">
        <v>500</v>
      </c>
      <c r="D1641" s="46">
        <v>3530.863037109375</v>
      </c>
      <c r="E1641" s="57">
        <v>3530.863037109375</v>
      </c>
    </row>
    <row r="1642" spans="1:5">
      <c r="A1642" s="5" t="s">
        <v>3166</v>
      </c>
      <c r="B1642" s="15" t="s">
        <v>3167</v>
      </c>
      <c r="C1642" s="20"/>
      <c r="D1642" s="12" t="s">
        <v>3168</v>
      </c>
      <c r="E1642" s="34" t="s">
        <v>3168</v>
      </c>
    </row>
    <row r="1643" spans="1:5">
      <c r="A1643" s="5" t="s">
        <v>3169</v>
      </c>
      <c r="B1643" s="15" t="s">
        <v>3170</v>
      </c>
      <c r="C1643" s="20"/>
      <c r="D1643" s="12" t="s">
        <v>3168</v>
      </c>
      <c r="E1643" s="34" t="s">
        <v>3168</v>
      </c>
    </row>
    <row r="1644" spans="1:5">
      <c r="A1644" s="5" t="s">
        <v>3171</v>
      </c>
      <c r="B1644" s="15" t="s">
        <v>3172</v>
      </c>
      <c r="C1644" s="20" t="s">
        <v>38</v>
      </c>
      <c r="D1644" s="48">
        <v>0</v>
      </c>
      <c r="E1644" s="59">
        <v>0</v>
      </c>
    </row>
    <row r="1645" spans="1:5">
      <c r="A1645" s="5" t="s">
        <v>3173</v>
      </c>
      <c r="B1645" s="15" t="s">
        <v>3174</v>
      </c>
      <c r="C1645" s="20" t="s">
        <v>38</v>
      </c>
      <c r="D1645" s="48">
        <v>0</v>
      </c>
      <c r="E1645" s="59">
        <v>0</v>
      </c>
    </row>
    <row r="1646" spans="1:5">
      <c r="A1646" s="5" t="s">
        <v>3175</v>
      </c>
      <c r="B1646" s="15" t="s">
        <v>3176</v>
      </c>
      <c r="C1646" s="20" t="s">
        <v>38</v>
      </c>
      <c r="D1646" s="45">
        <v>33.584999084472656</v>
      </c>
      <c r="E1646" s="56">
        <v>33.584999084472656</v>
      </c>
    </row>
    <row r="1647" spans="1:5">
      <c r="A1647" s="5" t="s">
        <v>3177</v>
      </c>
      <c r="B1647" s="15" t="s">
        <v>3178</v>
      </c>
      <c r="C1647" s="20" t="s">
        <v>30</v>
      </c>
      <c r="D1647" s="50">
        <v>477.2354736328125</v>
      </c>
      <c r="E1647" s="61">
        <v>477.2354736328125</v>
      </c>
    </row>
    <row r="1648" spans="1:5">
      <c r="A1648" s="5" t="s">
        <v>3179</v>
      </c>
      <c r="B1648" s="15" t="s">
        <v>3180</v>
      </c>
      <c r="C1648" s="20" t="s">
        <v>500</v>
      </c>
      <c r="D1648" s="46">
        <v>3401.531982421875</v>
      </c>
      <c r="E1648" s="57">
        <v>3401.531982421875</v>
      </c>
    </row>
    <row r="1649" spans="1:5">
      <c r="A1649" s="5" t="s">
        <v>3181</v>
      </c>
      <c r="B1649" s="15" t="s">
        <v>3182</v>
      </c>
      <c r="C1649" s="20" t="s">
        <v>212</v>
      </c>
      <c r="D1649" s="52">
        <v>2.9418970370898023E-7</v>
      </c>
      <c r="E1649" s="63">
        <v>2.9418970370898023E-7</v>
      </c>
    </row>
    <row r="1650" spans="1:5">
      <c r="A1650" s="5" t="s">
        <v>3183</v>
      </c>
      <c r="B1650" s="15" t="s">
        <v>3184</v>
      </c>
      <c r="C1650" s="20" t="s">
        <v>38</v>
      </c>
      <c r="D1650" s="45">
        <v>33.584999084472656</v>
      </c>
      <c r="E1650" s="56">
        <v>33.584999084472656</v>
      </c>
    </row>
    <row r="1651" spans="1:5">
      <c r="A1651" s="5" t="s">
        <v>3185</v>
      </c>
      <c r="B1651" s="15" t="s">
        <v>3186</v>
      </c>
      <c r="C1651" s="20" t="s">
        <v>30</v>
      </c>
      <c r="D1651" s="50">
        <v>477.2354736328125</v>
      </c>
      <c r="E1651" s="61">
        <v>477.2354736328125</v>
      </c>
    </row>
    <row r="1652" spans="1:5">
      <c r="A1652" s="5" t="s">
        <v>3187</v>
      </c>
      <c r="B1652" s="15" t="s">
        <v>3188</v>
      </c>
      <c r="C1652" s="20" t="s">
        <v>500</v>
      </c>
      <c r="D1652" s="46">
        <v>3401.531982421875</v>
      </c>
      <c r="E1652" s="57">
        <v>3401.531982421875</v>
      </c>
    </row>
    <row r="1653" spans="1:5">
      <c r="A1653" s="5" t="s">
        <v>3189</v>
      </c>
      <c r="B1653" s="15" t="s">
        <v>3190</v>
      </c>
      <c r="C1653" s="20"/>
      <c r="D1653" s="12" t="s">
        <v>3168</v>
      </c>
      <c r="E1653" s="34" t="s">
        <v>3168</v>
      </c>
    </row>
    <row r="1654" spans="1:5">
      <c r="A1654" s="5" t="s">
        <v>3191</v>
      </c>
      <c r="B1654" s="15" t="s">
        <v>3192</v>
      </c>
      <c r="C1654" s="20"/>
      <c r="D1654" s="12" t="s">
        <v>3168</v>
      </c>
      <c r="E1654" s="34" t="s">
        <v>3168</v>
      </c>
    </row>
    <row r="1655" spans="1:5">
      <c r="A1655" s="5" t="s">
        <v>3193</v>
      </c>
      <c r="B1655" s="15" t="s">
        <v>3194</v>
      </c>
      <c r="C1655" s="20" t="s">
        <v>38</v>
      </c>
      <c r="D1655" s="48">
        <v>0</v>
      </c>
      <c r="E1655" s="59">
        <v>0</v>
      </c>
    </row>
    <row r="1656" spans="1:5">
      <c r="A1656" s="5" t="s">
        <v>3195</v>
      </c>
      <c r="B1656" s="15" t="s">
        <v>3196</v>
      </c>
      <c r="C1656" s="20" t="s">
        <v>38</v>
      </c>
      <c r="D1656" s="48">
        <v>0</v>
      </c>
      <c r="E1656" s="59">
        <v>0</v>
      </c>
    </row>
    <row r="1657" spans="1:5">
      <c r="A1657" s="5" t="s">
        <v>3197</v>
      </c>
      <c r="B1657" s="15" t="s">
        <v>3198</v>
      </c>
      <c r="C1657" s="20" t="s">
        <v>38</v>
      </c>
      <c r="D1657" s="45">
        <v>30.600000381469727</v>
      </c>
      <c r="E1657" s="56">
        <v>30.600000381469727</v>
      </c>
    </row>
    <row r="1658" spans="1:5">
      <c r="A1658" s="5" t="s">
        <v>3199</v>
      </c>
      <c r="B1658" s="15" t="s">
        <v>3200</v>
      </c>
      <c r="C1658" s="20" t="s">
        <v>30</v>
      </c>
      <c r="D1658" s="50">
        <v>475.62063598632812</v>
      </c>
      <c r="E1658" s="61">
        <v>475.62063598632812</v>
      </c>
    </row>
    <row r="1659" spans="1:5">
      <c r="A1659" s="5" t="s">
        <v>3201</v>
      </c>
      <c r="B1659" s="15" t="s">
        <v>3202</v>
      </c>
      <c r="C1659" s="20" t="s">
        <v>500</v>
      </c>
      <c r="D1659" s="46">
        <v>3401.531982421875</v>
      </c>
      <c r="E1659" s="57">
        <v>3401.531982421875</v>
      </c>
    </row>
    <row r="1660" spans="1:5">
      <c r="A1660" s="5" t="s">
        <v>3203</v>
      </c>
      <c r="B1660" s="15" t="s">
        <v>3204</v>
      </c>
      <c r="C1660" s="20" t="s">
        <v>212</v>
      </c>
      <c r="D1660" s="52">
        <v>2.9418970370898023E-7</v>
      </c>
      <c r="E1660" s="63">
        <v>2.9418970370898023E-7</v>
      </c>
    </row>
    <row r="1661" spans="1:5">
      <c r="A1661" s="5" t="s">
        <v>3205</v>
      </c>
      <c r="B1661" s="15" t="s">
        <v>3206</v>
      </c>
      <c r="C1661" s="20" t="s">
        <v>38</v>
      </c>
      <c r="D1661" s="45">
        <v>30.600000381469727</v>
      </c>
      <c r="E1661" s="56">
        <v>30.600000381469727</v>
      </c>
    </row>
    <row r="1662" spans="1:5">
      <c r="A1662" s="5" t="s">
        <v>3207</v>
      </c>
      <c r="B1662" s="15" t="s">
        <v>3208</v>
      </c>
      <c r="C1662" s="20" t="s">
        <v>30</v>
      </c>
      <c r="D1662" s="50">
        <v>475.62063598632812</v>
      </c>
      <c r="E1662" s="61">
        <v>475.62063598632812</v>
      </c>
    </row>
    <row r="1663" spans="1:5">
      <c r="A1663" s="5" t="s">
        <v>3209</v>
      </c>
      <c r="B1663" s="15" t="s">
        <v>3210</v>
      </c>
      <c r="C1663" s="20" t="s">
        <v>500</v>
      </c>
      <c r="D1663" s="46">
        <v>3401.531982421875</v>
      </c>
      <c r="E1663" s="57">
        <v>3401.531982421875</v>
      </c>
    </row>
    <row r="1664" spans="1:5">
      <c r="A1664" s="5" t="s">
        <v>3211</v>
      </c>
      <c r="B1664" s="15" t="s">
        <v>964</v>
      </c>
      <c r="C1664" s="20" t="s">
        <v>38</v>
      </c>
      <c r="D1664" s="44">
        <v>3.5</v>
      </c>
      <c r="E1664" s="55">
        <v>3.5</v>
      </c>
    </row>
    <row r="1665" spans="1:5">
      <c r="A1665" s="5" t="s">
        <v>3212</v>
      </c>
      <c r="B1665" s="15" t="s">
        <v>3213</v>
      </c>
      <c r="C1665" s="20" t="s">
        <v>30</v>
      </c>
      <c r="D1665" s="45">
        <v>37.3673095703125</v>
      </c>
      <c r="E1665" s="56">
        <v>37.3673095703125</v>
      </c>
    </row>
    <row r="1666" spans="1:5">
      <c r="A1666" s="5" t="s">
        <v>3214</v>
      </c>
      <c r="B1666" s="15" t="s">
        <v>3215</v>
      </c>
      <c r="C1666" s="20" t="s">
        <v>500</v>
      </c>
      <c r="D1666" s="50">
        <v>156.77389526367188</v>
      </c>
      <c r="E1666" s="61">
        <v>156.77389526367188</v>
      </c>
    </row>
    <row r="1667" spans="1:5">
      <c r="A1667" s="5" t="s">
        <v>3216</v>
      </c>
      <c r="B1667" s="15" t="s">
        <v>3217</v>
      </c>
      <c r="C1667" s="20" t="s">
        <v>212</v>
      </c>
      <c r="D1667" s="46">
        <v>29625.58984375</v>
      </c>
      <c r="E1667" s="57">
        <v>29625.58984375</v>
      </c>
    </row>
    <row r="1668" spans="1:5">
      <c r="A1668" s="5" t="s">
        <v>3218</v>
      </c>
      <c r="B1668" s="15" t="s">
        <v>970</v>
      </c>
      <c r="C1668" s="20" t="s">
        <v>38</v>
      </c>
      <c r="D1668" s="44">
        <v>1.0135135650634766</v>
      </c>
      <c r="E1668" s="55">
        <v>1.0135135650634766</v>
      </c>
    </row>
    <row r="1669" spans="1:5">
      <c r="A1669" s="5" t="s">
        <v>3219</v>
      </c>
      <c r="B1669" s="15" t="s">
        <v>972</v>
      </c>
      <c r="C1669" s="20" t="s">
        <v>30</v>
      </c>
      <c r="D1669" s="45">
        <v>27.322345733642578</v>
      </c>
      <c r="E1669" s="56">
        <v>27.322345733642578</v>
      </c>
    </row>
    <row r="1670" spans="1:5">
      <c r="A1670" s="5" t="s">
        <v>3220</v>
      </c>
      <c r="B1670" s="15" t="s">
        <v>3221</v>
      </c>
      <c r="C1670" s="20" t="s">
        <v>500</v>
      </c>
      <c r="D1670" s="50">
        <v>114.54660034179687</v>
      </c>
      <c r="E1670" s="61">
        <v>114.54660034179687</v>
      </c>
    </row>
    <row r="1671" spans="1:5">
      <c r="A1671" s="5" t="s">
        <v>3222</v>
      </c>
      <c r="B1671" s="15" t="s">
        <v>976</v>
      </c>
      <c r="C1671" s="20" t="s">
        <v>212</v>
      </c>
      <c r="D1671" s="46">
        <v>29625.58984375</v>
      </c>
      <c r="E1671" s="57">
        <v>29625.58984375</v>
      </c>
    </row>
    <row r="1672" spans="1:5">
      <c r="A1672" s="5" t="s">
        <v>3223</v>
      </c>
      <c r="B1672" s="15" t="s">
        <v>3224</v>
      </c>
      <c r="C1672" s="20"/>
      <c r="D1672" s="12" t="s">
        <v>1492</v>
      </c>
      <c r="E1672" s="34" t="s">
        <v>1492</v>
      </c>
    </row>
    <row r="1673" spans="1:5" ht="30">
      <c r="A1673" s="5" t="s">
        <v>3225</v>
      </c>
      <c r="B1673" s="15" t="s">
        <v>982</v>
      </c>
      <c r="C1673" s="20" t="s">
        <v>38</v>
      </c>
      <c r="D1673" s="51">
        <v>9.7499996423721313E-2</v>
      </c>
      <c r="E1673" s="62">
        <v>9.7499996423721313E-2</v>
      </c>
    </row>
    <row r="1674" spans="1:5" ht="30">
      <c r="A1674" s="5" t="s">
        <v>3226</v>
      </c>
      <c r="B1674" s="15" t="s">
        <v>3227</v>
      </c>
      <c r="C1674" s="20" t="s">
        <v>30</v>
      </c>
      <c r="D1674" s="45">
        <v>45.313220977783203</v>
      </c>
      <c r="E1674" s="56">
        <v>45.313220977783203</v>
      </c>
    </row>
    <row r="1675" spans="1:5" ht="30">
      <c r="A1675" s="5" t="s">
        <v>3228</v>
      </c>
      <c r="B1675" s="15" t="s">
        <v>3229</v>
      </c>
      <c r="C1675" s="20" t="s">
        <v>120</v>
      </c>
      <c r="D1675" s="46">
        <v>344390.21875</v>
      </c>
      <c r="E1675" s="57">
        <v>344390.21875</v>
      </c>
    </row>
    <row r="1676" spans="1:5" ht="30">
      <c r="A1676" s="5" t="s">
        <v>3230</v>
      </c>
      <c r="B1676" s="15" t="s">
        <v>3231</v>
      </c>
      <c r="C1676" s="20" t="s">
        <v>38</v>
      </c>
      <c r="D1676" s="51">
        <v>0.34473249316215515</v>
      </c>
      <c r="E1676" s="62">
        <v>0.34473249316215515</v>
      </c>
    </row>
    <row r="1677" spans="1:5">
      <c r="A1677" s="5" t="s">
        <v>3232</v>
      </c>
      <c r="B1677" s="15" t="s">
        <v>3233</v>
      </c>
      <c r="C1677" s="20"/>
      <c r="D1677" s="12" t="s">
        <v>1736</v>
      </c>
      <c r="E1677" s="34" t="s">
        <v>1736</v>
      </c>
    </row>
    <row r="1678" spans="1:5">
      <c r="A1678" s="5" t="s">
        <v>3234</v>
      </c>
      <c r="B1678" s="15" t="s">
        <v>3235</v>
      </c>
      <c r="C1678" s="20" t="s">
        <v>120</v>
      </c>
      <c r="D1678" s="46">
        <v>278780.125</v>
      </c>
      <c r="E1678" s="57">
        <v>278780.125</v>
      </c>
    </row>
    <row r="1679" spans="1:5">
      <c r="A1679" s="5" t="s">
        <v>3236</v>
      </c>
      <c r="B1679" s="15" t="s">
        <v>3237</v>
      </c>
      <c r="C1679" s="20" t="s">
        <v>33</v>
      </c>
      <c r="D1679" s="45">
        <v>98.868171691894531</v>
      </c>
      <c r="E1679" s="56">
        <v>98.868171691894531</v>
      </c>
    </row>
    <row r="1680" spans="1:5" ht="30">
      <c r="A1680" s="5" t="s">
        <v>1005</v>
      </c>
      <c r="B1680" s="15" t="s">
        <v>3238</v>
      </c>
      <c r="C1680" s="20"/>
      <c r="D1680" s="44">
        <v>1.0499999523162842</v>
      </c>
      <c r="E1680" s="55">
        <v>1.0499999523162842</v>
      </c>
    </row>
    <row r="1681" spans="1:5">
      <c r="A1681" s="5" t="s">
        <v>3239</v>
      </c>
      <c r="B1681" s="15" t="s">
        <v>3240</v>
      </c>
      <c r="C1681" s="20"/>
      <c r="D1681" s="44">
        <v>1</v>
      </c>
      <c r="E1681" s="55">
        <v>1</v>
      </c>
    </row>
    <row r="1682" spans="1:5">
      <c r="A1682" s="5" t="s">
        <v>3241</v>
      </c>
      <c r="B1682" s="15" t="s">
        <v>3242</v>
      </c>
      <c r="C1682" s="20" t="s">
        <v>120</v>
      </c>
      <c r="D1682" s="46">
        <v>265504.90625</v>
      </c>
      <c r="E1682" s="57">
        <v>265504.90625</v>
      </c>
    </row>
    <row r="1683" spans="1:5">
      <c r="A1683" s="5" t="s">
        <v>3243</v>
      </c>
      <c r="B1683" s="15" t="s">
        <v>3244</v>
      </c>
      <c r="C1683" s="20" t="s">
        <v>120</v>
      </c>
      <c r="D1683" s="46">
        <v>268586.90625</v>
      </c>
      <c r="E1683" s="57">
        <v>268586.90625</v>
      </c>
    </row>
    <row r="1684" spans="1:5">
      <c r="A1684" s="5" t="s">
        <v>3245</v>
      </c>
      <c r="B1684" s="15" t="s">
        <v>3246</v>
      </c>
      <c r="C1684" s="20" t="s">
        <v>33</v>
      </c>
      <c r="D1684" s="45">
        <v>98.852516174316406</v>
      </c>
      <c r="E1684" s="56">
        <v>98.852516174316406</v>
      </c>
    </row>
    <row r="1685" spans="1:5">
      <c r="A1685" s="5" t="s">
        <v>3247</v>
      </c>
      <c r="B1685" s="15" t="s">
        <v>3248</v>
      </c>
      <c r="C1685" s="20" t="s">
        <v>120</v>
      </c>
      <c r="D1685" s="46">
        <v>3082.0087890625</v>
      </c>
      <c r="E1685" s="57">
        <v>3082.0087890625</v>
      </c>
    </row>
    <row r="1686" spans="1:5">
      <c r="A1686" s="5" t="s">
        <v>3249</v>
      </c>
      <c r="B1686" s="15" t="s">
        <v>3250</v>
      </c>
      <c r="C1686" s="20" t="s">
        <v>120</v>
      </c>
      <c r="D1686" s="47">
        <v>2703.369873046875</v>
      </c>
      <c r="E1686" s="58">
        <v>2703.369873046875</v>
      </c>
    </row>
    <row r="1687" spans="1:5">
      <c r="A1687" s="5" t="s">
        <v>3251</v>
      </c>
      <c r="B1687" s="15" t="s">
        <v>3252</v>
      </c>
      <c r="C1687" s="20" t="s">
        <v>120</v>
      </c>
      <c r="D1687" s="50">
        <v>378.63894653320312</v>
      </c>
      <c r="E1687" s="61">
        <v>378.63894653320312</v>
      </c>
    </row>
    <row r="1688" spans="1:5">
      <c r="A1688" s="5" t="s">
        <v>3253</v>
      </c>
      <c r="B1688" s="15" t="s">
        <v>3254</v>
      </c>
      <c r="C1688" s="20" t="s">
        <v>120</v>
      </c>
      <c r="D1688" s="46">
        <v>265504.90625</v>
      </c>
      <c r="E1688" s="57">
        <v>265504.90625</v>
      </c>
    </row>
    <row r="1689" spans="1:5" ht="30">
      <c r="A1689" s="5" t="s">
        <v>3255</v>
      </c>
      <c r="B1689" s="15" t="s">
        <v>3256</v>
      </c>
      <c r="C1689" s="20" t="s">
        <v>33</v>
      </c>
      <c r="D1689" s="45">
        <v>98.852516174316406</v>
      </c>
      <c r="E1689" s="56">
        <v>98.852516174316406</v>
      </c>
    </row>
    <row r="1690" spans="1:5" ht="30">
      <c r="A1690" s="5" t="s">
        <v>3257</v>
      </c>
      <c r="B1690" s="15" t="s">
        <v>3258</v>
      </c>
      <c r="C1690" s="20" t="s">
        <v>120</v>
      </c>
      <c r="D1690" s="50">
        <v>418.17019653320312</v>
      </c>
      <c r="E1690" s="61">
        <v>418.17019653320312</v>
      </c>
    </row>
    <row r="1691" spans="1:5">
      <c r="A1691" s="5" t="s">
        <v>3259</v>
      </c>
      <c r="B1691" s="15" t="s">
        <v>3260</v>
      </c>
      <c r="C1691" s="20" t="s">
        <v>120</v>
      </c>
      <c r="D1691" s="50">
        <v>139.39007568359375</v>
      </c>
      <c r="E1691" s="61">
        <v>139.39007568359375</v>
      </c>
    </row>
    <row r="1692" spans="1:5">
      <c r="A1692" s="5" t="s">
        <v>3261</v>
      </c>
      <c r="B1692" s="15" t="s">
        <v>3262</v>
      </c>
      <c r="C1692" s="20" t="s">
        <v>3263</v>
      </c>
      <c r="D1692" s="50">
        <v>309.75570678710937</v>
      </c>
      <c r="E1692" s="61">
        <v>309.75570678710937</v>
      </c>
    </row>
    <row r="1693" spans="1:5" ht="30">
      <c r="A1693" s="5" t="s">
        <v>3264</v>
      </c>
      <c r="B1693" s="15" t="s">
        <v>3265</v>
      </c>
      <c r="C1693" s="20"/>
      <c r="D1693" s="51">
        <v>0.89999997615814209</v>
      </c>
      <c r="E1693" s="62">
        <v>0.89999997615814209</v>
      </c>
    </row>
    <row r="1694" spans="1:5" ht="30">
      <c r="A1694" s="5" t="s">
        <v>3266</v>
      </c>
      <c r="B1694" s="15" t="s">
        <v>3267</v>
      </c>
      <c r="C1694" s="20" t="s">
        <v>33</v>
      </c>
      <c r="D1694" s="45">
        <v>98.868171691894531</v>
      </c>
      <c r="E1694" s="56">
        <v>98.868171691894531</v>
      </c>
    </row>
    <row r="1695" spans="1:5" ht="30">
      <c r="A1695" s="5" t="s">
        <v>3268</v>
      </c>
      <c r="B1695" s="15" t="s">
        <v>3269</v>
      </c>
      <c r="C1695" s="20" t="s">
        <v>38</v>
      </c>
      <c r="D1695" s="50">
        <v>160.15859985351562</v>
      </c>
      <c r="E1695" s="61">
        <v>160.15859985351562</v>
      </c>
    </row>
    <row r="1696" spans="1:5" ht="30">
      <c r="A1696" s="5" t="s">
        <v>3270</v>
      </c>
      <c r="B1696" s="15" t="s">
        <v>3271</v>
      </c>
      <c r="C1696" s="20" t="s">
        <v>30</v>
      </c>
      <c r="D1696" s="50">
        <v>533.162841796875</v>
      </c>
      <c r="E1696" s="61">
        <v>533.162841796875</v>
      </c>
    </row>
    <row r="1697" spans="1:5" ht="30">
      <c r="A1697" s="5" t="s">
        <v>3272</v>
      </c>
      <c r="B1697" s="15" t="s">
        <v>3273</v>
      </c>
      <c r="C1697" s="20" t="s">
        <v>212</v>
      </c>
      <c r="D1697" s="50">
        <v>838.03179931640625</v>
      </c>
      <c r="E1697" s="61">
        <v>838.03179931640625</v>
      </c>
    </row>
    <row r="1698" spans="1:5" ht="30">
      <c r="A1698" s="5" t="s">
        <v>3274</v>
      </c>
      <c r="B1698" s="15" t="s">
        <v>3275</v>
      </c>
      <c r="C1698" s="20"/>
      <c r="D1698" s="44">
        <v>1</v>
      </c>
      <c r="E1698" s="55">
        <v>1</v>
      </c>
    </row>
    <row r="1699" spans="1:5" ht="30">
      <c r="A1699" s="5" t="s">
        <v>3276</v>
      </c>
      <c r="B1699" s="15" t="s">
        <v>3277</v>
      </c>
      <c r="C1699" s="20"/>
      <c r="D1699" s="44">
        <v>6</v>
      </c>
      <c r="E1699" s="55">
        <v>6</v>
      </c>
    </row>
    <row r="1700" spans="1:5" ht="30">
      <c r="A1700" s="5" t="s">
        <v>3278</v>
      </c>
      <c r="B1700" s="15" t="s">
        <v>3279</v>
      </c>
      <c r="C1700" s="20"/>
      <c r="D1700" s="48">
        <v>0</v>
      </c>
      <c r="E1700" s="59">
        <v>0</v>
      </c>
    </row>
    <row r="1701" spans="1:5">
      <c r="A1701" s="5" t="s">
        <v>3280</v>
      </c>
      <c r="B1701" s="15" t="s">
        <v>3281</v>
      </c>
      <c r="C1701" s="20"/>
      <c r="D1701" s="12" t="s">
        <v>1736</v>
      </c>
      <c r="E1701" s="34" t="s">
        <v>1736</v>
      </c>
    </row>
    <row r="1702" spans="1:5" ht="30">
      <c r="A1702" s="5" t="s">
        <v>3282</v>
      </c>
      <c r="B1702" s="15" t="s">
        <v>3283</v>
      </c>
      <c r="C1702" s="20" t="s">
        <v>120</v>
      </c>
      <c r="D1702" s="46">
        <v>278780.125</v>
      </c>
      <c r="E1702" s="57">
        <v>278780.125</v>
      </c>
    </row>
    <row r="1703" spans="1:5" ht="30">
      <c r="A1703" s="5" t="s">
        <v>3284</v>
      </c>
      <c r="B1703" s="15" t="s">
        <v>3285</v>
      </c>
      <c r="C1703" s="20" t="s">
        <v>33</v>
      </c>
      <c r="D1703" s="45">
        <v>98.868171691894531</v>
      </c>
      <c r="E1703" s="56">
        <v>98.868171691894531</v>
      </c>
    </row>
    <row r="1704" spans="1:5" ht="30">
      <c r="A1704" s="5" t="s">
        <v>3286</v>
      </c>
      <c r="B1704" s="15" t="s">
        <v>3287</v>
      </c>
      <c r="C1704" s="20"/>
      <c r="D1704" s="44">
        <v>1.0499999523162842</v>
      </c>
      <c r="E1704" s="55">
        <v>1.0499999523162842</v>
      </c>
    </row>
    <row r="1705" spans="1:5" ht="30">
      <c r="A1705" s="5" t="s">
        <v>3288</v>
      </c>
      <c r="B1705" s="15" t="s">
        <v>3289</v>
      </c>
      <c r="C1705" s="20"/>
      <c r="D1705" s="44">
        <v>1</v>
      </c>
      <c r="E1705" s="55">
        <v>1</v>
      </c>
    </row>
    <row r="1706" spans="1:5">
      <c r="A1706" s="5" t="s">
        <v>3290</v>
      </c>
      <c r="B1706" s="15" t="s">
        <v>3291</v>
      </c>
      <c r="C1706" s="20" t="s">
        <v>120</v>
      </c>
      <c r="D1706" s="46">
        <v>265504.90625</v>
      </c>
      <c r="E1706" s="57">
        <v>265504.90625</v>
      </c>
    </row>
    <row r="1707" spans="1:5">
      <c r="A1707" s="5" t="s">
        <v>3292</v>
      </c>
      <c r="B1707" s="15" t="s">
        <v>3293</v>
      </c>
      <c r="C1707" s="20" t="s">
        <v>120</v>
      </c>
      <c r="D1707" s="46">
        <v>268586.90625</v>
      </c>
      <c r="E1707" s="57">
        <v>268586.90625</v>
      </c>
    </row>
    <row r="1708" spans="1:5" ht="30">
      <c r="A1708" s="5" t="s">
        <v>3294</v>
      </c>
      <c r="B1708" s="15" t="s">
        <v>3295</v>
      </c>
      <c r="C1708" s="20" t="s">
        <v>33</v>
      </c>
      <c r="D1708" s="45">
        <v>98.852516174316406</v>
      </c>
      <c r="E1708" s="56">
        <v>98.852516174316406</v>
      </c>
    </row>
    <row r="1709" spans="1:5">
      <c r="A1709" s="5" t="s">
        <v>3296</v>
      </c>
      <c r="B1709" s="15" t="s">
        <v>3297</v>
      </c>
      <c r="C1709" s="20" t="s">
        <v>120</v>
      </c>
      <c r="D1709" s="46">
        <v>3082.0087890625</v>
      </c>
      <c r="E1709" s="57">
        <v>3082.0087890625</v>
      </c>
    </row>
    <row r="1710" spans="1:5" ht="30">
      <c r="A1710" s="5" t="s">
        <v>3298</v>
      </c>
      <c r="B1710" s="15" t="s">
        <v>3299</v>
      </c>
      <c r="C1710" s="20" t="s">
        <v>120</v>
      </c>
      <c r="D1710" s="47">
        <v>2703.369873046875</v>
      </c>
      <c r="E1710" s="58">
        <v>2703.369873046875</v>
      </c>
    </row>
    <row r="1711" spans="1:5">
      <c r="A1711" s="5" t="s">
        <v>3300</v>
      </c>
      <c r="B1711" s="15" t="s">
        <v>3301</v>
      </c>
      <c r="C1711" s="20" t="s">
        <v>120</v>
      </c>
      <c r="D1711" s="50">
        <v>378.63894653320312</v>
      </c>
      <c r="E1711" s="61">
        <v>378.63894653320312</v>
      </c>
    </row>
    <row r="1712" spans="1:5" ht="30">
      <c r="A1712" s="5" t="s">
        <v>3302</v>
      </c>
      <c r="B1712" s="15" t="s">
        <v>3303</v>
      </c>
      <c r="C1712" s="20" t="s">
        <v>27</v>
      </c>
      <c r="D1712" s="45">
        <v>22.415277481079102</v>
      </c>
      <c r="E1712" s="56">
        <v>22.415277481079102</v>
      </c>
    </row>
    <row r="1713" spans="1:5">
      <c r="A1713" s="5" t="s">
        <v>3304</v>
      </c>
      <c r="B1713" s="15" t="s">
        <v>3305</v>
      </c>
      <c r="C1713" s="20" t="s">
        <v>27</v>
      </c>
      <c r="D1713" s="44">
        <v>4.9827127456665039</v>
      </c>
      <c r="E1713" s="55">
        <v>4.9827127456665039</v>
      </c>
    </row>
    <row r="1714" spans="1:5" ht="30">
      <c r="A1714" s="5" t="s">
        <v>3306</v>
      </c>
      <c r="B1714" s="15" t="s">
        <v>3307</v>
      </c>
      <c r="C1714" s="20" t="s">
        <v>2767</v>
      </c>
      <c r="D1714" s="46">
        <v>399729.625</v>
      </c>
      <c r="E1714" s="57">
        <v>399729.625</v>
      </c>
    </row>
    <row r="1715" spans="1:5">
      <c r="A1715" s="5" t="s">
        <v>3308</v>
      </c>
      <c r="B1715" s="15" t="s">
        <v>3309</v>
      </c>
      <c r="C1715" s="20" t="s">
        <v>27</v>
      </c>
      <c r="D1715" s="48">
        <v>0</v>
      </c>
      <c r="E1715" s="59">
        <v>0</v>
      </c>
    </row>
    <row r="1716" spans="1:5">
      <c r="A1716" s="5" t="s">
        <v>3310</v>
      </c>
      <c r="B1716" s="15" t="s">
        <v>3311</v>
      </c>
      <c r="C1716" s="20" t="s">
        <v>27</v>
      </c>
      <c r="D1716" s="45">
        <v>12.689324378967285</v>
      </c>
      <c r="E1716" s="56">
        <v>12.689324378967285</v>
      </c>
    </row>
    <row r="1717" spans="1:5">
      <c r="A1717" s="5" t="s">
        <v>3312</v>
      </c>
      <c r="B1717" s="15" t="s">
        <v>3313</v>
      </c>
      <c r="C1717" s="20" t="s">
        <v>27</v>
      </c>
      <c r="D1717" s="44">
        <v>3.9355998039245605</v>
      </c>
      <c r="E1717" s="55">
        <v>3.9355998039245605</v>
      </c>
    </row>
    <row r="1718" spans="1:5">
      <c r="A1718" s="5" t="s">
        <v>3314</v>
      </c>
      <c r="B1718" s="15" t="s">
        <v>3315</v>
      </c>
      <c r="C1718" s="20" t="s">
        <v>2767</v>
      </c>
      <c r="D1718" s="46">
        <v>318347.90625</v>
      </c>
      <c r="E1718" s="57">
        <v>318347.90625</v>
      </c>
    </row>
    <row r="1719" spans="1:5" ht="30">
      <c r="A1719" s="5" t="s">
        <v>3316</v>
      </c>
      <c r="B1719" s="15" t="s">
        <v>3317</v>
      </c>
      <c r="C1719" s="20" t="s">
        <v>27</v>
      </c>
      <c r="D1719" s="45">
        <v>35.104602813720703</v>
      </c>
      <c r="E1719" s="56">
        <v>35.104602813720703</v>
      </c>
    </row>
    <row r="1720" spans="1:5" ht="30">
      <c r="A1720" s="5" t="s">
        <v>3318</v>
      </c>
      <c r="B1720" s="15" t="s">
        <v>3319</v>
      </c>
      <c r="C1720" s="20" t="s">
        <v>27</v>
      </c>
      <c r="D1720" s="44">
        <v>4.9827127456665039</v>
      </c>
      <c r="E1720" s="55">
        <v>4.9827127456665039</v>
      </c>
    </row>
    <row r="1721" spans="1:5" ht="30">
      <c r="A1721" s="5" t="s">
        <v>3320</v>
      </c>
      <c r="B1721" s="15" t="s">
        <v>3321</v>
      </c>
      <c r="C1721" s="20" t="s">
        <v>2767</v>
      </c>
      <c r="D1721" s="46">
        <v>718077.5</v>
      </c>
      <c r="E1721" s="57">
        <v>718077.5</v>
      </c>
    </row>
    <row r="1722" spans="1:5">
      <c r="A1722" s="5" t="s">
        <v>3322</v>
      </c>
      <c r="B1722" s="15" t="s">
        <v>3323</v>
      </c>
      <c r="C1722" s="20" t="s">
        <v>27</v>
      </c>
      <c r="D1722" s="45">
        <v>37.470325469970703</v>
      </c>
      <c r="E1722" s="56">
        <v>37.470325469970703</v>
      </c>
    </row>
    <row r="1723" spans="1:5">
      <c r="A1723" s="5" t="s">
        <v>3324</v>
      </c>
      <c r="B1723" s="15" t="s">
        <v>3325</v>
      </c>
      <c r="C1723" s="20" t="s">
        <v>27</v>
      </c>
      <c r="D1723" s="44">
        <v>5.979255199432373</v>
      </c>
      <c r="E1723" s="55">
        <v>5.979255199432373</v>
      </c>
    </row>
    <row r="1724" spans="1:5" ht="30">
      <c r="A1724" s="5" t="s">
        <v>3326</v>
      </c>
      <c r="B1724" s="15" t="s">
        <v>3327</v>
      </c>
      <c r="C1724" s="20" t="s">
        <v>1287</v>
      </c>
      <c r="D1724" s="46">
        <v>46712428</v>
      </c>
      <c r="E1724" s="57">
        <v>46712428</v>
      </c>
    </row>
    <row r="1725" spans="1:5" ht="30">
      <c r="A1725" s="5" t="s">
        <v>3328</v>
      </c>
      <c r="B1725" s="15" t="s">
        <v>3329</v>
      </c>
      <c r="C1725" s="20" t="s">
        <v>1287</v>
      </c>
      <c r="D1725" s="46">
        <v>54234588</v>
      </c>
      <c r="E1725" s="57">
        <v>54234588</v>
      </c>
    </row>
    <row r="1726" spans="1:5">
      <c r="A1726" s="5" t="s">
        <v>3330</v>
      </c>
      <c r="B1726" s="15" t="s">
        <v>3331</v>
      </c>
      <c r="C1726" s="20"/>
      <c r="D1726" s="12" t="s">
        <v>1736</v>
      </c>
      <c r="E1726" s="34" t="s">
        <v>1736</v>
      </c>
    </row>
    <row r="1727" spans="1:5" ht="30">
      <c r="A1727" s="5" t="s">
        <v>3332</v>
      </c>
      <c r="B1727" s="15" t="s">
        <v>3333</v>
      </c>
      <c r="C1727" s="20"/>
      <c r="D1727" s="12" t="s">
        <v>2616</v>
      </c>
      <c r="E1727" s="34" t="s">
        <v>2616</v>
      </c>
    </row>
    <row r="1728" spans="1:5" ht="30">
      <c r="A1728" s="5" t="s">
        <v>3334</v>
      </c>
      <c r="B1728" s="15" t="s">
        <v>3335</v>
      </c>
      <c r="C1728" s="20" t="s">
        <v>38</v>
      </c>
      <c r="D1728" s="50">
        <v>152.53199768066406</v>
      </c>
      <c r="E1728" s="61">
        <v>152.53199768066406</v>
      </c>
    </row>
    <row r="1729" spans="1:5" ht="30">
      <c r="A1729" s="5" t="s">
        <v>3336</v>
      </c>
      <c r="B1729" s="15" t="s">
        <v>3337</v>
      </c>
      <c r="C1729" s="20" t="s">
        <v>38</v>
      </c>
      <c r="D1729" s="50">
        <v>152.53199768066406</v>
      </c>
      <c r="E1729" s="61">
        <v>152.53199768066406</v>
      </c>
    </row>
    <row r="1730" spans="1:5" ht="30">
      <c r="A1730" s="5" t="s">
        <v>3338</v>
      </c>
      <c r="B1730" s="15" t="s">
        <v>3339</v>
      </c>
      <c r="C1730" s="20" t="s">
        <v>30</v>
      </c>
      <c r="D1730" s="50">
        <v>533.162841796875</v>
      </c>
      <c r="E1730" s="61">
        <v>533.162841796875</v>
      </c>
    </row>
    <row r="1731" spans="1:5">
      <c r="A1731" s="5" t="s">
        <v>3340</v>
      </c>
      <c r="B1731" s="15" t="s">
        <v>3341</v>
      </c>
      <c r="C1731" s="20" t="s">
        <v>212</v>
      </c>
      <c r="D1731" s="50">
        <v>838.03179931640625</v>
      </c>
      <c r="E1731" s="61">
        <v>838.03179931640625</v>
      </c>
    </row>
    <row r="1732" spans="1:5" ht="30">
      <c r="A1732" s="5" t="s">
        <v>3342</v>
      </c>
      <c r="B1732" s="15" t="s">
        <v>3343</v>
      </c>
      <c r="C1732" s="20" t="s">
        <v>500</v>
      </c>
      <c r="D1732" s="46">
        <v>3401.531982421875</v>
      </c>
      <c r="E1732" s="57">
        <v>3401.531982421875</v>
      </c>
    </row>
    <row r="1733" spans="1:5" ht="30">
      <c r="A1733" s="5" t="s">
        <v>3344</v>
      </c>
      <c r="B1733" s="15" t="s">
        <v>3345</v>
      </c>
      <c r="C1733" s="20" t="s">
        <v>212</v>
      </c>
      <c r="D1733" s="50">
        <v>837.55328369140625</v>
      </c>
      <c r="E1733" s="61">
        <v>837.55328369140625</v>
      </c>
    </row>
    <row r="1734" spans="1:5" ht="30">
      <c r="A1734" s="5" t="s">
        <v>3346</v>
      </c>
      <c r="B1734" s="15" t="s">
        <v>3347</v>
      </c>
      <c r="C1734" s="20" t="s">
        <v>38</v>
      </c>
      <c r="D1734" s="50">
        <v>152.53199768066406</v>
      </c>
      <c r="E1734" s="61">
        <v>152.53199768066406</v>
      </c>
    </row>
    <row r="1735" spans="1:5" ht="30">
      <c r="A1735" s="5" t="s">
        <v>3348</v>
      </c>
      <c r="B1735" s="15" t="s">
        <v>3349</v>
      </c>
      <c r="C1735" s="20" t="s">
        <v>500</v>
      </c>
      <c r="D1735" s="46">
        <v>3401.531982421875</v>
      </c>
      <c r="E1735" s="57">
        <v>3401.531982421875</v>
      </c>
    </row>
    <row r="1736" spans="1:5" ht="30">
      <c r="A1736" s="5" t="s">
        <v>3350</v>
      </c>
      <c r="B1736" s="15" t="s">
        <v>3351</v>
      </c>
      <c r="C1736" s="20" t="s">
        <v>38</v>
      </c>
      <c r="D1736" s="45">
        <v>56.075000762939453</v>
      </c>
      <c r="E1736" s="56">
        <v>56.075000762939453</v>
      </c>
    </row>
    <row r="1737" spans="1:5" ht="30">
      <c r="A1737" s="5" t="s">
        <v>3352</v>
      </c>
      <c r="B1737" s="15" t="s">
        <v>3353</v>
      </c>
      <c r="C1737" s="20" t="s">
        <v>500</v>
      </c>
      <c r="D1737" s="46">
        <v>3142.924072265625</v>
      </c>
      <c r="E1737" s="57">
        <v>3142.924072265625</v>
      </c>
    </row>
    <row r="1738" spans="1:5" ht="30">
      <c r="A1738" s="5" t="s">
        <v>3354</v>
      </c>
      <c r="B1738" s="15" t="s">
        <v>3355</v>
      </c>
      <c r="C1738" s="20" t="s">
        <v>38</v>
      </c>
      <c r="D1738" s="45">
        <v>56.075000762939453</v>
      </c>
      <c r="E1738" s="56">
        <v>56.075000762939453</v>
      </c>
    </row>
    <row r="1739" spans="1:5" ht="30">
      <c r="A1739" s="5" t="s">
        <v>3356</v>
      </c>
      <c r="B1739" s="15" t="s">
        <v>3357</v>
      </c>
      <c r="C1739" s="20" t="s">
        <v>30</v>
      </c>
      <c r="D1739" s="50">
        <v>383.31838989257812</v>
      </c>
      <c r="E1739" s="61">
        <v>383.31838989257812</v>
      </c>
    </row>
    <row r="1740" spans="1:5">
      <c r="A1740" s="5" t="s">
        <v>3358</v>
      </c>
      <c r="B1740" s="15" t="s">
        <v>3359</v>
      </c>
      <c r="C1740" s="20" t="s">
        <v>212</v>
      </c>
      <c r="D1740" s="50">
        <v>837.55328369140625</v>
      </c>
      <c r="E1740" s="61">
        <v>837.55328369140625</v>
      </c>
    </row>
    <row r="1741" spans="1:5" ht="30">
      <c r="A1741" s="5" t="s">
        <v>3360</v>
      </c>
      <c r="B1741" s="15" t="s">
        <v>3361</v>
      </c>
      <c r="C1741" s="20" t="s">
        <v>500</v>
      </c>
      <c r="D1741" s="46">
        <v>3142.924072265625</v>
      </c>
      <c r="E1741" s="57">
        <v>3142.924072265625</v>
      </c>
    </row>
    <row r="1742" spans="1:5" ht="30">
      <c r="A1742" s="5" t="s">
        <v>3362</v>
      </c>
      <c r="B1742" s="15" t="s">
        <v>3363</v>
      </c>
      <c r="C1742" s="20" t="s">
        <v>127</v>
      </c>
      <c r="D1742" s="45">
        <v>11.475159645080566</v>
      </c>
      <c r="E1742" s="56">
        <v>11.475159645080566</v>
      </c>
    </row>
    <row r="1743" spans="1:5">
      <c r="A1743" s="5" t="s">
        <v>3364</v>
      </c>
      <c r="B1743" s="15" t="s">
        <v>3365</v>
      </c>
      <c r="C1743" s="20" t="s">
        <v>500</v>
      </c>
      <c r="D1743" s="48">
        <v>0</v>
      </c>
      <c r="E1743" s="59">
        <v>0</v>
      </c>
    </row>
    <row r="1744" spans="1:5" ht="30">
      <c r="A1744" s="5" t="s">
        <v>3366</v>
      </c>
      <c r="B1744" s="15" t="s">
        <v>3367</v>
      </c>
      <c r="C1744" s="20" t="s">
        <v>500</v>
      </c>
      <c r="D1744" s="48">
        <v>0</v>
      </c>
      <c r="E1744" s="59">
        <v>0</v>
      </c>
    </row>
    <row r="1745" spans="1:5" ht="30">
      <c r="A1745" s="5" t="s">
        <v>3368</v>
      </c>
      <c r="B1745" s="15" t="s">
        <v>3369</v>
      </c>
      <c r="C1745" s="20" t="s">
        <v>2653</v>
      </c>
      <c r="D1745" s="51">
        <v>1.3181574642658234E-2</v>
      </c>
      <c r="E1745" s="62">
        <v>1.3181574642658234E-2</v>
      </c>
    </row>
    <row r="1746" spans="1:5" ht="30">
      <c r="A1746" s="5" t="s">
        <v>3370</v>
      </c>
      <c r="B1746" s="15" t="s">
        <v>3371</v>
      </c>
      <c r="C1746" s="20"/>
      <c r="D1746" s="44">
        <v>2.7201426029205322</v>
      </c>
      <c r="E1746" s="55">
        <v>2.7201426029205322</v>
      </c>
    </row>
    <row r="1747" spans="1:5" ht="30">
      <c r="A1747" s="5" t="s">
        <v>3372</v>
      </c>
      <c r="B1747" s="15" t="s">
        <v>3373</v>
      </c>
      <c r="C1747" s="20" t="s">
        <v>33</v>
      </c>
      <c r="D1747" s="45">
        <v>85.182090759277344</v>
      </c>
      <c r="E1747" s="56">
        <v>85.182090759277344</v>
      </c>
    </row>
    <row r="1748" spans="1:5" ht="30">
      <c r="A1748" s="5" t="s">
        <v>3374</v>
      </c>
      <c r="B1748" s="15" t="s">
        <v>3375</v>
      </c>
      <c r="C1748" s="20" t="s">
        <v>33</v>
      </c>
      <c r="D1748" s="45">
        <v>86.43603515625</v>
      </c>
      <c r="E1748" s="56">
        <v>86.43603515625</v>
      </c>
    </row>
    <row r="1749" spans="1:5" ht="30">
      <c r="A1749" s="5" t="s">
        <v>3376</v>
      </c>
      <c r="B1749" s="15" t="s">
        <v>3377</v>
      </c>
      <c r="C1749" s="20" t="s">
        <v>33</v>
      </c>
      <c r="D1749" s="45">
        <v>86.43603515625</v>
      </c>
      <c r="E1749" s="56">
        <v>86.43603515625</v>
      </c>
    </row>
    <row r="1750" spans="1:5" ht="30">
      <c r="A1750" s="5" t="s">
        <v>3378</v>
      </c>
      <c r="B1750" s="15" t="s">
        <v>3379</v>
      </c>
      <c r="C1750" s="20" t="s">
        <v>120</v>
      </c>
      <c r="D1750" s="46">
        <v>60167.015625</v>
      </c>
      <c r="E1750" s="57">
        <v>60167.015625</v>
      </c>
    </row>
    <row r="1751" spans="1:5">
      <c r="A1751" s="5" t="s">
        <v>3380</v>
      </c>
      <c r="B1751" s="15" t="s">
        <v>3381</v>
      </c>
      <c r="C1751" s="20" t="s">
        <v>120</v>
      </c>
      <c r="D1751" s="46">
        <v>60016.59765625</v>
      </c>
      <c r="E1751" s="57">
        <v>60016.59765625</v>
      </c>
    </row>
    <row r="1752" spans="1:5" ht="30">
      <c r="A1752" s="5" t="s">
        <v>3382</v>
      </c>
      <c r="B1752" s="15" t="s">
        <v>3383</v>
      </c>
      <c r="C1752" s="20" t="s">
        <v>120</v>
      </c>
      <c r="D1752" s="50">
        <v>150.41738891601562</v>
      </c>
      <c r="E1752" s="61">
        <v>150.41738891601562</v>
      </c>
    </row>
    <row r="1753" spans="1:5">
      <c r="A1753" s="5" t="s">
        <v>3384</v>
      </c>
      <c r="B1753" s="15" t="s">
        <v>3385</v>
      </c>
      <c r="C1753" s="20"/>
      <c r="D1753" s="12" t="s">
        <v>1736</v>
      </c>
      <c r="E1753" s="34" t="s">
        <v>1736</v>
      </c>
    </row>
    <row r="1754" spans="1:5" ht="30">
      <c r="A1754" s="5" t="s">
        <v>3386</v>
      </c>
      <c r="B1754" s="15" t="s">
        <v>3387</v>
      </c>
      <c r="C1754" s="20"/>
      <c r="D1754" s="12" t="s">
        <v>2616</v>
      </c>
      <c r="E1754" s="34" t="s">
        <v>2616</v>
      </c>
    </row>
    <row r="1755" spans="1:5" ht="30">
      <c r="A1755" s="5" t="s">
        <v>3388</v>
      </c>
      <c r="B1755" s="15" t="s">
        <v>3389</v>
      </c>
      <c r="C1755" s="20" t="s">
        <v>38</v>
      </c>
      <c r="D1755" s="45">
        <v>56.075000762939453</v>
      </c>
      <c r="E1755" s="56">
        <v>56.075000762939453</v>
      </c>
    </row>
    <row r="1756" spans="1:5" ht="30">
      <c r="A1756" s="5" t="s">
        <v>3390</v>
      </c>
      <c r="B1756" s="15" t="s">
        <v>3391</v>
      </c>
      <c r="C1756" s="20" t="s">
        <v>38</v>
      </c>
      <c r="D1756" s="45">
        <v>56.075000762939453</v>
      </c>
      <c r="E1756" s="56">
        <v>56.075000762939453</v>
      </c>
    </row>
    <row r="1757" spans="1:5" ht="30">
      <c r="A1757" s="5" t="s">
        <v>3392</v>
      </c>
      <c r="B1757" s="15" t="s">
        <v>3393</v>
      </c>
      <c r="C1757" s="20" t="s">
        <v>30</v>
      </c>
      <c r="D1757" s="50">
        <v>383.31838989257812</v>
      </c>
      <c r="E1757" s="61">
        <v>383.31838989257812</v>
      </c>
    </row>
    <row r="1758" spans="1:5">
      <c r="A1758" s="5" t="s">
        <v>3394</v>
      </c>
      <c r="B1758" s="15" t="s">
        <v>3395</v>
      </c>
      <c r="C1758" s="20" t="s">
        <v>212</v>
      </c>
      <c r="D1758" s="50">
        <v>781.41253662109375</v>
      </c>
      <c r="E1758" s="61">
        <v>781.41253662109375</v>
      </c>
    </row>
    <row r="1759" spans="1:5" ht="30">
      <c r="A1759" s="5" t="s">
        <v>3396</v>
      </c>
      <c r="B1759" s="15" t="s">
        <v>3397</v>
      </c>
      <c r="C1759" s="20" t="s">
        <v>500</v>
      </c>
      <c r="D1759" s="46">
        <v>3142.924072265625</v>
      </c>
      <c r="E1759" s="57">
        <v>3142.924072265625</v>
      </c>
    </row>
    <row r="1760" spans="1:5" ht="30">
      <c r="A1760" s="5" t="s">
        <v>3398</v>
      </c>
      <c r="B1760" s="15" t="s">
        <v>3399</v>
      </c>
      <c r="C1760" s="20" t="s">
        <v>212</v>
      </c>
      <c r="D1760" s="50">
        <v>781.41253662109375</v>
      </c>
      <c r="E1760" s="61">
        <v>781.41253662109375</v>
      </c>
    </row>
    <row r="1761" spans="1:5" ht="30">
      <c r="A1761" s="5" t="s">
        <v>3400</v>
      </c>
      <c r="B1761" s="15" t="s">
        <v>3401</v>
      </c>
      <c r="C1761" s="20" t="s">
        <v>38</v>
      </c>
      <c r="D1761" s="45">
        <v>56.075000762939453</v>
      </c>
      <c r="E1761" s="56">
        <v>56.075000762939453</v>
      </c>
    </row>
    <row r="1762" spans="1:5" ht="30">
      <c r="A1762" s="5" t="s">
        <v>3402</v>
      </c>
      <c r="B1762" s="15" t="s">
        <v>3403</v>
      </c>
      <c r="C1762" s="20" t="s">
        <v>500</v>
      </c>
      <c r="D1762" s="46">
        <v>3142.924072265625</v>
      </c>
      <c r="E1762" s="57">
        <v>3142.924072265625</v>
      </c>
    </row>
    <row r="1763" spans="1:5" ht="30">
      <c r="A1763" s="5" t="s">
        <v>3404</v>
      </c>
      <c r="B1763" s="15" t="s">
        <v>3405</v>
      </c>
      <c r="C1763" s="20" t="s">
        <v>38</v>
      </c>
      <c r="D1763" s="45">
        <v>33.584999084472656</v>
      </c>
      <c r="E1763" s="56">
        <v>33.584999084472656</v>
      </c>
    </row>
    <row r="1764" spans="1:5" ht="30">
      <c r="A1764" s="5" t="s">
        <v>3406</v>
      </c>
      <c r="B1764" s="15" t="s">
        <v>3407</v>
      </c>
      <c r="C1764" s="20" t="s">
        <v>500</v>
      </c>
      <c r="D1764" s="46">
        <v>3047.149658203125</v>
      </c>
      <c r="E1764" s="57">
        <v>3047.149658203125</v>
      </c>
    </row>
    <row r="1765" spans="1:5" ht="30">
      <c r="A1765" s="5" t="s">
        <v>3408</v>
      </c>
      <c r="B1765" s="15" t="s">
        <v>3409</v>
      </c>
      <c r="C1765" s="20" t="s">
        <v>38</v>
      </c>
      <c r="D1765" s="45">
        <v>33.584999084472656</v>
      </c>
      <c r="E1765" s="56">
        <v>33.584999084472656</v>
      </c>
    </row>
    <row r="1766" spans="1:5" ht="30">
      <c r="A1766" s="5" t="s">
        <v>3410</v>
      </c>
      <c r="B1766" s="15" t="s">
        <v>3411</v>
      </c>
      <c r="C1766" s="20" t="s">
        <v>30</v>
      </c>
      <c r="D1766" s="50">
        <v>325.08432006835937</v>
      </c>
      <c r="E1766" s="61">
        <v>325.08432006835937</v>
      </c>
    </row>
    <row r="1767" spans="1:5">
      <c r="A1767" s="5" t="s">
        <v>3412</v>
      </c>
      <c r="B1767" s="15" t="s">
        <v>3413</v>
      </c>
      <c r="C1767" s="20" t="s">
        <v>212</v>
      </c>
      <c r="D1767" s="50">
        <v>781.41253662109375</v>
      </c>
      <c r="E1767" s="61">
        <v>781.41253662109375</v>
      </c>
    </row>
    <row r="1768" spans="1:5" ht="30">
      <c r="A1768" s="5" t="s">
        <v>3414</v>
      </c>
      <c r="B1768" s="15" t="s">
        <v>3415</v>
      </c>
      <c r="C1768" s="20" t="s">
        <v>500</v>
      </c>
      <c r="D1768" s="46">
        <v>3047.149658203125</v>
      </c>
      <c r="E1768" s="57">
        <v>3047.149658203125</v>
      </c>
    </row>
    <row r="1769" spans="1:5" ht="30">
      <c r="A1769" s="5" t="s">
        <v>3416</v>
      </c>
      <c r="B1769" s="15" t="s">
        <v>3417</v>
      </c>
      <c r="C1769" s="20" t="s">
        <v>127</v>
      </c>
      <c r="D1769" s="45">
        <v>16.515729904174805</v>
      </c>
      <c r="E1769" s="56">
        <v>16.515729904174805</v>
      </c>
    </row>
    <row r="1770" spans="1:5">
      <c r="A1770" s="5" t="s">
        <v>3418</v>
      </c>
      <c r="B1770" s="15" t="s">
        <v>3419</v>
      </c>
      <c r="C1770" s="20" t="s">
        <v>500</v>
      </c>
      <c r="D1770" s="48">
        <v>0</v>
      </c>
      <c r="E1770" s="59">
        <v>0</v>
      </c>
    </row>
    <row r="1771" spans="1:5" ht="30">
      <c r="A1771" s="5" t="s">
        <v>3420</v>
      </c>
      <c r="B1771" s="15" t="s">
        <v>3421</v>
      </c>
      <c r="C1771" s="20" t="s">
        <v>500</v>
      </c>
      <c r="D1771" s="48">
        <v>0</v>
      </c>
      <c r="E1771" s="59">
        <v>0</v>
      </c>
    </row>
    <row r="1772" spans="1:5" ht="30">
      <c r="A1772" s="5" t="s">
        <v>3422</v>
      </c>
      <c r="B1772" s="15" t="s">
        <v>3423</v>
      </c>
      <c r="C1772" s="20" t="s">
        <v>2653</v>
      </c>
      <c r="D1772" s="51">
        <v>3.0483907088637352E-2</v>
      </c>
      <c r="E1772" s="62">
        <v>3.0483907088637352E-2</v>
      </c>
    </row>
    <row r="1773" spans="1:5" ht="30">
      <c r="A1773" s="5" t="s">
        <v>3424</v>
      </c>
      <c r="B1773" s="15" t="s">
        <v>3425</v>
      </c>
      <c r="C1773" s="20"/>
      <c r="D1773" s="44">
        <v>1.6696442365646362</v>
      </c>
      <c r="E1773" s="55">
        <v>1.6696442365646362</v>
      </c>
    </row>
    <row r="1774" spans="1:5" ht="30">
      <c r="A1774" s="5" t="s">
        <v>3426</v>
      </c>
      <c r="B1774" s="15" t="s">
        <v>3427</v>
      </c>
      <c r="C1774" s="20" t="s">
        <v>33</v>
      </c>
      <c r="D1774" s="45">
        <v>70.576194763183594</v>
      </c>
      <c r="E1774" s="56">
        <v>70.576194763183594</v>
      </c>
    </row>
    <row r="1775" spans="1:5" ht="30">
      <c r="A1775" s="5" t="s">
        <v>3428</v>
      </c>
      <c r="B1775" s="15" t="s">
        <v>3429</v>
      </c>
      <c r="C1775" s="20" t="s">
        <v>33</v>
      </c>
      <c r="D1775" s="45">
        <v>71.482574462890625</v>
      </c>
      <c r="E1775" s="56">
        <v>71.482574462890625</v>
      </c>
    </row>
    <row r="1776" spans="1:5" ht="30">
      <c r="A1776" s="5" t="s">
        <v>3430</v>
      </c>
      <c r="B1776" s="15" t="s">
        <v>3431</v>
      </c>
      <c r="C1776" s="20" t="s">
        <v>33</v>
      </c>
      <c r="D1776" s="45">
        <v>71.482574462890625</v>
      </c>
      <c r="E1776" s="56">
        <v>71.482574462890625</v>
      </c>
    </row>
    <row r="1777" spans="1:5" ht="30">
      <c r="A1777" s="5" t="s">
        <v>3432</v>
      </c>
      <c r="B1777" s="15" t="s">
        <v>3433</v>
      </c>
      <c r="C1777" s="20" t="s">
        <v>120</v>
      </c>
      <c r="D1777" s="46">
        <v>20789.02734375</v>
      </c>
      <c r="E1777" s="57">
        <v>20789.02734375</v>
      </c>
    </row>
    <row r="1778" spans="1:5">
      <c r="A1778" s="5" t="s">
        <v>3434</v>
      </c>
      <c r="B1778" s="15" t="s">
        <v>3435</v>
      </c>
      <c r="C1778" s="20" t="s">
        <v>120</v>
      </c>
      <c r="D1778" s="46">
        <v>20737.0546875</v>
      </c>
      <c r="E1778" s="57">
        <v>20737.0546875</v>
      </c>
    </row>
    <row r="1779" spans="1:5" ht="30">
      <c r="A1779" s="5" t="s">
        <v>3436</v>
      </c>
      <c r="B1779" s="15" t="s">
        <v>3437</v>
      </c>
      <c r="C1779" s="20" t="s">
        <v>120</v>
      </c>
      <c r="D1779" s="45">
        <v>51.972518920898437</v>
      </c>
      <c r="E1779" s="56">
        <v>51.972518920898437</v>
      </c>
    </row>
    <row r="1780" spans="1:5">
      <c r="A1780" s="5" t="s">
        <v>3438</v>
      </c>
      <c r="B1780" s="15" t="s">
        <v>3439</v>
      </c>
      <c r="C1780" s="20"/>
      <c r="D1780" s="12" t="s">
        <v>1736</v>
      </c>
      <c r="E1780" s="34" t="s">
        <v>1736</v>
      </c>
    </row>
    <row r="1781" spans="1:5" ht="30">
      <c r="A1781" s="5" t="s">
        <v>3440</v>
      </c>
      <c r="B1781" s="15" t="s">
        <v>3441</v>
      </c>
      <c r="C1781" s="20"/>
      <c r="D1781" s="12" t="s">
        <v>2616</v>
      </c>
      <c r="E1781" s="34" t="s">
        <v>2616</v>
      </c>
    </row>
    <row r="1782" spans="1:5" ht="30">
      <c r="A1782" s="5" t="s">
        <v>3442</v>
      </c>
      <c r="B1782" s="15" t="s">
        <v>3443</v>
      </c>
      <c r="C1782" s="20" t="s">
        <v>38</v>
      </c>
      <c r="D1782" s="45">
        <v>30.600000381469727</v>
      </c>
      <c r="E1782" s="56">
        <v>30.600000381469727</v>
      </c>
    </row>
    <row r="1783" spans="1:5" ht="30">
      <c r="A1783" s="5" t="s">
        <v>3444</v>
      </c>
      <c r="B1783" s="15" t="s">
        <v>3445</v>
      </c>
      <c r="C1783" s="20" t="s">
        <v>38</v>
      </c>
      <c r="D1783" s="45">
        <v>30.600000381469727</v>
      </c>
      <c r="E1783" s="56">
        <v>30.600000381469727</v>
      </c>
    </row>
    <row r="1784" spans="1:5" ht="30">
      <c r="A1784" s="5" t="s">
        <v>3446</v>
      </c>
      <c r="B1784" s="15" t="s">
        <v>3447</v>
      </c>
      <c r="C1784" s="20" t="s">
        <v>30</v>
      </c>
      <c r="D1784" s="50">
        <v>532.33154296875</v>
      </c>
      <c r="E1784" s="61">
        <v>532.33154296875</v>
      </c>
    </row>
    <row r="1785" spans="1:5">
      <c r="A1785" s="5" t="s">
        <v>3448</v>
      </c>
      <c r="B1785" s="15" t="s">
        <v>3449</v>
      </c>
      <c r="C1785" s="20" t="s">
        <v>212</v>
      </c>
      <c r="D1785" s="50">
        <v>706.2161865234375</v>
      </c>
      <c r="E1785" s="61">
        <v>706.2161865234375</v>
      </c>
    </row>
    <row r="1786" spans="1:5" ht="30">
      <c r="A1786" s="5" t="s">
        <v>3450</v>
      </c>
      <c r="B1786" s="15" t="s">
        <v>3451</v>
      </c>
      <c r="C1786" s="20" t="s">
        <v>500</v>
      </c>
      <c r="D1786" s="46">
        <v>3529.1630859375</v>
      </c>
      <c r="E1786" s="57">
        <v>3529.1630859375</v>
      </c>
    </row>
    <row r="1787" spans="1:5" ht="30">
      <c r="A1787" s="5" t="s">
        <v>3452</v>
      </c>
      <c r="B1787" s="15" t="s">
        <v>3453</v>
      </c>
      <c r="C1787" s="20" t="s">
        <v>212</v>
      </c>
      <c r="D1787" s="50">
        <v>706.2161865234375</v>
      </c>
      <c r="E1787" s="61">
        <v>706.2161865234375</v>
      </c>
    </row>
    <row r="1788" spans="1:5" ht="30">
      <c r="A1788" s="5" t="s">
        <v>3454</v>
      </c>
      <c r="B1788" s="15" t="s">
        <v>3455</v>
      </c>
      <c r="C1788" s="20" t="s">
        <v>38</v>
      </c>
      <c r="D1788" s="45">
        <v>30.600000381469727</v>
      </c>
      <c r="E1788" s="56">
        <v>30.600000381469727</v>
      </c>
    </row>
    <row r="1789" spans="1:5" ht="30">
      <c r="A1789" s="5" t="s">
        <v>3456</v>
      </c>
      <c r="B1789" s="15" t="s">
        <v>3457</v>
      </c>
      <c r="C1789" s="20" t="s">
        <v>500</v>
      </c>
      <c r="D1789" s="46">
        <v>3529.1630859375</v>
      </c>
      <c r="E1789" s="57">
        <v>3529.1630859375</v>
      </c>
    </row>
    <row r="1790" spans="1:5" ht="30">
      <c r="A1790" s="5" t="s">
        <v>3458</v>
      </c>
      <c r="B1790" s="15" t="s">
        <v>3459</v>
      </c>
      <c r="C1790" s="20" t="s">
        <v>38</v>
      </c>
      <c r="D1790" s="45">
        <v>16.370000839233398</v>
      </c>
      <c r="E1790" s="56">
        <v>16.370000839233398</v>
      </c>
    </row>
    <row r="1791" spans="1:5" ht="30">
      <c r="A1791" s="5" t="s">
        <v>3460</v>
      </c>
      <c r="B1791" s="15" t="s">
        <v>3461</v>
      </c>
      <c r="C1791" s="20" t="s">
        <v>500</v>
      </c>
      <c r="D1791" s="46">
        <v>3339.0439453125</v>
      </c>
      <c r="E1791" s="57">
        <v>3339.0439453125</v>
      </c>
    </row>
    <row r="1792" spans="1:5" ht="30">
      <c r="A1792" s="5" t="s">
        <v>3462</v>
      </c>
      <c r="B1792" s="15" t="s">
        <v>3463</v>
      </c>
      <c r="C1792" s="20" t="s">
        <v>38</v>
      </c>
      <c r="D1792" s="45">
        <v>16.370000839233398</v>
      </c>
      <c r="E1792" s="56">
        <v>16.370000839233398</v>
      </c>
    </row>
    <row r="1793" spans="1:5" ht="30">
      <c r="A1793" s="5" t="s">
        <v>3464</v>
      </c>
      <c r="B1793" s="15" t="s">
        <v>3465</v>
      </c>
      <c r="C1793" s="20" t="s">
        <v>30</v>
      </c>
      <c r="D1793" s="50">
        <v>439.05642700195312</v>
      </c>
      <c r="E1793" s="61">
        <v>439.05642700195312</v>
      </c>
    </row>
    <row r="1794" spans="1:5">
      <c r="A1794" s="5" t="s">
        <v>3466</v>
      </c>
      <c r="B1794" s="15" t="s">
        <v>3467</v>
      </c>
      <c r="C1794" s="20" t="s">
        <v>212</v>
      </c>
      <c r="D1794" s="50">
        <v>706.2161865234375</v>
      </c>
      <c r="E1794" s="61">
        <v>706.2161865234375</v>
      </c>
    </row>
    <row r="1795" spans="1:5" ht="30">
      <c r="A1795" s="5" t="s">
        <v>3468</v>
      </c>
      <c r="B1795" s="15" t="s">
        <v>3469</v>
      </c>
      <c r="C1795" s="20" t="s">
        <v>500</v>
      </c>
      <c r="D1795" s="46">
        <v>3339.0439453125</v>
      </c>
      <c r="E1795" s="57">
        <v>3339.0439453125</v>
      </c>
    </row>
    <row r="1796" spans="1:5" ht="30">
      <c r="A1796" s="5" t="s">
        <v>3470</v>
      </c>
      <c r="B1796" s="15" t="s">
        <v>3471</v>
      </c>
      <c r="C1796" s="20" t="s">
        <v>127</v>
      </c>
      <c r="D1796" s="45">
        <v>38.705577850341797</v>
      </c>
      <c r="E1796" s="56">
        <v>38.705577850341797</v>
      </c>
    </row>
    <row r="1797" spans="1:5">
      <c r="A1797" s="5" t="s">
        <v>3472</v>
      </c>
      <c r="B1797" s="15" t="s">
        <v>3473</v>
      </c>
      <c r="C1797" s="20" t="s">
        <v>500</v>
      </c>
      <c r="D1797" s="48">
        <v>0</v>
      </c>
      <c r="E1797" s="59">
        <v>0</v>
      </c>
    </row>
    <row r="1798" spans="1:5" ht="30">
      <c r="A1798" s="5" t="s">
        <v>3474</v>
      </c>
      <c r="B1798" s="15" t="s">
        <v>3475</v>
      </c>
      <c r="C1798" s="20" t="s">
        <v>500</v>
      </c>
      <c r="D1798" s="48">
        <v>0</v>
      </c>
      <c r="E1798" s="59">
        <v>0</v>
      </c>
    </row>
    <row r="1799" spans="1:5" ht="30">
      <c r="A1799" s="5" t="s">
        <v>3476</v>
      </c>
      <c r="B1799" s="15" t="s">
        <v>3477</v>
      </c>
      <c r="C1799" s="20" t="s">
        <v>2653</v>
      </c>
      <c r="D1799" s="51">
        <v>5.7943418622016907E-2</v>
      </c>
      <c r="E1799" s="62">
        <v>5.7943418622016907E-2</v>
      </c>
    </row>
    <row r="1800" spans="1:5" ht="30">
      <c r="A1800" s="5" t="s">
        <v>3478</v>
      </c>
      <c r="B1800" s="15" t="s">
        <v>3479</v>
      </c>
      <c r="C1800" s="20"/>
      <c r="D1800" s="44">
        <v>1.8692729473114014</v>
      </c>
      <c r="E1800" s="55">
        <v>1.8692729473114014</v>
      </c>
    </row>
    <row r="1801" spans="1:5" ht="30">
      <c r="A1801" s="5" t="s">
        <v>3480</v>
      </c>
      <c r="B1801" s="15" t="s">
        <v>3481</v>
      </c>
      <c r="C1801" s="20" t="s">
        <v>33</v>
      </c>
      <c r="D1801" s="45">
        <v>88.691360473632812</v>
      </c>
      <c r="E1801" s="56">
        <v>88.691360473632812</v>
      </c>
    </row>
    <row r="1802" spans="1:5" ht="30">
      <c r="A1802" s="5" t="s">
        <v>3482</v>
      </c>
      <c r="B1802" s="15" t="s">
        <v>3483</v>
      </c>
      <c r="C1802" s="20" t="s">
        <v>33</v>
      </c>
      <c r="D1802" s="45">
        <v>89.212959289550781</v>
      </c>
      <c r="E1802" s="56">
        <v>89.212959289550781</v>
      </c>
    </row>
    <row r="1803" spans="1:5" ht="30">
      <c r="A1803" s="5" t="s">
        <v>3484</v>
      </c>
      <c r="B1803" s="15" t="s">
        <v>3485</v>
      </c>
      <c r="C1803" s="20" t="s">
        <v>33</v>
      </c>
      <c r="D1803" s="45">
        <v>89.212959289550781</v>
      </c>
      <c r="E1803" s="56">
        <v>89.212959289550781</v>
      </c>
    </row>
    <row r="1804" spans="1:5" ht="30">
      <c r="A1804" s="5" t="s">
        <v>3486</v>
      </c>
      <c r="B1804" s="15" t="s">
        <v>3487</v>
      </c>
      <c r="C1804" s="20" t="s">
        <v>120</v>
      </c>
      <c r="D1804" s="46">
        <v>37296.45703125</v>
      </c>
      <c r="E1804" s="57">
        <v>37296.45703125</v>
      </c>
    </row>
    <row r="1805" spans="1:5">
      <c r="A1805" s="5" t="s">
        <v>3488</v>
      </c>
      <c r="B1805" s="15" t="s">
        <v>3489</v>
      </c>
      <c r="C1805" s="20" t="s">
        <v>120</v>
      </c>
      <c r="D1805" s="46">
        <v>37203.21875</v>
      </c>
      <c r="E1805" s="57">
        <v>37203.21875</v>
      </c>
    </row>
    <row r="1806" spans="1:5" ht="30">
      <c r="A1806" s="5" t="s">
        <v>3490</v>
      </c>
      <c r="B1806" s="15" t="s">
        <v>3491</v>
      </c>
      <c r="C1806" s="20" t="s">
        <v>120</v>
      </c>
      <c r="D1806" s="45">
        <v>93.241058349609375</v>
      </c>
      <c r="E1806" s="56">
        <v>93.241058349609375</v>
      </c>
    </row>
    <row r="1807" spans="1:5">
      <c r="A1807" s="5" t="s">
        <v>3492</v>
      </c>
      <c r="B1807" s="15" t="s">
        <v>3493</v>
      </c>
      <c r="C1807" s="20"/>
      <c r="D1807" s="12" t="s">
        <v>1736</v>
      </c>
      <c r="E1807" s="34" t="s">
        <v>1736</v>
      </c>
    </row>
    <row r="1808" spans="1:5" ht="30">
      <c r="A1808" s="5" t="s">
        <v>3494</v>
      </c>
      <c r="B1808" s="15" t="s">
        <v>3495</v>
      </c>
      <c r="C1808" s="20"/>
      <c r="D1808" s="12" t="s">
        <v>2616</v>
      </c>
      <c r="E1808" s="34" t="s">
        <v>2616</v>
      </c>
    </row>
    <row r="1809" spans="1:5" ht="30">
      <c r="A1809" s="5" t="s">
        <v>3496</v>
      </c>
      <c r="B1809" s="15" t="s">
        <v>3497</v>
      </c>
      <c r="C1809" s="20" t="s">
        <v>38</v>
      </c>
      <c r="D1809" s="45">
        <v>16.370000839233398</v>
      </c>
      <c r="E1809" s="56">
        <v>16.370000839233398</v>
      </c>
    </row>
    <row r="1810" spans="1:5" ht="30">
      <c r="A1810" s="5" t="s">
        <v>3498</v>
      </c>
      <c r="B1810" s="15" t="s">
        <v>3499</v>
      </c>
      <c r="C1810" s="20" t="s">
        <v>38</v>
      </c>
      <c r="D1810" s="45">
        <v>16.370000839233398</v>
      </c>
      <c r="E1810" s="56">
        <v>16.370000839233398</v>
      </c>
    </row>
    <row r="1811" spans="1:5" ht="30">
      <c r="A1811" s="5" t="s">
        <v>3500</v>
      </c>
      <c r="B1811" s="15" t="s">
        <v>3501</v>
      </c>
      <c r="C1811" s="20" t="s">
        <v>30</v>
      </c>
      <c r="D1811" s="50">
        <v>439.05642700195312</v>
      </c>
      <c r="E1811" s="61">
        <v>439.05642700195312</v>
      </c>
    </row>
    <row r="1812" spans="1:5">
      <c r="A1812" s="5" t="s">
        <v>3502</v>
      </c>
      <c r="B1812" s="15" t="s">
        <v>3503</v>
      </c>
      <c r="C1812" s="20" t="s">
        <v>212</v>
      </c>
      <c r="D1812" s="50">
        <v>688.4649658203125</v>
      </c>
      <c r="E1812" s="61">
        <v>688.4649658203125</v>
      </c>
    </row>
    <row r="1813" spans="1:5" ht="30">
      <c r="A1813" s="5" t="s">
        <v>3504</v>
      </c>
      <c r="B1813" s="15" t="s">
        <v>3505</v>
      </c>
      <c r="C1813" s="20" t="s">
        <v>500</v>
      </c>
      <c r="D1813" s="46">
        <v>3339.0439453125</v>
      </c>
      <c r="E1813" s="57">
        <v>3339.0439453125</v>
      </c>
    </row>
    <row r="1814" spans="1:5" ht="30">
      <c r="A1814" s="5" t="s">
        <v>3506</v>
      </c>
      <c r="B1814" s="15" t="s">
        <v>3507</v>
      </c>
      <c r="C1814" s="20" t="s">
        <v>212</v>
      </c>
      <c r="D1814" s="50">
        <v>688.4649658203125</v>
      </c>
      <c r="E1814" s="61">
        <v>688.4649658203125</v>
      </c>
    </row>
    <row r="1815" spans="1:5" ht="30">
      <c r="A1815" s="5" t="s">
        <v>3508</v>
      </c>
      <c r="B1815" s="15" t="s">
        <v>3509</v>
      </c>
      <c r="C1815" s="20" t="s">
        <v>38</v>
      </c>
      <c r="D1815" s="45">
        <v>16.370000839233398</v>
      </c>
      <c r="E1815" s="56">
        <v>16.370000839233398</v>
      </c>
    </row>
    <row r="1816" spans="1:5" ht="30">
      <c r="A1816" s="5" t="s">
        <v>3510</v>
      </c>
      <c r="B1816" s="15" t="s">
        <v>3511</v>
      </c>
      <c r="C1816" s="20" t="s">
        <v>500</v>
      </c>
      <c r="D1816" s="46">
        <v>3339.0439453125</v>
      </c>
      <c r="E1816" s="57">
        <v>3339.0439453125</v>
      </c>
    </row>
    <row r="1817" spans="1:5" ht="30">
      <c r="A1817" s="5" t="s">
        <v>3512</v>
      </c>
      <c r="B1817" s="15" t="s">
        <v>3513</v>
      </c>
      <c r="C1817" s="20" t="s">
        <v>38</v>
      </c>
      <c r="D1817" s="44">
        <v>9.2460002899169922</v>
      </c>
      <c r="E1817" s="55">
        <v>9.2460002899169922</v>
      </c>
    </row>
    <row r="1818" spans="1:5" ht="30">
      <c r="A1818" s="5" t="s">
        <v>3514</v>
      </c>
      <c r="B1818" s="15" t="s">
        <v>3515</v>
      </c>
      <c r="C1818" s="20" t="s">
        <v>500</v>
      </c>
      <c r="D1818" s="46">
        <v>3182.62353515625</v>
      </c>
      <c r="E1818" s="57">
        <v>3182.62353515625</v>
      </c>
    </row>
    <row r="1819" spans="1:5" ht="30">
      <c r="A1819" s="5" t="s">
        <v>3516</v>
      </c>
      <c r="B1819" s="15" t="s">
        <v>3517</v>
      </c>
      <c r="C1819" s="20" t="s">
        <v>38</v>
      </c>
      <c r="D1819" s="44">
        <v>9.2460002899169922</v>
      </c>
      <c r="E1819" s="55">
        <v>9.2460002899169922</v>
      </c>
    </row>
    <row r="1820" spans="1:5" ht="30">
      <c r="A1820" s="5" t="s">
        <v>3518</v>
      </c>
      <c r="B1820" s="15" t="s">
        <v>3519</v>
      </c>
      <c r="C1820" s="20" t="s">
        <v>30</v>
      </c>
      <c r="D1820" s="50">
        <v>360.84719848632812</v>
      </c>
      <c r="E1820" s="61">
        <v>360.84719848632812</v>
      </c>
    </row>
    <row r="1821" spans="1:5">
      <c r="A1821" s="5" t="s">
        <v>3520</v>
      </c>
      <c r="B1821" s="15" t="s">
        <v>3521</v>
      </c>
      <c r="C1821" s="20" t="s">
        <v>212</v>
      </c>
      <c r="D1821" s="50">
        <v>688.4649658203125</v>
      </c>
      <c r="E1821" s="61">
        <v>688.4649658203125</v>
      </c>
    </row>
    <row r="1822" spans="1:5" ht="30">
      <c r="A1822" s="5" t="s">
        <v>3522</v>
      </c>
      <c r="B1822" s="15" t="s">
        <v>3523</v>
      </c>
      <c r="C1822" s="20" t="s">
        <v>500</v>
      </c>
      <c r="D1822" s="46">
        <v>3182.62353515625</v>
      </c>
      <c r="E1822" s="57">
        <v>3182.62353515625</v>
      </c>
    </row>
    <row r="1823" spans="1:5" ht="30">
      <c r="A1823" s="5" t="s">
        <v>3524</v>
      </c>
      <c r="B1823" s="15" t="s">
        <v>3525</v>
      </c>
      <c r="C1823" s="20" t="s">
        <v>127</v>
      </c>
      <c r="D1823" s="45">
        <v>59.591457366943359</v>
      </c>
      <c r="E1823" s="56">
        <v>59.591457366943359</v>
      </c>
    </row>
    <row r="1824" spans="1:5">
      <c r="A1824" s="5" t="s">
        <v>3526</v>
      </c>
      <c r="B1824" s="15" t="s">
        <v>3527</v>
      </c>
      <c r="C1824" s="20" t="s">
        <v>500</v>
      </c>
      <c r="D1824" s="48">
        <v>0</v>
      </c>
      <c r="E1824" s="59">
        <v>0</v>
      </c>
    </row>
    <row r="1825" spans="1:5" ht="30">
      <c r="A1825" s="5" t="s">
        <v>3528</v>
      </c>
      <c r="B1825" s="15" t="s">
        <v>3529</v>
      </c>
      <c r="C1825" s="20" t="s">
        <v>500</v>
      </c>
      <c r="D1825" s="48">
        <v>0</v>
      </c>
      <c r="E1825" s="59">
        <v>0</v>
      </c>
    </row>
    <row r="1826" spans="1:5" ht="30">
      <c r="A1826" s="5" t="s">
        <v>3530</v>
      </c>
      <c r="B1826" s="15" t="s">
        <v>3531</v>
      </c>
      <c r="C1826" s="20" t="s">
        <v>2653</v>
      </c>
      <c r="D1826" s="51">
        <v>9.9420778453350067E-2</v>
      </c>
      <c r="E1826" s="62">
        <v>9.9420778453350067E-2</v>
      </c>
    </row>
    <row r="1827" spans="1:5" ht="30">
      <c r="A1827" s="5" t="s">
        <v>3532</v>
      </c>
      <c r="B1827" s="15" t="s">
        <v>3533</v>
      </c>
      <c r="C1827" s="20"/>
      <c r="D1827" s="44">
        <v>1.7704952955245972</v>
      </c>
      <c r="E1827" s="55">
        <v>1.7704952955245972</v>
      </c>
    </row>
    <row r="1828" spans="1:5" ht="30">
      <c r="A1828" s="5" t="s">
        <v>3534</v>
      </c>
      <c r="B1828" s="15" t="s">
        <v>3535</v>
      </c>
      <c r="C1828" s="20" t="s">
        <v>33</v>
      </c>
      <c r="D1828" s="45">
        <v>89.873687744140625</v>
      </c>
      <c r="E1828" s="56">
        <v>89.873687744140625</v>
      </c>
    </row>
    <row r="1829" spans="1:5" ht="30">
      <c r="A1829" s="5" t="s">
        <v>3536</v>
      </c>
      <c r="B1829" s="15" t="s">
        <v>3537</v>
      </c>
      <c r="C1829" s="20" t="s">
        <v>33</v>
      </c>
      <c r="D1829" s="45">
        <v>90.270614624023438</v>
      </c>
      <c r="E1829" s="56">
        <v>90.270614624023438</v>
      </c>
    </row>
    <row r="1830" spans="1:5" ht="30">
      <c r="A1830" s="5" t="s">
        <v>3538</v>
      </c>
      <c r="B1830" s="15" t="s">
        <v>3539</v>
      </c>
      <c r="C1830" s="20" t="s">
        <v>33</v>
      </c>
      <c r="D1830" s="45">
        <v>90.270614624023438</v>
      </c>
      <c r="E1830" s="56">
        <v>90.270614624023438</v>
      </c>
    </row>
    <row r="1831" spans="1:5" ht="30">
      <c r="A1831" s="5" t="s">
        <v>3540</v>
      </c>
      <c r="B1831" s="15" t="s">
        <v>3541</v>
      </c>
      <c r="C1831" s="20" t="s">
        <v>120</v>
      </c>
      <c r="D1831" s="46">
        <v>29914.330078125</v>
      </c>
      <c r="E1831" s="57">
        <v>29914.330078125</v>
      </c>
    </row>
    <row r="1832" spans="1:5">
      <c r="A1832" s="5" t="s">
        <v>3542</v>
      </c>
      <c r="B1832" s="15" t="s">
        <v>3543</v>
      </c>
      <c r="C1832" s="20" t="s">
        <v>120</v>
      </c>
      <c r="D1832" s="46">
        <v>29839.54296875</v>
      </c>
      <c r="E1832" s="57">
        <v>29839.54296875</v>
      </c>
    </row>
    <row r="1833" spans="1:5" ht="30">
      <c r="A1833" s="5" t="s">
        <v>3544</v>
      </c>
      <c r="B1833" s="15" t="s">
        <v>3545</v>
      </c>
      <c r="C1833" s="20" t="s">
        <v>120</v>
      </c>
      <c r="D1833" s="45">
        <v>74.785751342773438</v>
      </c>
      <c r="E1833" s="56">
        <v>74.785751342773438</v>
      </c>
    </row>
    <row r="1834" spans="1:5">
      <c r="A1834" s="5" t="s">
        <v>3546</v>
      </c>
      <c r="B1834" s="15" t="s">
        <v>3547</v>
      </c>
      <c r="C1834" s="20"/>
      <c r="D1834" s="12" t="s">
        <v>1736</v>
      </c>
      <c r="E1834" s="34" t="s">
        <v>1736</v>
      </c>
    </row>
    <row r="1835" spans="1:5" ht="30">
      <c r="A1835" s="5" t="s">
        <v>3548</v>
      </c>
      <c r="B1835" s="15" t="s">
        <v>3549</v>
      </c>
      <c r="C1835" s="20"/>
      <c r="D1835" s="12" t="s">
        <v>2616</v>
      </c>
      <c r="E1835" s="34" t="s">
        <v>2616</v>
      </c>
    </row>
    <row r="1836" spans="1:5" ht="30">
      <c r="A1836" s="5" t="s">
        <v>3550</v>
      </c>
      <c r="B1836" s="15" t="s">
        <v>3551</v>
      </c>
      <c r="C1836" s="20" t="s">
        <v>38</v>
      </c>
      <c r="D1836" s="44">
        <v>9.2460002899169922</v>
      </c>
      <c r="E1836" s="55">
        <v>9.2460002899169922</v>
      </c>
    </row>
    <row r="1837" spans="1:5" ht="30">
      <c r="A1837" s="5" t="s">
        <v>3552</v>
      </c>
      <c r="B1837" s="15" t="s">
        <v>3553</v>
      </c>
      <c r="C1837" s="20" t="s">
        <v>38</v>
      </c>
      <c r="D1837" s="44">
        <v>9.2460002899169922</v>
      </c>
      <c r="E1837" s="55">
        <v>9.2460002899169922</v>
      </c>
    </row>
    <row r="1838" spans="1:5" ht="30">
      <c r="A1838" s="5" t="s">
        <v>3554</v>
      </c>
      <c r="B1838" s="15" t="s">
        <v>3555</v>
      </c>
      <c r="C1838" s="20" t="s">
        <v>30</v>
      </c>
      <c r="D1838" s="50">
        <v>360.84719848632812</v>
      </c>
      <c r="E1838" s="61">
        <v>360.84719848632812</v>
      </c>
    </row>
    <row r="1839" spans="1:5">
      <c r="A1839" s="5" t="s">
        <v>3556</v>
      </c>
      <c r="B1839" s="15" t="s">
        <v>3557</v>
      </c>
      <c r="C1839" s="20" t="s">
        <v>212</v>
      </c>
      <c r="D1839" s="50">
        <v>617.8905029296875</v>
      </c>
      <c r="E1839" s="61">
        <v>617.8905029296875</v>
      </c>
    </row>
    <row r="1840" spans="1:5" ht="30">
      <c r="A1840" s="5" t="s">
        <v>3558</v>
      </c>
      <c r="B1840" s="15" t="s">
        <v>3559</v>
      </c>
      <c r="C1840" s="20" t="s">
        <v>500</v>
      </c>
      <c r="D1840" s="46">
        <v>3182.62353515625</v>
      </c>
      <c r="E1840" s="57">
        <v>3182.62353515625</v>
      </c>
    </row>
    <row r="1841" spans="1:5" ht="30">
      <c r="A1841" s="5" t="s">
        <v>3560</v>
      </c>
      <c r="B1841" s="15" t="s">
        <v>3561</v>
      </c>
      <c r="C1841" s="20" t="s">
        <v>212</v>
      </c>
      <c r="D1841" s="50">
        <v>617.8905029296875</v>
      </c>
      <c r="E1841" s="61">
        <v>617.8905029296875</v>
      </c>
    </row>
    <row r="1842" spans="1:5" ht="30">
      <c r="A1842" s="5" t="s">
        <v>3562</v>
      </c>
      <c r="B1842" s="15" t="s">
        <v>3563</v>
      </c>
      <c r="C1842" s="20" t="s">
        <v>38</v>
      </c>
      <c r="D1842" s="44">
        <v>9.2460002899169922</v>
      </c>
      <c r="E1842" s="55">
        <v>9.2460002899169922</v>
      </c>
    </row>
    <row r="1843" spans="1:5" ht="30">
      <c r="A1843" s="5" t="s">
        <v>3564</v>
      </c>
      <c r="B1843" s="15" t="s">
        <v>3565</v>
      </c>
      <c r="C1843" s="20" t="s">
        <v>500</v>
      </c>
      <c r="D1843" s="46">
        <v>3182.62353515625</v>
      </c>
      <c r="E1843" s="57">
        <v>3182.62353515625</v>
      </c>
    </row>
    <row r="1844" spans="1:5" ht="30">
      <c r="A1844" s="5" t="s">
        <v>3566</v>
      </c>
      <c r="B1844" s="15" t="s">
        <v>3567</v>
      </c>
      <c r="C1844" s="20" t="s">
        <v>38</v>
      </c>
      <c r="D1844" s="44">
        <v>3.6419999599456787</v>
      </c>
      <c r="E1844" s="55">
        <v>3.6419999599456787</v>
      </c>
    </row>
    <row r="1845" spans="1:5" ht="30">
      <c r="A1845" s="5" t="s">
        <v>3568</v>
      </c>
      <c r="B1845" s="15" t="s">
        <v>3569</v>
      </c>
      <c r="C1845" s="20" t="s">
        <v>500</v>
      </c>
      <c r="D1845" s="47">
        <v>2961.38671875</v>
      </c>
      <c r="E1845" s="58">
        <v>2961.38671875</v>
      </c>
    </row>
    <row r="1846" spans="1:5" ht="30">
      <c r="A1846" s="5" t="s">
        <v>3570</v>
      </c>
      <c r="B1846" s="15" t="s">
        <v>3571</v>
      </c>
      <c r="C1846" s="20" t="s">
        <v>38</v>
      </c>
      <c r="D1846" s="44">
        <v>3.6419999599456787</v>
      </c>
      <c r="E1846" s="55">
        <v>3.6419999599456787</v>
      </c>
    </row>
    <row r="1847" spans="1:5" ht="30">
      <c r="A1847" s="5" t="s">
        <v>3572</v>
      </c>
      <c r="B1847" s="15" t="s">
        <v>3573</v>
      </c>
      <c r="C1847" s="20" t="s">
        <v>30</v>
      </c>
      <c r="D1847" s="50">
        <v>247.85671997070312</v>
      </c>
      <c r="E1847" s="61">
        <v>247.85671997070312</v>
      </c>
    </row>
    <row r="1848" spans="1:5">
      <c r="A1848" s="5" t="s">
        <v>3574</v>
      </c>
      <c r="B1848" s="15" t="s">
        <v>3575</v>
      </c>
      <c r="C1848" s="20" t="s">
        <v>212</v>
      </c>
      <c r="D1848" s="50">
        <v>617.8905029296875</v>
      </c>
      <c r="E1848" s="61">
        <v>617.8905029296875</v>
      </c>
    </row>
    <row r="1849" spans="1:5" ht="30">
      <c r="A1849" s="5" t="s">
        <v>3576</v>
      </c>
      <c r="B1849" s="15" t="s">
        <v>3577</v>
      </c>
      <c r="C1849" s="20" t="s">
        <v>500</v>
      </c>
      <c r="D1849" s="47">
        <v>2961.38671875</v>
      </c>
      <c r="E1849" s="58">
        <v>2961.38671875</v>
      </c>
    </row>
    <row r="1850" spans="1:5" ht="30">
      <c r="A1850" s="5" t="s">
        <v>3578</v>
      </c>
      <c r="B1850" s="15" t="s">
        <v>3579</v>
      </c>
      <c r="C1850" s="20" t="s">
        <v>127</v>
      </c>
      <c r="D1850" s="50">
        <v>111.85613250732422</v>
      </c>
      <c r="E1850" s="61">
        <v>111.85613250732422</v>
      </c>
    </row>
    <row r="1851" spans="1:5">
      <c r="A1851" s="5" t="s">
        <v>3580</v>
      </c>
      <c r="B1851" s="15" t="s">
        <v>3581</v>
      </c>
      <c r="C1851" s="20" t="s">
        <v>500</v>
      </c>
      <c r="D1851" s="48">
        <v>0</v>
      </c>
      <c r="E1851" s="59">
        <v>0</v>
      </c>
    </row>
    <row r="1852" spans="1:5" ht="30">
      <c r="A1852" s="5" t="s">
        <v>3582</v>
      </c>
      <c r="B1852" s="15" t="s">
        <v>3583</v>
      </c>
      <c r="C1852" s="20" t="s">
        <v>500</v>
      </c>
      <c r="D1852" s="48">
        <v>0</v>
      </c>
      <c r="E1852" s="59">
        <v>0</v>
      </c>
    </row>
    <row r="1853" spans="1:5" ht="30">
      <c r="A1853" s="5" t="s">
        <v>3584</v>
      </c>
      <c r="B1853" s="15" t="s">
        <v>3585</v>
      </c>
      <c r="C1853" s="20" t="s">
        <v>2653</v>
      </c>
      <c r="D1853" s="51">
        <v>0.14920638501644135</v>
      </c>
      <c r="E1853" s="62">
        <v>0.14920638501644135</v>
      </c>
    </row>
    <row r="1854" spans="1:5" ht="30">
      <c r="A1854" s="5" t="s">
        <v>3586</v>
      </c>
      <c r="B1854" s="15" t="s">
        <v>3587</v>
      </c>
      <c r="C1854" s="20"/>
      <c r="D1854" s="44">
        <v>2.538715124130249</v>
      </c>
      <c r="E1854" s="55">
        <v>2.538715124130249</v>
      </c>
    </row>
    <row r="1855" spans="1:5" ht="30">
      <c r="A1855" s="5" t="s">
        <v>3588</v>
      </c>
      <c r="B1855" s="15" t="s">
        <v>3589</v>
      </c>
      <c r="C1855" s="20" t="s">
        <v>33</v>
      </c>
      <c r="D1855" s="45">
        <v>90.915130615234375</v>
      </c>
      <c r="E1855" s="56">
        <v>90.915130615234375</v>
      </c>
    </row>
    <row r="1856" spans="1:5" ht="30">
      <c r="A1856" s="5" t="s">
        <v>3590</v>
      </c>
      <c r="B1856" s="15" t="s">
        <v>3591</v>
      </c>
      <c r="C1856" s="20" t="s">
        <v>33</v>
      </c>
      <c r="D1856" s="45">
        <v>91.508110046386719</v>
      </c>
      <c r="E1856" s="56">
        <v>91.508110046386719</v>
      </c>
    </row>
    <row r="1857" spans="1:5" ht="30">
      <c r="A1857" s="5" t="s">
        <v>3592</v>
      </c>
      <c r="B1857" s="15" t="s">
        <v>3593</v>
      </c>
      <c r="C1857" s="20" t="s">
        <v>33</v>
      </c>
      <c r="D1857" s="45">
        <v>91.508110046386719</v>
      </c>
      <c r="E1857" s="56">
        <v>91.508110046386719</v>
      </c>
    </row>
    <row r="1858" spans="1:5" ht="30">
      <c r="A1858" s="5" t="s">
        <v>3594</v>
      </c>
      <c r="B1858" s="15" t="s">
        <v>3595</v>
      </c>
      <c r="C1858" s="20" t="s">
        <v>120</v>
      </c>
      <c r="D1858" s="46">
        <v>37972.875</v>
      </c>
      <c r="E1858" s="57">
        <v>37972.875</v>
      </c>
    </row>
    <row r="1859" spans="1:5">
      <c r="A1859" s="5" t="s">
        <v>3596</v>
      </c>
      <c r="B1859" s="15" t="s">
        <v>3597</v>
      </c>
      <c r="C1859" s="20" t="s">
        <v>120</v>
      </c>
      <c r="D1859" s="46">
        <v>37877.94140625</v>
      </c>
      <c r="E1859" s="57">
        <v>37877.94140625</v>
      </c>
    </row>
    <row r="1860" spans="1:5" ht="30">
      <c r="A1860" s="5" t="s">
        <v>3598</v>
      </c>
      <c r="B1860" s="15" t="s">
        <v>3599</v>
      </c>
      <c r="C1860" s="20" t="s">
        <v>120</v>
      </c>
      <c r="D1860" s="45">
        <v>94.932098388671875</v>
      </c>
      <c r="E1860" s="56">
        <v>94.932098388671875</v>
      </c>
    </row>
    <row r="1861" spans="1:5">
      <c r="A1861" s="5" t="s">
        <v>3600</v>
      </c>
      <c r="B1861" s="15" t="s">
        <v>3601</v>
      </c>
      <c r="C1861" s="20"/>
      <c r="D1861" s="12" t="s">
        <v>1736</v>
      </c>
      <c r="E1861" s="34" t="s">
        <v>1736</v>
      </c>
    </row>
    <row r="1862" spans="1:5" ht="30">
      <c r="A1862" s="5" t="s">
        <v>3602</v>
      </c>
      <c r="B1862" s="15" t="s">
        <v>3603</v>
      </c>
      <c r="C1862" s="20"/>
      <c r="D1862" s="12" t="s">
        <v>2616</v>
      </c>
      <c r="E1862" s="34" t="s">
        <v>2616</v>
      </c>
    </row>
    <row r="1863" spans="1:5" ht="30">
      <c r="A1863" s="5" t="s">
        <v>3604</v>
      </c>
      <c r="B1863" s="15" t="s">
        <v>3605</v>
      </c>
      <c r="C1863" s="20" t="s">
        <v>38</v>
      </c>
      <c r="D1863" s="44">
        <v>3.6419999599456787</v>
      </c>
      <c r="E1863" s="55">
        <v>3.6419999599456787</v>
      </c>
    </row>
    <row r="1864" spans="1:5" ht="30">
      <c r="A1864" s="5" t="s">
        <v>3606</v>
      </c>
      <c r="B1864" s="15" t="s">
        <v>3607</v>
      </c>
      <c r="C1864" s="20" t="s">
        <v>38</v>
      </c>
      <c r="D1864" s="44">
        <v>3.6419999599456787</v>
      </c>
      <c r="E1864" s="55">
        <v>3.6419999599456787</v>
      </c>
    </row>
    <row r="1865" spans="1:5" ht="30">
      <c r="A1865" s="5" t="s">
        <v>3608</v>
      </c>
      <c r="B1865" s="15" t="s">
        <v>3609</v>
      </c>
      <c r="C1865" s="20" t="s">
        <v>30</v>
      </c>
      <c r="D1865" s="50">
        <v>247.85671997070312</v>
      </c>
      <c r="E1865" s="61">
        <v>247.85671997070312</v>
      </c>
    </row>
    <row r="1866" spans="1:5">
      <c r="A1866" s="5" t="s">
        <v>3610</v>
      </c>
      <c r="B1866" s="15" t="s">
        <v>3611</v>
      </c>
      <c r="C1866" s="20" t="s">
        <v>212</v>
      </c>
      <c r="D1866" s="50">
        <v>583.5057373046875</v>
      </c>
      <c r="E1866" s="61">
        <v>583.5057373046875</v>
      </c>
    </row>
    <row r="1867" spans="1:5" ht="30">
      <c r="A1867" s="5" t="s">
        <v>3612</v>
      </c>
      <c r="B1867" s="15" t="s">
        <v>3613</v>
      </c>
      <c r="C1867" s="20" t="s">
        <v>500</v>
      </c>
      <c r="D1867" s="47">
        <v>2961.38671875</v>
      </c>
      <c r="E1867" s="58">
        <v>2961.38671875</v>
      </c>
    </row>
    <row r="1868" spans="1:5" ht="30">
      <c r="A1868" s="5" t="s">
        <v>3614</v>
      </c>
      <c r="B1868" s="15" t="s">
        <v>3615</v>
      </c>
      <c r="C1868" s="20" t="s">
        <v>212</v>
      </c>
      <c r="D1868" s="50">
        <v>583.5057373046875</v>
      </c>
      <c r="E1868" s="61">
        <v>583.5057373046875</v>
      </c>
    </row>
    <row r="1869" spans="1:5" ht="30">
      <c r="A1869" s="5" t="s">
        <v>3616</v>
      </c>
      <c r="B1869" s="15" t="s">
        <v>3617</v>
      </c>
      <c r="C1869" s="20" t="s">
        <v>38</v>
      </c>
      <c r="D1869" s="44">
        <v>3.6419999599456787</v>
      </c>
      <c r="E1869" s="55">
        <v>3.6419999599456787</v>
      </c>
    </row>
    <row r="1870" spans="1:5" ht="30">
      <c r="A1870" s="5" t="s">
        <v>3618</v>
      </c>
      <c r="B1870" s="15" t="s">
        <v>3619</v>
      </c>
      <c r="C1870" s="20" t="s">
        <v>500</v>
      </c>
      <c r="D1870" s="47">
        <v>2961.38671875</v>
      </c>
      <c r="E1870" s="58">
        <v>2961.38671875</v>
      </c>
    </row>
    <row r="1871" spans="1:5" ht="30">
      <c r="A1871" s="5" t="s">
        <v>3620</v>
      </c>
      <c r="B1871" s="15" t="s">
        <v>3621</v>
      </c>
      <c r="C1871" s="20" t="s">
        <v>38</v>
      </c>
      <c r="D1871" s="44">
        <v>1.3799999952316284</v>
      </c>
      <c r="E1871" s="55">
        <v>1.3799999952316284</v>
      </c>
    </row>
    <row r="1872" spans="1:5" ht="30">
      <c r="A1872" s="5" t="s">
        <v>3622</v>
      </c>
      <c r="B1872" s="15" t="s">
        <v>3623</v>
      </c>
      <c r="C1872" s="20" t="s">
        <v>500</v>
      </c>
      <c r="D1872" s="47">
        <v>2770.9521484375</v>
      </c>
      <c r="E1872" s="58">
        <v>2770.9521484375</v>
      </c>
    </row>
    <row r="1873" spans="1:5" ht="30">
      <c r="A1873" s="5" t="s">
        <v>3624</v>
      </c>
      <c r="B1873" s="15" t="s">
        <v>3625</v>
      </c>
      <c r="C1873" s="20" t="s">
        <v>38</v>
      </c>
      <c r="D1873" s="44">
        <v>1.3799999952316284</v>
      </c>
      <c r="E1873" s="55">
        <v>1.3799999952316284</v>
      </c>
    </row>
    <row r="1874" spans="1:5" ht="30">
      <c r="A1874" s="5" t="s">
        <v>3626</v>
      </c>
      <c r="B1874" s="15" t="s">
        <v>3627</v>
      </c>
      <c r="C1874" s="20" t="s">
        <v>30</v>
      </c>
      <c r="D1874" s="50">
        <v>148.59397888183594</v>
      </c>
      <c r="E1874" s="61">
        <v>148.59397888183594</v>
      </c>
    </row>
    <row r="1875" spans="1:5">
      <c r="A1875" s="5" t="s">
        <v>3628</v>
      </c>
      <c r="B1875" s="15" t="s">
        <v>3629</v>
      </c>
      <c r="C1875" s="20" t="s">
        <v>212</v>
      </c>
      <c r="D1875" s="50">
        <v>583.5057373046875</v>
      </c>
      <c r="E1875" s="61">
        <v>583.5057373046875</v>
      </c>
    </row>
    <row r="1876" spans="1:5" ht="30">
      <c r="A1876" s="5" t="s">
        <v>3630</v>
      </c>
      <c r="B1876" s="15" t="s">
        <v>3631</v>
      </c>
      <c r="C1876" s="20" t="s">
        <v>500</v>
      </c>
      <c r="D1876" s="47">
        <v>2770.9521484375</v>
      </c>
      <c r="E1876" s="58">
        <v>2770.9521484375</v>
      </c>
    </row>
    <row r="1877" spans="1:5" ht="30">
      <c r="A1877" s="5" t="s">
        <v>3632</v>
      </c>
      <c r="B1877" s="15" t="s">
        <v>3633</v>
      </c>
      <c r="C1877" s="20" t="s">
        <v>127</v>
      </c>
      <c r="D1877" s="50">
        <v>225.92587280273438</v>
      </c>
      <c r="E1877" s="61">
        <v>225.92587280273438</v>
      </c>
    </row>
    <row r="1878" spans="1:5">
      <c r="A1878" s="5" t="s">
        <v>3634</v>
      </c>
      <c r="B1878" s="15" t="s">
        <v>3635</v>
      </c>
      <c r="C1878" s="20" t="s">
        <v>500</v>
      </c>
      <c r="D1878" s="48">
        <v>0</v>
      </c>
      <c r="E1878" s="59">
        <v>0</v>
      </c>
    </row>
    <row r="1879" spans="1:5" ht="30">
      <c r="A1879" s="5" t="s">
        <v>3636</v>
      </c>
      <c r="B1879" s="15" t="s">
        <v>3637</v>
      </c>
      <c r="C1879" s="20" t="s">
        <v>500</v>
      </c>
      <c r="D1879" s="48">
        <v>0</v>
      </c>
      <c r="E1879" s="59">
        <v>0</v>
      </c>
    </row>
    <row r="1880" spans="1:5" ht="30">
      <c r="A1880" s="5" t="s">
        <v>3638</v>
      </c>
      <c r="B1880" s="15" t="s">
        <v>3639</v>
      </c>
      <c r="C1880" s="20" t="s">
        <v>2653</v>
      </c>
      <c r="D1880" s="51">
        <v>0.32467660307884216</v>
      </c>
      <c r="E1880" s="62">
        <v>0.32467660307884216</v>
      </c>
    </row>
    <row r="1881" spans="1:5" ht="30">
      <c r="A1881" s="5" t="s">
        <v>3640</v>
      </c>
      <c r="B1881" s="15" t="s">
        <v>3641</v>
      </c>
      <c r="C1881" s="20"/>
      <c r="D1881" s="44">
        <v>2.6391303539276123</v>
      </c>
      <c r="E1881" s="55">
        <v>2.6391303539276123</v>
      </c>
    </row>
    <row r="1882" spans="1:5" ht="30">
      <c r="A1882" s="5" t="s">
        <v>3642</v>
      </c>
      <c r="B1882" s="15" t="s">
        <v>3643</v>
      </c>
      <c r="C1882" s="20" t="s">
        <v>33</v>
      </c>
      <c r="D1882" s="45">
        <v>92.060134887695313</v>
      </c>
      <c r="E1882" s="56">
        <v>92.060134887695313</v>
      </c>
    </row>
    <row r="1883" spans="1:5" ht="30">
      <c r="A1883" s="5" t="s">
        <v>3644</v>
      </c>
      <c r="B1883" s="15" t="s">
        <v>3645</v>
      </c>
      <c r="C1883" s="20" t="s">
        <v>33</v>
      </c>
      <c r="D1883" s="45">
        <v>92.475929260253906</v>
      </c>
      <c r="E1883" s="56">
        <v>92.475929260253906</v>
      </c>
    </row>
    <row r="1884" spans="1:5" ht="30">
      <c r="A1884" s="5" t="s">
        <v>3646</v>
      </c>
      <c r="B1884" s="15" t="s">
        <v>3647</v>
      </c>
      <c r="C1884" s="20" t="s">
        <v>33</v>
      </c>
      <c r="D1884" s="45">
        <v>92.475929260253906</v>
      </c>
      <c r="E1884" s="56">
        <v>92.475929260253906</v>
      </c>
    </row>
    <row r="1885" spans="1:5" ht="30">
      <c r="A1885" s="5" t="s">
        <v>3648</v>
      </c>
      <c r="B1885" s="15" t="s">
        <v>3649</v>
      </c>
      <c r="C1885" s="20" t="s">
        <v>120</v>
      </c>
      <c r="D1885" s="46">
        <v>30867.041015625</v>
      </c>
      <c r="E1885" s="57">
        <v>30867.041015625</v>
      </c>
    </row>
    <row r="1886" spans="1:5">
      <c r="A1886" s="5" t="s">
        <v>3650</v>
      </c>
      <c r="B1886" s="15" t="s">
        <v>3651</v>
      </c>
      <c r="C1886" s="20" t="s">
        <v>120</v>
      </c>
      <c r="D1886" s="46">
        <v>30789.873046875</v>
      </c>
      <c r="E1886" s="57">
        <v>30789.873046875</v>
      </c>
    </row>
    <row r="1887" spans="1:5" ht="30">
      <c r="A1887" s="5" t="s">
        <v>3652</v>
      </c>
      <c r="B1887" s="15" t="s">
        <v>3653</v>
      </c>
      <c r="C1887" s="20" t="s">
        <v>120</v>
      </c>
      <c r="D1887" s="45">
        <v>77.167526245117187</v>
      </c>
      <c r="E1887" s="56">
        <v>77.167526245117187</v>
      </c>
    </row>
    <row r="1888" spans="1:5">
      <c r="A1888" s="5" t="s">
        <v>3654</v>
      </c>
      <c r="B1888" s="15" t="s">
        <v>3655</v>
      </c>
      <c r="C1888" s="20"/>
      <c r="D1888" s="12" t="s">
        <v>1736</v>
      </c>
      <c r="E1888" s="34" t="s">
        <v>1736</v>
      </c>
    </row>
    <row r="1889" spans="1:5" ht="30">
      <c r="A1889" s="5" t="s">
        <v>3656</v>
      </c>
      <c r="B1889" s="15" t="s">
        <v>3657</v>
      </c>
      <c r="C1889" s="20"/>
      <c r="D1889" s="12" t="s">
        <v>2616</v>
      </c>
      <c r="E1889" s="34" t="s">
        <v>2616</v>
      </c>
    </row>
    <row r="1890" spans="1:5" ht="30">
      <c r="A1890" s="5" t="s">
        <v>3658</v>
      </c>
      <c r="B1890" s="15" t="s">
        <v>3659</v>
      </c>
      <c r="C1890" s="20" t="s">
        <v>38</v>
      </c>
      <c r="D1890" s="44">
        <v>1.3799999952316284</v>
      </c>
      <c r="E1890" s="55">
        <v>1.3799999952316284</v>
      </c>
    </row>
    <row r="1891" spans="1:5" ht="30">
      <c r="A1891" s="5" t="s">
        <v>3660</v>
      </c>
      <c r="B1891" s="15" t="s">
        <v>3661</v>
      </c>
      <c r="C1891" s="20" t="s">
        <v>38</v>
      </c>
      <c r="D1891" s="44">
        <v>1.3799999952316284</v>
      </c>
      <c r="E1891" s="55">
        <v>1.3799999952316284</v>
      </c>
    </row>
    <row r="1892" spans="1:5" ht="30">
      <c r="A1892" s="5" t="s">
        <v>3662</v>
      </c>
      <c r="B1892" s="15" t="s">
        <v>3663</v>
      </c>
      <c r="C1892" s="20" t="s">
        <v>30</v>
      </c>
      <c r="D1892" s="50">
        <v>148.59397888183594</v>
      </c>
      <c r="E1892" s="61">
        <v>148.59397888183594</v>
      </c>
    </row>
    <row r="1893" spans="1:5">
      <c r="A1893" s="5" t="s">
        <v>3664</v>
      </c>
      <c r="B1893" s="15" t="s">
        <v>3665</v>
      </c>
      <c r="C1893" s="20" t="s">
        <v>212</v>
      </c>
      <c r="D1893" s="50">
        <v>564.02044677734375</v>
      </c>
      <c r="E1893" s="61">
        <v>564.02044677734375</v>
      </c>
    </row>
    <row r="1894" spans="1:5" ht="30">
      <c r="A1894" s="5" t="s">
        <v>3666</v>
      </c>
      <c r="B1894" s="15" t="s">
        <v>3667</v>
      </c>
      <c r="C1894" s="20" t="s">
        <v>500</v>
      </c>
      <c r="D1894" s="47">
        <v>2770.9521484375</v>
      </c>
      <c r="E1894" s="58">
        <v>2770.9521484375</v>
      </c>
    </row>
    <row r="1895" spans="1:5" ht="30">
      <c r="A1895" s="5" t="s">
        <v>3668</v>
      </c>
      <c r="B1895" s="15" t="s">
        <v>3669</v>
      </c>
      <c r="C1895" s="20" t="s">
        <v>212</v>
      </c>
      <c r="D1895" s="50">
        <v>564.02044677734375</v>
      </c>
      <c r="E1895" s="61">
        <v>564.02044677734375</v>
      </c>
    </row>
    <row r="1896" spans="1:5" ht="30">
      <c r="A1896" s="5" t="s">
        <v>3670</v>
      </c>
      <c r="B1896" s="15" t="s">
        <v>3671</v>
      </c>
      <c r="C1896" s="20" t="s">
        <v>38</v>
      </c>
      <c r="D1896" s="44">
        <v>1.3799999952316284</v>
      </c>
      <c r="E1896" s="55">
        <v>1.3799999952316284</v>
      </c>
    </row>
    <row r="1897" spans="1:5" ht="30">
      <c r="A1897" s="5" t="s">
        <v>3672</v>
      </c>
      <c r="B1897" s="15" t="s">
        <v>3673</v>
      </c>
      <c r="C1897" s="20" t="s">
        <v>500</v>
      </c>
      <c r="D1897" s="47">
        <v>2770.9521484375</v>
      </c>
      <c r="E1897" s="58">
        <v>2770.9521484375</v>
      </c>
    </row>
    <row r="1898" spans="1:5" ht="30">
      <c r="A1898" s="5" t="s">
        <v>3674</v>
      </c>
      <c r="B1898" s="15" t="s">
        <v>3675</v>
      </c>
      <c r="C1898" s="20" t="s">
        <v>38</v>
      </c>
      <c r="D1898" s="51">
        <v>0.77999997138977051</v>
      </c>
      <c r="E1898" s="62">
        <v>0.77999997138977051</v>
      </c>
    </row>
    <row r="1899" spans="1:5" ht="30">
      <c r="A1899" s="5" t="s">
        <v>3676</v>
      </c>
      <c r="B1899" s="15" t="s">
        <v>3677</v>
      </c>
      <c r="C1899" s="20" t="s">
        <v>500</v>
      </c>
      <c r="D1899" s="47">
        <v>2676.25830078125</v>
      </c>
      <c r="E1899" s="58">
        <v>2676.25830078125</v>
      </c>
    </row>
    <row r="1900" spans="1:5" ht="30">
      <c r="A1900" s="5" t="s">
        <v>3678</v>
      </c>
      <c r="B1900" s="15" t="s">
        <v>3679</v>
      </c>
      <c r="C1900" s="20" t="s">
        <v>38</v>
      </c>
      <c r="D1900" s="51">
        <v>0.77999997138977051</v>
      </c>
      <c r="E1900" s="62">
        <v>0.77999997138977051</v>
      </c>
    </row>
    <row r="1901" spans="1:5" ht="30">
      <c r="A1901" s="5" t="s">
        <v>3680</v>
      </c>
      <c r="B1901" s="15" t="s">
        <v>3681</v>
      </c>
      <c r="C1901" s="20" t="s">
        <v>30</v>
      </c>
      <c r="D1901" s="45">
        <v>98.773765563964844</v>
      </c>
      <c r="E1901" s="56">
        <v>98.773765563964844</v>
      </c>
    </row>
    <row r="1902" spans="1:5">
      <c r="A1902" s="5" t="s">
        <v>3682</v>
      </c>
      <c r="B1902" s="15" t="s">
        <v>3683</v>
      </c>
      <c r="C1902" s="20" t="s">
        <v>212</v>
      </c>
      <c r="D1902" s="50">
        <v>564.02044677734375</v>
      </c>
      <c r="E1902" s="61">
        <v>564.02044677734375</v>
      </c>
    </row>
    <row r="1903" spans="1:5" ht="30">
      <c r="A1903" s="5" t="s">
        <v>3684</v>
      </c>
      <c r="B1903" s="15" t="s">
        <v>3685</v>
      </c>
      <c r="C1903" s="20" t="s">
        <v>500</v>
      </c>
      <c r="D1903" s="47">
        <v>2676.25830078125</v>
      </c>
      <c r="E1903" s="58">
        <v>2676.25830078125</v>
      </c>
    </row>
    <row r="1904" spans="1:5" ht="30">
      <c r="A1904" s="5" t="s">
        <v>3686</v>
      </c>
      <c r="B1904" s="15" t="s">
        <v>3687</v>
      </c>
      <c r="C1904" s="20" t="s">
        <v>127</v>
      </c>
      <c r="D1904" s="50">
        <v>340.65350341796875</v>
      </c>
      <c r="E1904" s="61">
        <v>340.65350341796875</v>
      </c>
    </row>
    <row r="1905" spans="1:5">
      <c r="A1905" s="5" t="s">
        <v>3688</v>
      </c>
      <c r="B1905" s="15" t="s">
        <v>3689</v>
      </c>
      <c r="C1905" s="20" t="s">
        <v>500</v>
      </c>
      <c r="D1905" s="48">
        <v>0</v>
      </c>
      <c r="E1905" s="59">
        <v>0</v>
      </c>
    </row>
    <row r="1906" spans="1:5" ht="30">
      <c r="A1906" s="5" t="s">
        <v>3690</v>
      </c>
      <c r="B1906" s="15" t="s">
        <v>3691</v>
      </c>
      <c r="C1906" s="20" t="s">
        <v>500</v>
      </c>
      <c r="D1906" s="48">
        <v>0</v>
      </c>
      <c r="E1906" s="59">
        <v>0</v>
      </c>
    </row>
    <row r="1907" spans="1:5" ht="30">
      <c r="A1907" s="5" t="s">
        <v>3692</v>
      </c>
      <c r="B1907" s="15" t="s">
        <v>3693</v>
      </c>
      <c r="C1907" s="20" t="s">
        <v>2653</v>
      </c>
      <c r="D1907" s="51">
        <v>0.74561995267868042</v>
      </c>
      <c r="E1907" s="62">
        <v>0.74561995267868042</v>
      </c>
    </row>
    <row r="1908" spans="1:5" ht="30">
      <c r="A1908" s="5" t="s">
        <v>3694</v>
      </c>
      <c r="B1908" s="15" t="s">
        <v>3695</v>
      </c>
      <c r="C1908" s="20"/>
      <c r="D1908" s="44">
        <v>1.7692309617996216</v>
      </c>
      <c r="E1908" s="55">
        <v>1.7692309617996216</v>
      </c>
    </row>
    <row r="1909" spans="1:5" ht="30">
      <c r="A1909" s="5" t="s">
        <v>3696</v>
      </c>
      <c r="B1909" s="15" t="s">
        <v>3697</v>
      </c>
      <c r="C1909" s="20" t="s">
        <v>33</v>
      </c>
      <c r="D1909" s="45">
        <v>92.320915222167969</v>
      </c>
      <c r="E1909" s="56">
        <v>92.320915222167969</v>
      </c>
    </row>
    <row r="1910" spans="1:5" ht="30">
      <c r="A1910" s="5" t="s">
        <v>3698</v>
      </c>
      <c r="B1910" s="15" t="s">
        <v>3699</v>
      </c>
      <c r="C1910" s="20" t="s">
        <v>33</v>
      </c>
      <c r="D1910" s="45">
        <v>92.320938110351563</v>
      </c>
      <c r="E1910" s="56">
        <v>92.320938110351563</v>
      </c>
    </row>
    <row r="1911" spans="1:5" ht="30">
      <c r="A1911" s="5" t="s">
        <v>3700</v>
      </c>
      <c r="B1911" s="15" t="s">
        <v>3701</v>
      </c>
      <c r="C1911" s="20" t="s">
        <v>33</v>
      </c>
      <c r="D1911" s="45">
        <v>92.320938110351563</v>
      </c>
      <c r="E1911" s="56">
        <v>92.320938110351563</v>
      </c>
    </row>
    <row r="1912" spans="1:5" ht="30">
      <c r="A1912" s="5" t="s">
        <v>3702</v>
      </c>
      <c r="B1912" s="15" t="s">
        <v>3703</v>
      </c>
      <c r="C1912" s="20" t="s">
        <v>120</v>
      </c>
      <c r="D1912" s="46">
        <v>14836.1376953125</v>
      </c>
      <c r="E1912" s="57">
        <v>14836.1376953125</v>
      </c>
    </row>
    <row r="1913" spans="1:5">
      <c r="A1913" s="5" t="s">
        <v>3704</v>
      </c>
      <c r="B1913" s="15" t="s">
        <v>3705</v>
      </c>
      <c r="C1913" s="20" t="s">
        <v>120</v>
      </c>
      <c r="D1913" s="46">
        <v>14799.0478515625</v>
      </c>
      <c r="E1913" s="57">
        <v>14799.0478515625</v>
      </c>
    </row>
    <row r="1914" spans="1:5" ht="30">
      <c r="A1914" s="5" t="s">
        <v>3706</v>
      </c>
      <c r="B1914" s="15" t="s">
        <v>3707</v>
      </c>
      <c r="C1914" s="20" t="s">
        <v>120</v>
      </c>
      <c r="D1914" s="45">
        <v>37.090309143066406</v>
      </c>
      <c r="E1914" s="56">
        <v>37.090309143066406</v>
      </c>
    </row>
    <row r="1915" spans="1:5">
      <c r="A1915" s="5" t="s">
        <v>3708</v>
      </c>
      <c r="B1915" s="15" t="s">
        <v>3709</v>
      </c>
      <c r="C1915" s="20"/>
      <c r="D1915" s="12" t="s">
        <v>1736</v>
      </c>
      <c r="E1915" s="34" t="s">
        <v>1736</v>
      </c>
    </row>
    <row r="1916" spans="1:5" ht="30">
      <c r="A1916" s="5" t="s">
        <v>3710</v>
      </c>
      <c r="B1916" s="15" t="s">
        <v>3711</v>
      </c>
      <c r="C1916" s="20"/>
      <c r="D1916" s="12" t="s">
        <v>2616</v>
      </c>
      <c r="E1916" s="34" t="s">
        <v>2616</v>
      </c>
    </row>
    <row r="1917" spans="1:5" ht="30">
      <c r="A1917" s="5" t="s">
        <v>3712</v>
      </c>
      <c r="B1917" s="15" t="s">
        <v>3713</v>
      </c>
      <c r="C1917" s="20" t="s">
        <v>38</v>
      </c>
      <c r="D1917" s="51">
        <v>0.77999997138977051</v>
      </c>
      <c r="E1917" s="62">
        <v>0.77999997138977051</v>
      </c>
    </row>
    <row r="1918" spans="1:5" ht="30">
      <c r="A1918" s="5" t="s">
        <v>3714</v>
      </c>
      <c r="B1918" s="15" t="s">
        <v>3715</v>
      </c>
      <c r="C1918" s="20" t="s">
        <v>38</v>
      </c>
      <c r="D1918" s="51">
        <v>0.77999997138977051</v>
      </c>
      <c r="E1918" s="62">
        <v>0.77999997138977051</v>
      </c>
    </row>
    <row r="1919" spans="1:5" ht="30">
      <c r="A1919" s="5" t="s">
        <v>3716</v>
      </c>
      <c r="B1919" s="15" t="s">
        <v>3717</v>
      </c>
      <c r="C1919" s="20" t="s">
        <v>30</v>
      </c>
      <c r="D1919" s="45">
        <v>98.773765563964844</v>
      </c>
      <c r="E1919" s="56">
        <v>98.773765563964844</v>
      </c>
    </row>
    <row r="1920" spans="1:5">
      <c r="A1920" s="5" t="s">
        <v>3718</v>
      </c>
      <c r="B1920" s="15" t="s">
        <v>3719</v>
      </c>
      <c r="C1920" s="20" t="s">
        <v>212</v>
      </c>
      <c r="D1920" s="50">
        <v>540.349365234375</v>
      </c>
      <c r="E1920" s="61">
        <v>540.349365234375</v>
      </c>
    </row>
    <row r="1921" spans="1:5" ht="30">
      <c r="A1921" s="5" t="s">
        <v>3720</v>
      </c>
      <c r="B1921" s="15" t="s">
        <v>3721</v>
      </c>
      <c r="C1921" s="20" t="s">
        <v>500</v>
      </c>
      <c r="D1921" s="47">
        <v>2676.25830078125</v>
      </c>
      <c r="E1921" s="58">
        <v>2676.25830078125</v>
      </c>
    </row>
    <row r="1922" spans="1:5" ht="30">
      <c r="A1922" s="5" t="s">
        <v>3722</v>
      </c>
      <c r="B1922" s="15" t="s">
        <v>3723</v>
      </c>
      <c r="C1922" s="20" t="s">
        <v>212</v>
      </c>
      <c r="D1922" s="50">
        <v>540.349365234375</v>
      </c>
      <c r="E1922" s="61">
        <v>540.349365234375</v>
      </c>
    </row>
    <row r="1923" spans="1:5" ht="30">
      <c r="A1923" s="5" t="s">
        <v>3724</v>
      </c>
      <c r="B1923" s="15" t="s">
        <v>3725</v>
      </c>
      <c r="C1923" s="20" t="s">
        <v>38</v>
      </c>
      <c r="D1923" s="51">
        <v>0.77999997138977051</v>
      </c>
      <c r="E1923" s="62">
        <v>0.77999997138977051</v>
      </c>
    </row>
    <row r="1924" spans="1:5" ht="30">
      <c r="A1924" s="5" t="s">
        <v>3726</v>
      </c>
      <c r="B1924" s="15" t="s">
        <v>3727</v>
      </c>
      <c r="C1924" s="20" t="s">
        <v>500</v>
      </c>
      <c r="D1924" s="47">
        <v>2676.25830078125</v>
      </c>
      <c r="E1924" s="58">
        <v>2676.25830078125</v>
      </c>
    </row>
    <row r="1925" spans="1:5" ht="30">
      <c r="A1925" s="5" t="s">
        <v>3728</v>
      </c>
      <c r="B1925" s="15" t="s">
        <v>3729</v>
      </c>
      <c r="C1925" s="20" t="s">
        <v>38</v>
      </c>
      <c r="D1925" s="51">
        <v>0.28299999237060547</v>
      </c>
      <c r="E1925" s="62">
        <v>0.28299999237060547</v>
      </c>
    </row>
    <row r="1926" spans="1:5" ht="30">
      <c r="A1926" s="5" t="s">
        <v>3730</v>
      </c>
      <c r="B1926" s="15" t="s">
        <v>3731</v>
      </c>
      <c r="C1926" s="20" t="s">
        <v>500</v>
      </c>
      <c r="D1926" s="47">
        <v>2528.86083984375</v>
      </c>
      <c r="E1926" s="58">
        <v>2528.86083984375</v>
      </c>
    </row>
    <row r="1927" spans="1:5" ht="30">
      <c r="A1927" s="5" t="s">
        <v>3732</v>
      </c>
      <c r="B1927" s="15" t="s">
        <v>3733</v>
      </c>
      <c r="C1927" s="20" t="s">
        <v>38</v>
      </c>
      <c r="D1927" s="51">
        <v>0.28299999237060547</v>
      </c>
      <c r="E1927" s="62">
        <v>0.28299999237060547</v>
      </c>
    </row>
    <row r="1928" spans="1:5" ht="30">
      <c r="A1928" s="5" t="s">
        <v>3734</v>
      </c>
      <c r="B1928" s="15" t="s">
        <v>3735</v>
      </c>
      <c r="C1928" s="20" t="s">
        <v>30</v>
      </c>
      <c r="D1928" s="45">
        <v>67.760780334472656</v>
      </c>
      <c r="E1928" s="56">
        <v>67.760780334472656</v>
      </c>
    </row>
    <row r="1929" spans="1:5">
      <c r="A1929" s="5" t="s">
        <v>3736</v>
      </c>
      <c r="B1929" s="15" t="s">
        <v>3737</v>
      </c>
      <c r="C1929" s="20" t="s">
        <v>212</v>
      </c>
      <c r="D1929" s="50">
        <v>540.349365234375</v>
      </c>
      <c r="E1929" s="61">
        <v>540.349365234375</v>
      </c>
    </row>
    <row r="1930" spans="1:5" ht="30">
      <c r="A1930" s="5" t="s">
        <v>3738</v>
      </c>
      <c r="B1930" s="15" t="s">
        <v>3739</v>
      </c>
      <c r="C1930" s="20" t="s">
        <v>500</v>
      </c>
      <c r="D1930" s="47">
        <v>2528.86083984375</v>
      </c>
      <c r="E1930" s="58">
        <v>2528.86083984375</v>
      </c>
    </row>
    <row r="1931" spans="1:5" ht="30">
      <c r="A1931" s="5" t="s">
        <v>3740</v>
      </c>
      <c r="B1931" s="15" t="s">
        <v>3741</v>
      </c>
      <c r="C1931" s="20" t="s">
        <v>127</v>
      </c>
      <c r="D1931" s="50">
        <v>795.7713623046875</v>
      </c>
      <c r="E1931" s="61">
        <v>795.7713623046875</v>
      </c>
    </row>
    <row r="1932" spans="1:5">
      <c r="A1932" s="5" t="s">
        <v>3742</v>
      </c>
      <c r="B1932" s="15" t="s">
        <v>3743</v>
      </c>
      <c r="C1932" s="20" t="s">
        <v>500</v>
      </c>
      <c r="D1932" s="48">
        <v>0</v>
      </c>
      <c r="E1932" s="59">
        <v>0</v>
      </c>
    </row>
    <row r="1933" spans="1:5" ht="30">
      <c r="A1933" s="5" t="s">
        <v>3744</v>
      </c>
      <c r="B1933" s="15" t="s">
        <v>3745</v>
      </c>
      <c r="C1933" s="20" t="s">
        <v>500</v>
      </c>
      <c r="D1933" s="48">
        <v>0</v>
      </c>
      <c r="E1933" s="59">
        <v>0</v>
      </c>
    </row>
    <row r="1934" spans="1:5" ht="30">
      <c r="A1934" s="5" t="s">
        <v>3746</v>
      </c>
      <c r="B1934" s="15" t="s">
        <v>3747</v>
      </c>
      <c r="C1934" s="20" t="s">
        <v>2653</v>
      </c>
      <c r="D1934" s="44">
        <v>1.1866922378540039</v>
      </c>
      <c r="E1934" s="55">
        <v>1.1866922378540039</v>
      </c>
    </row>
    <row r="1935" spans="1:5" ht="30">
      <c r="A1935" s="5" t="s">
        <v>3748</v>
      </c>
      <c r="B1935" s="15" t="s">
        <v>3749</v>
      </c>
      <c r="C1935" s="20"/>
      <c r="D1935" s="44">
        <v>2.7561836242675781</v>
      </c>
      <c r="E1935" s="55">
        <v>2.7561836242675781</v>
      </c>
    </row>
    <row r="1936" spans="1:5" ht="30">
      <c r="A1936" s="5" t="s">
        <v>3750</v>
      </c>
      <c r="B1936" s="15" t="s">
        <v>3751</v>
      </c>
      <c r="C1936" s="20" t="s">
        <v>33</v>
      </c>
      <c r="D1936" s="45">
        <v>92.25</v>
      </c>
      <c r="E1936" s="56">
        <v>92.25</v>
      </c>
    </row>
    <row r="1937" spans="1:5" ht="30">
      <c r="A1937" s="5" t="s">
        <v>3752</v>
      </c>
      <c r="B1937" s="15" t="s">
        <v>3753</v>
      </c>
      <c r="C1937" s="20" t="s">
        <v>33</v>
      </c>
      <c r="D1937" s="45">
        <v>91.90325927734375</v>
      </c>
      <c r="E1937" s="56">
        <v>91.90325927734375</v>
      </c>
    </row>
    <row r="1938" spans="1:5" ht="30">
      <c r="A1938" s="5" t="s">
        <v>3754</v>
      </c>
      <c r="B1938" s="15" t="s">
        <v>3755</v>
      </c>
      <c r="C1938" s="20" t="s">
        <v>33</v>
      </c>
      <c r="D1938" s="45">
        <v>91.90325927734375</v>
      </c>
      <c r="E1938" s="56">
        <v>91.90325927734375</v>
      </c>
    </row>
    <row r="1939" spans="1:5" ht="30">
      <c r="A1939" s="5" t="s">
        <v>3756</v>
      </c>
      <c r="B1939" s="15" t="s">
        <v>3757</v>
      </c>
      <c r="C1939" s="20" t="s">
        <v>120</v>
      </c>
      <c r="D1939" s="46">
        <v>22124.265625</v>
      </c>
      <c r="E1939" s="57">
        <v>22124.265625</v>
      </c>
    </row>
    <row r="1940" spans="1:5">
      <c r="A1940" s="5" t="s">
        <v>3758</v>
      </c>
      <c r="B1940" s="15" t="s">
        <v>3759</v>
      </c>
      <c r="C1940" s="20" t="s">
        <v>120</v>
      </c>
      <c r="D1940" s="46">
        <v>22068.953125</v>
      </c>
      <c r="E1940" s="57">
        <v>22068.953125</v>
      </c>
    </row>
    <row r="1941" spans="1:5" ht="30">
      <c r="A1941" s="5" t="s">
        <v>3760</v>
      </c>
      <c r="B1941" s="15" t="s">
        <v>3761</v>
      </c>
      <c r="C1941" s="20" t="s">
        <v>120</v>
      </c>
      <c r="D1941" s="45">
        <v>55.310611724853516</v>
      </c>
      <c r="E1941" s="56">
        <v>55.310611724853516</v>
      </c>
    </row>
    <row r="1942" spans="1:5">
      <c r="A1942" s="5" t="s">
        <v>3762</v>
      </c>
      <c r="B1942" s="15" t="s">
        <v>3763</v>
      </c>
      <c r="C1942" s="20"/>
      <c r="D1942" s="12" t="s">
        <v>1736</v>
      </c>
      <c r="E1942" s="34" t="s">
        <v>1736</v>
      </c>
    </row>
    <row r="1943" spans="1:5" ht="30">
      <c r="A1943" s="5" t="s">
        <v>3764</v>
      </c>
      <c r="B1943" s="15" t="s">
        <v>3765</v>
      </c>
      <c r="C1943" s="20"/>
      <c r="D1943" s="12" t="s">
        <v>2616</v>
      </c>
      <c r="E1943" s="34" t="s">
        <v>2616</v>
      </c>
    </row>
    <row r="1944" spans="1:5" ht="30">
      <c r="A1944" s="5" t="s">
        <v>3766</v>
      </c>
      <c r="B1944" s="15" t="s">
        <v>3767</v>
      </c>
      <c r="C1944" s="20" t="s">
        <v>38</v>
      </c>
      <c r="D1944" s="51">
        <v>0.28299999237060547</v>
      </c>
      <c r="E1944" s="62">
        <v>0.28299999237060547</v>
      </c>
    </row>
    <row r="1945" spans="1:5" ht="30">
      <c r="A1945" s="5" t="s">
        <v>3768</v>
      </c>
      <c r="B1945" s="15" t="s">
        <v>3769</v>
      </c>
      <c r="C1945" s="20" t="s">
        <v>38</v>
      </c>
      <c r="D1945" s="51">
        <v>0.28299999237060547</v>
      </c>
      <c r="E1945" s="62">
        <v>0.28299999237060547</v>
      </c>
    </row>
    <row r="1946" spans="1:5" ht="30">
      <c r="A1946" s="5" t="s">
        <v>3770</v>
      </c>
      <c r="B1946" s="15" t="s">
        <v>3771</v>
      </c>
      <c r="C1946" s="20" t="s">
        <v>30</v>
      </c>
      <c r="D1946" s="45">
        <v>67.760780334472656</v>
      </c>
      <c r="E1946" s="56">
        <v>67.760780334472656</v>
      </c>
    </row>
    <row r="1947" spans="1:5">
      <c r="A1947" s="5" t="s">
        <v>3772</v>
      </c>
      <c r="B1947" s="15" t="s">
        <v>3773</v>
      </c>
      <c r="C1947" s="20" t="s">
        <v>212</v>
      </c>
      <c r="D1947" s="50">
        <v>523.9552001953125</v>
      </c>
      <c r="E1947" s="61">
        <v>523.9552001953125</v>
      </c>
    </row>
    <row r="1948" spans="1:5" ht="30">
      <c r="A1948" s="5" t="s">
        <v>3774</v>
      </c>
      <c r="B1948" s="15" t="s">
        <v>3775</v>
      </c>
      <c r="C1948" s="20" t="s">
        <v>500</v>
      </c>
      <c r="D1948" s="47">
        <v>2528.86083984375</v>
      </c>
      <c r="E1948" s="58">
        <v>2528.86083984375</v>
      </c>
    </row>
    <row r="1949" spans="1:5" ht="30">
      <c r="A1949" s="5" t="s">
        <v>3776</v>
      </c>
      <c r="B1949" s="15" t="s">
        <v>3777</v>
      </c>
      <c r="C1949" s="20" t="s">
        <v>212</v>
      </c>
      <c r="D1949" s="50">
        <v>523.9552001953125</v>
      </c>
      <c r="E1949" s="61">
        <v>523.9552001953125</v>
      </c>
    </row>
    <row r="1950" spans="1:5" ht="30">
      <c r="A1950" s="5" t="s">
        <v>3778</v>
      </c>
      <c r="B1950" s="15" t="s">
        <v>3779</v>
      </c>
      <c r="C1950" s="20" t="s">
        <v>38</v>
      </c>
      <c r="D1950" s="51">
        <v>0.28299999237060547</v>
      </c>
      <c r="E1950" s="62">
        <v>0.28299999237060547</v>
      </c>
    </row>
    <row r="1951" spans="1:5" ht="30">
      <c r="A1951" s="5" t="s">
        <v>3780</v>
      </c>
      <c r="B1951" s="15" t="s">
        <v>3781</v>
      </c>
      <c r="C1951" s="20" t="s">
        <v>500</v>
      </c>
      <c r="D1951" s="47">
        <v>2528.86083984375</v>
      </c>
      <c r="E1951" s="58">
        <v>2528.86083984375</v>
      </c>
    </row>
    <row r="1952" spans="1:5" ht="30">
      <c r="A1952" s="5" t="s">
        <v>3782</v>
      </c>
      <c r="B1952" s="15" t="s">
        <v>3783</v>
      </c>
      <c r="C1952" s="20" t="s">
        <v>38</v>
      </c>
      <c r="D1952" s="51">
        <v>9.7499996423721313E-2</v>
      </c>
      <c r="E1952" s="62">
        <v>9.7499996423721313E-2</v>
      </c>
    </row>
    <row r="1953" spans="1:5" ht="30">
      <c r="A1953" s="5" t="s">
        <v>3784</v>
      </c>
      <c r="B1953" s="15" t="s">
        <v>3785</v>
      </c>
      <c r="C1953" s="20" t="s">
        <v>500</v>
      </c>
      <c r="D1953" s="47">
        <v>2395.876708984375</v>
      </c>
      <c r="E1953" s="58">
        <v>2395.876708984375</v>
      </c>
    </row>
    <row r="1954" spans="1:5" ht="30">
      <c r="A1954" s="5" t="s">
        <v>3786</v>
      </c>
      <c r="B1954" s="15" t="s">
        <v>3787</v>
      </c>
      <c r="C1954" s="20" t="s">
        <v>38</v>
      </c>
      <c r="D1954" s="51">
        <v>9.7499996423721313E-2</v>
      </c>
      <c r="E1954" s="62">
        <v>9.7499996423721313E-2</v>
      </c>
    </row>
    <row r="1955" spans="1:5" ht="30">
      <c r="A1955" s="5" t="s">
        <v>3788</v>
      </c>
      <c r="B1955" s="15" t="s">
        <v>3789</v>
      </c>
      <c r="C1955" s="20" t="s">
        <v>30</v>
      </c>
      <c r="D1955" s="45">
        <v>45.313236236572266</v>
      </c>
      <c r="E1955" s="56">
        <v>45.313236236572266</v>
      </c>
    </row>
    <row r="1956" spans="1:5">
      <c r="A1956" s="5" t="s">
        <v>3790</v>
      </c>
      <c r="B1956" s="15" t="s">
        <v>3791</v>
      </c>
      <c r="C1956" s="20" t="s">
        <v>212</v>
      </c>
      <c r="D1956" s="50">
        <v>524.22735595703125</v>
      </c>
      <c r="E1956" s="61">
        <v>524.22735595703125</v>
      </c>
    </row>
    <row r="1957" spans="1:5" ht="30">
      <c r="A1957" s="5" t="s">
        <v>3792</v>
      </c>
      <c r="B1957" s="15" t="s">
        <v>3793</v>
      </c>
      <c r="C1957" s="20" t="s">
        <v>500</v>
      </c>
      <c r="D1957" s="47">
        <v>2423.968505859375</v>
      </c>
      <c r="E1957" s="58">
        <v>2423.968505859375</v>
      </c>
    </row>
    <row r="1958" spans="1:5" ht="30">
      <c r="A1958" s="5" t="s">
        <v>3794</v>
      </c>
      <c r="B1958" s="15" t="s">
        <v>3795</v>
      </c>
      <c r="C1958" s="20"/>
      <c r="D1958" s="44">
        <v>1</v>
      </c>
      <c r="E1958" s="55">
        <v>1</v>
      </c>
    </row>
    <row r="1959" spans="1:5" ht="30">
      <c r="A1959" s="5" t="s">
        <v>3796</v>
      </c>
      <c r="B1959" s="15" t="s">
        <v>3797</v>
      </c>
      <c r="C1959" s="20" t="s">
        <v>127</v>
      </c>
      <c r="D1959" s="47">
        <v>2015.6209716796875</v>
      </c>
      <c r="E1959" s="58">
        <v>2015.6209716796875</v>
      </c>
    </row>
    <row r="1960" spans="1:5" ht="30">
      <c r="A1960" s="5" t="s">
        <v>3798</v>
      </c>
      <c r="B1960" s="15" t="s">
        <v>3799</v>
      </c>
      <c r="C1960" s="20" t="s">
        <v>2653</v>
      </c>
      <c r="D1960" s="44">
        <v>8.9547586441040039</v>
      </c>
      <c r="E1960" s="55">
        <v>8.9547586441040039</v>
      </c>
    </row>
    <row r="1961" spans="1:5" ht="30">
      <c r="A1961" s="5" t="s">
        <v>3800</v>
      </c>
      <c r="B1961" s="15" t="s">
        <v>3801</v>
      </c>
      <c r="C1961" s="20" t="s">
        <v>90</v>
      </c>
      <c r="D1961" s="50">
        <v>225.08937072753906</v>
      </c>
      <c r="E1961" s="61">
        <v>225.08937072753906</v>
      </c>
    </row>
    <row r="1962" spans="1:5" ht="30">
      <c r="A1962" s="5" t="s">
        <v>3802</v>
      </c>
      <c r="B1962" s="15" t="s">
        <v>3803</v>
      </c>
      <c r="C1962" s="20" t="s">
        <v>3804</v>
      </c>
      <c r="D1962" s="47">
        <v>2823.239990234375</v>
      </c>
      <c r="E1962" s="58">
        <v>2823.239990234375</v>
      </c>
    </row>
    <row r="1963" spans="1:5" ht="30">
      <c r="A1963" s="5" t="s">
        <v>3805</v>
      </c>
      <c r="B1963" s="15" t="s">
        <v>3806</v>
      </c>
      <c r="C1963" s="20" t="s">
        <v>3804</v>
      </c>
      <c r="D1963" s="47">
        <v>1009.6159057617187</v>
      </c>
      <c r="E1963" s="58">
        <v>1009.6159057617187</v>
      </c>
    </row>
    <row r="1964" spans="1:5">
      <c r="A1964" s="5" t="s">
        <v>3807</v>
      </c>
      <c r="B1964" s="15" t="s">
        <v>3808</v>
      </c>
      <c r="C1964" s="20" t="s">
        <v>500</v>
      </c>
      <c r="D1964" s="45">
        <v>27.910781860351563</v>
      </c>
      <c r="E1964" s="56">
        <v>27.910781860351563</v>
      </c>
    </row>
    <row r="1965" spans="1:5" ht="30">
      <c r="A1965" s="5" t="s">
        <v>3809</v>
      </c>
      <c r="B1965" s="15" t="s">
        <v>3810</v>
      </c>
      <c r="C1965" s="20" t="s">
        <v>500</v>
      </c>
      <c r="D1965" s="45">
        <v>27.910781860351563</v>
      </c>
      <c r="E1965" s="56">
        <v>27.910781860351563</v>
      </c>
    </row>
    <row r="1966" spans="1:5" ht="30">
      <c r="A1966" s="5" t="s">
        <v>3811</v>
      </c>
      <c r="B1966" s="15" t="s">
        <v>3812</v>
      </c>
      <c r="C1966" s="20" t="s">
        <v>2653</v>
      </c>
      <c r="D1966" s="44">
        <v>2.9228661060333252</v>
      </c>
      <c r="E1966" s="55">
        <v>2.9228661060333252</v>
      </c>
    </row>
    <row r="1967" spans="1:5" ht="30">
      <c r="A1967" s="5" t="s">
        <v>3813</v>
      </c>
      <c r="B1967" s="15" t="s">
        <v>3814</v>
      </c>
      <c r="C1967" s="20"/>
      <c r="D1967" s="44">
        <v>2.9025642871856689</v>
      </c>
      <c r="E1967" s="55">
        <v>2.9025642871856689</v>
      </c>
    </row>
    <row r="1968" spans="1:5" ht="30">
      <c r="A1968" s="5" t="s">
        <v>3815</v>
      </c>
      <c r="B1968" s="15" t="s">
        <v>3816</v>
      </c>
      <c r="C1968" s="20" t="s">
        <v>33</v>
      </c>
      <c r="D1968" s="45">
        <v>92.150001525878906</v>
      </c>
      <c r="E1968" s="56">
        <v>92.150001525878906</v>
      </c>
    </row>
    <row r="1969" spans="1:5" ht="30">
      <c r="A1969" s="5" t="s">
        <v>3817</v>
      </c>
      <c r="B1969" s="15" t="s">
        <v>3818</v>
      </c>
      <c r="C1969" s="20" t="s">
        <v>33</v>
      </c>
      <c r="D1969" s="45">
        <v>69.572380065917969</v>
      </c>
      <c r="E1969" s="56">
        <v>69.572380065917969</v>
      </c>
    </row>
    <row r="1970" spans="1:5" ht="30">
      <c r="A1970" s="5" t="s">
        <v>3819</v>
      </c>
      <c r="B1970" s="15" t="s">
        <v>3820</v>
      </c>
      <c r="C1970" s="20" t="s">
        <v>33</v>
      </c>
      <c r="D1970" s="45">
        <v>88.053001403808594</v>
      </c>
      <c r="E1970" s="56">
        <v>88.053001403808594</v>
      </c>
    </row>
    <row r="1971" spans="1:5" ht="30">
      <c r="A1971" s="5" t="s">
        <v>3821</v>
      </c>
      <c r="B1971" s="15" t="s">
        <v>3822</v>
      </c>
      <c r="C1971" s="20" t="s">
        <v>120</v>
      </c>
      <c r="D1971" s="46">
        <v>15292.9326171875</v>
      </c>
      <c r="E1971" s="57">
        <v>15292.9326171875</v>
      </c>
    </row>
    <row r="1972" spans="1:5">
      <c r="A1972" s="5" t="s">
        <v>3823</v>
      </c>
      <c r="B1972" s="15" t="s">
        <v>3824</v>
      </c>
      <c r="C1972" s="20" t="s">
        <v>120</v>
      </c>
      <c r="D1972" s="46">
        <v>15254.69921875</v>
      </c>
      <c r="E1972" s="57">
        <v>15254.69921875</v>
      </c>
    </row>
    <row r="1973" spans="1:5" ht="30">
      <c r="A1973" s="5" t="s">
        <v>3825</v>
      </c>
      <c r="B1973" s="15" t="s">
        <v>3826</v>
      </c>
      <c r="C1973" s="20" t="s">
        <v>120</v>
      </c>
      <c r="D1973" s="45">
        <v>38.232292175292969</v>
      </c>
      <c r="E1973" s="56">
        <v>38.232292175292969</v>
      </c>
    </row>
    <row r="1974" spans="1:5" ht="30">
      <c r="A1974" s="5" t="s">
        <v>3827</v>
      </c>
      <c r="B1974" s="15" t="s">
        <v>3828</v>
      </c>
      <c r="C1974" s="20" t="s">
        <v>2653</v>
      </c>
      <c r="D1974" s="48">
        <v>0</v>
      </c>
      <c r="E1974" s="59">
        <v>0</v>
      </c>
    </row>
    <row r="1975" spans="1:5" ht="30">
      <c r="A1975" s="5" t="s">
        <v>3829</v>
      </c>
      <c r="B1975" s="15" t="s">
        <v>3830</v>
      </c>
      <c r="C1975" s="20" t="s">
        <v>212</v>
      </c>
      <c r="D1975" s="48">
        <v>0</v>
      </c>
      <c r="E1975" s="59">
        <v>0</v>
      </c>
    </row>
    <row r="1976" spans="1:5" ht="30">
      <c r="A1976" s="5" t="s">
        <v>3831</v>
      </c>
      <c r="B1976" s="15" t="s">
        <v>3832</v>
      </c>
      <c r="C1976" s="20" t="s">
        <v>38</v>
      </c>
      <c r="D1976" s="50">
        <v>152.53199768066406</v>
      </c>
      <c r="E1976" s="61">
        <v>152.53199768066406</v>
      </c>
    </row>
    <row r="1977" spans="1:5" ht="30">
      <c r="A1977" s="5" t="s">
        <v>3833</v>
      </c>
      <c r="B1977" s="15" t="s">
        <v>3834</v>
      </c>
      <c r="C1977" s="20" t="s">
        <v>38</v>
      </c>
      <c r="D1977" s="45">
        <v>30.600000381469727</v>
      </c>
      <c r="E1977" s="56">
        <v>30.600000381469727</v>
      </c>
    </row>
    <row r="1978" spans="1:5" ht="30">
      <c r="A1978" s="5" t="s">
        <v>3835</v>
      </c>
      <c r="B1978" s="15" t="s">
        <v>3836</v>
      </c>
      <c r="C1978" s="20" t="s">
        <v>30</v>
      </c>
      <c r="D1978" s="50">
        <v>533.16278076171875</v>
      </c>
      <c r="E1978" s="61">
        <v>533.16278076171875</v>
      </c>
    </row>
    <row r="1979" spans="1:5" ht="30">
      <c r="A1979" s="5" t="s">
        <v>3837</v>
      </c>
      <c r="B1979" s="15" t="s">
        <v>3838</v>
      </c>
      <c r="C1979" s="20" t="s">
        <v>30</v>
      </c>
      <c r="D1979" s="50">
        <v>475.62063598632812</v>
      </c>
      <c r="E1979" s="61">
        <v>475.62063598632812</v>
      </c>
    </row>
    <row r="1980" spans="1:5" ht="30">
      <c r="A1980" s="5" t="s">
        <v>3839</v>
      </c>
      <c r="B1980" s="15" t="s">
        <v>3840</v>
      </c>
      <c r="C1980" s="20" t="s">
        <v>500</v>
      </c>
      <c r="D1980" s="46">
        <v>3401.531982421875</v>
      </c>
      <c r="E1980" s="57">
        <v>3401.531982421875</v>
      </c>
    </row>
    <row r="1981" spans="1:5" ht="30">
      <c r="A1981" s="5" t="s">
        <v>3841</v>
      </c>
      <c r="B1981" s="15" t="s">
        <v>3842</v>
      </c>
      <c r="C1981" s="20" t="s">
        <v>2653</v>
      </c>
      <c r="D1981" s="48">
        <v>0</v>
      </c>
      <c r="E1981" s="59">
        <v>0</v>
      </c>
    </row>
    <row r="1982" spans="1:5" ht="30">
      <c r="A1982" s="5" t="s">
        <v>3843</v>
      </c>
      <c r="B1982" s="15" t="s">
        <v>3844</v>
      </c>
      <c r="C1982" s="20" t="s">
        <v>212</v>
      </c>
      <c r="D1982" s="48">
        <v>0</v>
      </c>
      <c r="E1982" s="59">
        <v>0</v>
      </c>
    </row>
    <row r="1983" spans="1:5" ht="30">
      <c r="A1983" s="5" t="s">
        <v>3845</v>
      </c>
      <c r="B1983" s="15" t="s">
        <v>3846</v>
      </c>
      <c r="C1983" s="20" t="s">
        <v>38</v>
      </c>
      <c r="D1983" s="50">
        <v>117.33230590820312</v>
      </c>
      <c r="E1983" s="61">
        <v>117.33230590820312</v>
      </c>
    </row>
    <row r="1984" spans="1:5" ht="30">
      <c r="A1984" s="5" t="s">
        <v>3847</v>
      </c>
      <c r="B1984" s="15" t="s">
        <v>3848</v>
      </c>
      <c r="C1984" s="20" t="s">
        <v>38</v>
      </c>
      <c r="D1984" s="45">
        <v>30.600000381469727</v>
      </c>
      <c r="E1984" s="56">
        <v>30.600000381469727</v>
      </c>
    </row>
    <row r="1985" spans="1:5" ht="30">
      <c r="A1985" s="5" t="s">
        <v>3849</v>
      </c>
      <c r="B1985" s="15" t="s">
        <v>3850</v>
      </c>
      <c r="C1985" s="20" t="s">
        <v>30</v>
      </c>
      <c r="D1985" s="50">
        <v>518.1260986328125</v>
      </c>
      <c r="E1985" s="61">
        <v>518.1260986328125</v>
      </c>
    </row>
    <row r="1986" spans="1:5" ht="30">
      <c r="A1986" s="5" t="s">
        <v>3851</v>
      </c>
      <c r="B1986" s="15" t="s">
        <v>3852</v>
      </c>
      <c r="C1986" s="20" t="s">
        <v>30</v>
      </c>
      <c r="D1986" s="50">
        <v>475.62063598632812</v>
      </c>
      <c r="E1986" s="61">
        <v>475.62063598632812</v>
      </c>
    </row>
    <row r="1987" spans="1:5" ht="30">
      <c r="A1987" s="5" t="s">
        <v>3853</v>
      </c>
      <c r="B1987" s="15" t="s">
        <v>3854</v>
      </c>
      <c r="C1987" s="20" t="s">
        <v>500</v>
      </c>
      <c r="D1987" s="46">
        <v>3401.531982421875</v>
      </c>
      <c r="E1987" s="57">
        <v>3401.531982421875</v>
      </c>
    </row>
    <row r="1988" spans="1:5" ht="30">
      <c r="A1988" s="5" t="s">
        <v>3855</v>
      </c>
      <c r="B1988" s="15" t="s">
        <v>3856</v>
      </c>
      <c r="C1988" s="20" t="s">
        <v>2653</v>
      </c>
      <c r="D1988" s="48">
        <v>0</v>
      </c>
      <c r="E1988" s="59">
        <v>0</v>
      </c>
    </row>
    <row r="1989" spans="1:5" ht="30">
      <c r="A1989" s="5" t="s">
        <v>3857</v>
      </c>
      <c r="B1989" s="15" t="s">
        <v>3858</v>
      </c>
      <c r="C1989" s="20" t="s">
        <v>212</v>
      </c>
      <c r="D1989" s="48">
        <v>0</v>
      </c>
      <c r="E1989" s="59">
        <v>0</v>
      </c>
    </row>
    <row r="1990" spans="1:5" ht="30">
      <c r="A1990" s="5" t="s">
        <v>3859</v>
      </c>
      <c r="B1990" s="15" t="s">
        <v>3860</v>
      </c>
      <c r="C1990" s="20" t="s">
        <v>38</v>
      </c>
      <c r="D1990" s="45">
        <v>33.584999084472656</v>
      </c>
      <c r="E1990" s="56">
        <v>33.584999084472656</v>
      </c>
    </row>
    <row r="1991" spans="1:5" ht="30">
      <c r="A1991" s="5" t="s">
        <v>3861</v>
      </c>
      <c r="B1991" s="15" t="s">
        <v>3862</v>
      </c>
      <c r="C1991" s="20" t="s">
        <v>38</v>
      </c>
      <c r="D1991" s="44">
        <v>9.2460002899169922</v>
      </c>
      <c r="E1991" s="55">
        <v>9.2460002899169922</v>
      </c>
    </row>
    <row r="1992" spans="1:5" ht="30">
      <c r="A1992" s="5" t="s">
        <v>3863</v>
      </c>
      <c r="B1992" s="15" t="s">
        <v>3864</v>
      </c>
      <c r="C1992" s="20" t="s">
        <v>30</v>
      </c>
      <c r="D1992" s="50">
        <v>325.08432006835937</v>
      </c>
      <c r="E1992" s="61">
        <v>325.08432006835937</v>
      </c>
    </row>
    <row r="1993" spans="1:5" ht="30">
      <c r="A1993" s="5" t="s">
        <v>3865</v>
      </c>
      <c r="B1993" s="15" t="s">
        <v>3866</v>
      </c>
      <c r="C1993" s="20" t="s">
        <v>30</v>
      </c>
      <c r="D1993" s="50">
        <v>296.931396484375</v>
      </c>
      <c r="E1993" s="61">
        <v>296.931396484375</v>
      </c>
    </row>
    <row r="1994" spans="1:5" ht="30">
      <c r="A1994" s="5" t="s">
        <v>3867</v>
      </c>
      <c r="B1994" s="15" t="s">
        <v>3868</v>
      </c>
      <c r="C1994" s="20" t="s">
        <v>500</v>
      </c>
      <c r="D1994" s="46">
        <v>3047.149658203125</v>
      </c>
      <c r="E1994" s="57">
        <v>3047.149658203125</v>
      </c>
    </row>
    <row r="1995" spans="1:5" ht="30">
      <c r="A1995" s="5" t="s">
        <v>3869</v>
      </c>
      <c r="B1995" s="15" t="s">
        <v>3870</v>
      </c>
      <c r="C1995" s="20" t="s">
        <v>33</v>
      </c>
      <c r="D1995" s="45">
        <v>91.110572814941406</v>
      </c>
      <c r="E1995" s="56">
        <v>91.110572814941406</v>
      </c>
    </row>
    <row r="1996" spans="1:5" ht="30">
      <c r="A1996" s="5" t="s">
        <v>3871</v>
      </c>
      <c r="B1996" s="15" t="s">
        <v>3872</v>
      </c>
      <c r="C1996" s="20" t="s">
        <v>33</v>
      </c>
      <c r="D1996" s="45">
        <v>83.593307495117187</v>
      </c>
      <c r="E1996" s="56">
        <v>83.593307495117187</v>
      </c>
    </row>
    <row r="1997" spans="1:5">
      <c r="A1997" s="5" t="s">
        <v>3873</v>
      </c>
      <c r="B1997" s="15" t="s">
        <v>3874</v>
      </c>
      <c r="C1997" s="20" t="s">
        <v>3875</v>
      </c>
      <c r="D1997" s="50">
        <v>675.88812255859375</v>
      </c>
      <c r="E1997" s="61">
        <v>675.88812255859375</v>
      </c>
    </row>
    <row r="1998" spans="1:5">
      <c r="A1998" s="5" t="s">
        <v>3876</v>
      </c>
      <c r="B1998" s="15" t="s">
        <v>3877</v>
      </c>
      <c r="C1998" s="20" t="s">
        <v>3875</v>
      </c>
      <c r="D1998" s="50">
        <v>736.66845703125</v>
      </c>
      <c r="E1998" s="61">
        <v>736.66845703125</v>
      </c>
    </row>
    <row r="1999" spans="1:5">
      <c r="A1999" s="5" t="s">
        <v>3878</v>
      </c>
      <c r="B1999" s="15" t="s">
        <v>3879</v>
      </c>
      <c r="C1999" s="20" t="s">
        <v>212</v>
      </c>
      <c r="D1999" s="50">
        <v>140.75802612304687</v>
      </c>
      <c r="E1999" s="61">
        <v>140.75802612304687</v>
      </c>
    </row>
    <row r="2000" spans="1:5" ht="30">
      <c r="A2000" s="5" t="s">
        <v>3880</v>
      </c>
      <c r="B2000" s="15" t="s">
        <v>3881</v>
      </c>
      <c r="C2000" s="20" t="s">
        <v>120</v>
      </c>
      <c r="D2000" s="46">
        <v>615805.5625</v>
      </c>
      <c r="E2000" s="57">
        <v>615805.5625</v>
      </c>
    </row>
    <row r="2001" spans="1:5">
      <c r="A2001" s="5" t="s">
        <v>3882</v>
      </c>
      <c r="B2001" s="15" t="s">
        <v>3883</v>
      </c>
      <c r="C2001" s="20" t="s">
        <v>38</v>
      </c>
      <c r="D2001" s="50">
        <v>154.05731201171875</v>
      </c>
      <c r="E2001" s="61">
        <v>154.05731201171875</v>
      </c>
    </row>
    <row r="2002" spans="1:5">
      <c r="A2002" s="5" t="s">
        <v>3884</v>
      </c>
      <c r="B2002" s="15" t="s">
        <v>3885</v>
      </c>
      <c r="C2002" s="20" t="s">
        <v>30</v>
      </c>
      <c r="D2002" s="50">
        <v>534.40008544921875</v>
      </c>
      <c r="E2002" s="61">
        <v>534.40008544921875</v>
      </c>
    </row>
    <row r="2003" spans="1:5">
      <c r="A2003" s="5" t="s">
        <v>3886</v>
      </c>
      <c r="B2003" s="15" t="s">
        <v>3887</v>
      </c>
      <c r="C2003" s="20" t="s">
        <v>212</v>
      </c>
      <c r="D2003" s="50">
        <v>838.03179931640625</v>
      </c>
      <c r="E2003" s="61">
        <v>838.03179931640625</v>
      </c>
    </row>
    <row r="2004" spans="1:5">
      <c r="A2004" s="5" t="s">
        <v>3888</v>
      </c>
      <c r="B2004" s="15" t="s">
        <v>3889</v>
      </c>
      <c r="C2004" s="20" t="s">
        <v>500</v>
      </c>
      <c r="D2004" s="46">
        <v>3403.23193359375</v>
      </c>
      <c r="E2004" s="57">
        <v>3403.23193359375</v>
      </c>
    </row>
    <row r="2005" spans="1:5">
      <c r="A2005" s="5" t="s">
        <v>3890</v>
      </c>
      <c r="B2005" s="15" t="s">
        <v>3891</v>
      </c>
      <c r="C2005" s="20" t="s">
        <v>38</v>
      </c>
      <c r="D2005" s="50">
        <v>161.915771484375</v>
      </c>
      <c r="E2005" s="61">
        <v>161.915771484375</v>
      </c>
    </row>
    <row r="2006" spans="1:5">
      <c r="A2006" s="5" t="s">
        <v>3892</v>
      </c>
      <c r="B2006" s="15" t="s">
        <v>3893</v>
      </c>
      <c r="C2006" s="20" t="s">
        <v>30</v>
      </c>
      <c r="D2006" s="50">
        <v>268.21966552734375</v>
      </c>
      <c r="E2006" s="61">
        <v>268.21966552734375</v>
      </c>
    </row>
    <row r="2007" spans="1:5">
      <c r="A2007" s="5" t="s">
        <v>3894</v>
      </c>
      <c r="B2007" s="15" t="s">
        <v>3895</v>
      </c>
      <c r="C2007" s="20" t="s">
        <v>212</v>
      </c>
      <c r="D2007" s="50">
        <v>835.38323974609375</v>
      </c>
      <c r="E2007" s="61">
        <v>835.38323974609375</v>
      </c>
    </row>
    <row r="2008" spans="1:5">
      <c r="A2008" s="5" t="s">
        <v>3896</v>
      </c>
      <c r="B2008" s="15" t="s">
        <v>3897</v>
      </c>
      <c r="C2008" s="20" t="s">
        <v>500</v>
      </c>
      <c r="D2008" s="47">
        <v>1173.7862548828125</v>
      </c>
      <c r="E2008" s="58">
        <v>1173.7862548828125</v>
      </c>
    </row>
    <row r="2009" spans="1:5">
      <c r="A2009" s="5" t="s">
        <v>3898</v>
      </c>
      <c r="B2009" s="15" t="s">
        <v>3899</v>
      </c>
      <c r="C2009" s="20" t="s">
        <v>38</v>
      </c>
      <c r="D2009" s="45">
        <v>30.906000137329102</v>
      </c>
      <c r="E2009" s="56">
        <v>30.906000137329102</v>
      </c>
    </row>
    <row r="2010" spans="1:5" ht="30">
      <c r="A2010" s="5" t="s">
        <v>3900</v>
      </c>
      <c r="B2010" s="15" t="s">
        <v>3901</v>
      </c>
      <c r="C2010" s="20" t="s">
        <v>30</v>
      </c>
      <c r="D2010" s="50">
        <v>533.22003173828125</v>
      </c>
      <c r="E2010" s="61">
        <v>533.22003173828125</v>
      </c>
    </row>
    <row r="2011" spans="1:5">
      <c r="A2011" s="5" t="s">
        <v>3902</v>
      </c>
      <c r="B2011" s="15" t="s">
        <v>3903</v>
      </c>
      <c r="C2011" s="20" t="s">
        <v>212</v>
      </c>
      <c r="D2011" s="50">
        <v>713.8238525390625</v>
      </c>
      <c r="E2011" s="61">
        <v>713.8238525390625</v>
      </c>
    </row>
    <row r="2012" spans="1:5">
      <c r="A2012" s="5" t="s">
        <v>3904</v>
      </c>
      <c r="B2012" s="15" t="s">
        <v>3905</v>
      </c>
      <c r="C2012" s="20" t="s">
        <v>500</v>
      </c>
      <c r="D2012" s="46">
        <v>3530.863037109375</v>
      </c>
      <c r="E2012" s="57">
        <v>3530.863037109375</v>
      </c>
    </row>
    <row r="2013" spans="1:5">
      <c r="A2013" s="5" t="s">
        <v>3906</v>
      </c>
      <c r="B2013" s="15" t="s">
        <v>3907</v>
      </c>
      <c r="C2013" s="20" t="s">
        <v>38</v>
      </c>
      <c r="D2013" s="45">
        <v>33.584999084472656</v>
      </c>
      <c r="E2013" s="56">
        <v>33.584999084472656</v>
      </c>
    </row>
    <row r="2014" spans="1:5" ht="30">
      <c r="A2014" s="5" t="s">
        <v>3908</v>
      </c>
      <c r="B2014" s="15" t="s">
        <v>3909</v>
      </c>
      <c r="C2014" s="20" t="s">
        <v>30</v>
      </c>
      <c r="D2014" s="50">
        <v>325.08432006835937</v>
      </c>
      <c r="E2014" s="61">
        <v>325.08432006835937</v>
      </c>
    </row>
    <row r="2015" spans="1:5">
      <c r="A2015" s="5" t="s">
        <v>3910</v>
      </c>
      <c r="B2015" s="15" t="s">
        <v>3911</v>
      </c>
      <c r="C2015" s="20" t="s">
        <v>212</v>
      </c>
      <c r="D2015" s="50">
        <v>713.7567138671875</v>
      </c>
      <c r="E2015" s="61">
        <v>713.7567138671875</v>
      </c>
    </row>
    <row r="2016" spans="1:5">
      <c r="A2016" s="5" t="s">
        <v>3912</v>
      </c>
      <c r="B2016" s="15" t="s">
        <v>3913</v>
      </c>
      <c r="C2016" s="20" t="s">
        <v>500</v>
      </c>
      <c r="D2016" s="46">
        <v>3047.149658203125</v>
      </c>
      <c r="E2016" s="57">
        <v>3047.149658203125</v>
      </c>
    </row>
    <row r="2017" spans="1:5" ht="45">
      <c r="A2017" s="5" t="s">
        <v>3914</v>
      </c>
      <c r="B2017" s="15" t="s">
        <v>3915</v>
      </c>
      <c r="C2017" s="20" t="s">
        <v>38</v>
      </c>
      <c r="D2017" s="44">
        <v>1.0331799983978271</v>
      </c>
      <c r="E2017" s="55">
        <v>1.0331799983978271</v>
      </c>
    </row>
    <row r="2018" spans="1:5" ht="45">
      <c r="A2018" s="5" t="s">
        <v>3916</v>
      </c>
      <c r="B2018" s="15" t="s">
        <v>3917</v>
      </c>
      <c r="C2018" s="20" t="s">
        <v>30</v>
      </c>
      <c r="D2018" s="45">
        <v>25.850008010864258</v>
      </c>
      <c r="E2018" s="56">
        <v>25.850008010864258</v>
      </c>
    </row>
    <row r="2019" spans="1:5" ht="45">
      <c r="A2019" s="5" t="s">
        <v>3918</v>
      </c>
      <c r="B2019" s="15" t="s">
        <v>3919</v>
      </c>
      <c r="C2019" s="20" t="s">
        <v>212</v>
      </c>
      <c r="D2019" s="50">
        <v>973.24346923828125</v>
      </c>
      <c r="E2019" s="61">
        <v>973.24346923828125</v>
      </c>
    </row>
    <row r="2020" spans="1:5" ht="45">
      <c r="A2020" s="5" t="s">
        <v>3920</v>
      </c>
      <c r="B2020" s="15" t="s">
        <v>3921</v>
      </c>
      <c r="C2020" s="20" t="s">
        <v>212</v>
      </c>
      <c r="D2020" s="48">
        <v>0</v>
      </c>
      <c r="E2020" s="59">
        <v>0</v>
      </c>
    </row>
    <row r="2021" spans="1:5" ht="45">
      <c r="A2021" s="5" t="s">
        <v>3922</v>
      </c>
      <c r="B2021" s="15" t="s">
        <v>3923</v>
      </c>
      <c r="C2021" s="20" t="s">
        <v>500</v>
      </c>
      <c r="D2021" s="48">
        <v>0</v>
      </c>
      <c r="E2021" s="59">
        <v>0</v>
      </c>
    </row>
    <row r="2022" spans="1:5" ht="45">
      <c r="A2022" s="5" t="s">
        <v>3924</v>
      </c>
      <c r="B2022" s="15" t="s">
        <v>3925</v>
      </c>
      <c r="C2022" s="20" t="s">
        <v>33</v>
      </c>
      <c r="D2022" s="45">
        <v>59.239997863769531</v>
      </c>
      <c r="E2022" s="56">
        <v>59.239997863769531</v>
      </c>
    </row>
    <row r="2023" spans="1:5" ht="45">
      <c r="A2023" s="5" t="s">
        <v>3926</v>
      </c>
      <c r="B2023" s="15" t="s">
        <v>3927</v>
      </c>
      <c r="C2023" s="20" t="s">
        <v>505</v>
      </c>
      <c r="D2023" s="51">
        <v>0.18545982241630554</v>
      </c>
      <c r="E2023" s="62">
        <v>0.18545982241630554</v>
      </c>
    </row>
    <row r="2024" spans="1:5" ht="45">
      <c r="A2024" s="5" t="s">
        <v>3928</v>
      </c>
      <c r="B2024" s="15" t="s">
        <v>3929</v>
      </c>
      <c r="C2024" s="20" t="s">
        <v>500</v>
      </c>
      <c r="D2024" s="51">
        <v>0.86557447910308838</v>
      </c>
      <c r="E2024" s="62">
        <v>0.86557447910308838</v>
      </c>
    </row>
    <row r="2025" spans="1:5" ht="45">
      <c r="A2025" s="5" t="s">
        <v>3930</v>
      </c>
      <c r="B2025" s="15" t="s">
        <v>3931</v>
      </c>
      <c r="C2025" s="20" t="s">
        <v>3932</v>
      </c>
      <c r="D2025" s="45">
        <v>28.757808685302734</v>
      </c>
      <c r="E2025" s="56">
        <v>28.757808685302734</v>
      </c>
    </row>
    <row r="2026" spans="1:5" ht="45">
      <c r="A2026" s="5" t="s">
        <v>3933</v>
      </c>
      <c r="B2026" s="15" t="s">
        <v>3934</v>
      </c>
      <c r="C2026" s="20" t="s">
        <v>212</v>
      </c>
      <c r="D2026" s="51">
        <v>0.44272184371948242</v>
      </c>
      <c r="E2026" s="62">
        <v>0.44272184371948242</v>
      </c>
    </row>
    <row r="2027" spans="1:5" ht="45">
      <c r="A2027" s="5" t="s">
        <v>3935</v>
      </c>
      <c r="B2027" s="15" t="s">
        <v>3936</v>
      </c>
      <c r="C2027" s="20" t="s">
        <v>127</v>
      </c>
      <c r="D2027" s="50">
        <v>226.20703125</v>
      </c>
      <c r="E2027" s="61">
        <v>226.20703125</v>
      </c>
    </row>
    <row r="2028" spans="1:5" ht="45">
      <c r="A2028" s="5" t="s">
        <v>3937</v>
      </c>
      <c r="B2028" s="15" t="s">
        <v>3938</v>
      </c>
      <c r="C2028" s="20" t="s">
        <v>3939</v>
      </c>
      <c r="D2028" s="44">
        <v>1.1951243877410889</v>
      </c>
      <c r="E2028" s="55">
        <v>1.1951243877410889</v>
      </c>
    </row>
    <row r="2029" spans="1:5" ht="45">
      <c r="A2029" s="5" t="s">
        <v>3940</v>
      </c>
      <c r="B2029" s="15" t="s">
        <v>3941</v>
      </c>
      <c r="C2029" s="20" t="s">
        <v>33</v>
      </c>
      <c r="D2029" s="45">
        <v>76.589080810546875</v>
      </c>
      <c r="E2029" s="56">
        <v>76.589080810546875</v>
      </c>
    </row>
    <row r="2030" spans="1:5" ht="45">
      <c r="A2030" s="5" t="s">
        <v>3942</v>
      </c>
      <c r="B2030" s="15" t="s">
        <v>3943</v>
      </c>
      <c r="C2030" s="20" t="s">
        <v>33</v>
      </c>
      <c r="D2030" s="45">
        <v>20.549505233764648</v>
      </c>
      <c r="E2030" s="56">
        <v>20.549505233764648</v>
      </c>
    </row>
    <row r="2031" spans="1:5" ht="45">
      <c r="A2031" s="5" t="s">
        <v>3944</v>
      </c>
      <c r="B2031" s="15" t="s">
        <v>3945</v>
      </c>
      <c r="C2031" s="20" t="s">
        <v>33</v>
      </c>
      <c r="D2031" s="51">
        <v>2.9724454507231712E-2</v>
      </c>
      <c r="E2031" s="62">
        <v>2.9724454507231712E-2</v>
      </c>
    </row>
    <row r="2032" spans="1:5" ht="45">
      <c r="A2032" s="5" t="s">
        <v>3946</v>
      </c>
      <c r="B2032" s="15" t="s">
        <v>3947</v>
      </c>
      <c r="C2032" s="20" t="s">
        <v>33</v>
      </c>
      <c r="D2032" s="44">
        <v>1.9092977046966553</v>
      </c>
      <c r="E2032" s="55">
        <v>1.9092977046966553</v>
      </c>
    </row>
    <row r="2033" spans="1:5" ht="45">
      <c r="A2033" s="5" t="s">
        <v>3948</v>
      </c>
      <c r="B2033" s="15" t="s">
        <v>3949</v>
      </c>
      <c r="C2033" s="20" t="s">
        <v>33</v>
      </c>
      <c r="D2033" s="48">
        <v>0</v>
      </c>
      <c r="E2033" s="59">
        <v>0</v>
      </c>
    </row>
    <row r="2034" spans="1:5" ht="45">
      <c r="A2034" s="5" t="s">
        <v>3950</v>
      </c>
      <c r="B2034" s="15" t="s">
        <v>3951</v>
      </c>
      <c r="C2034" s="20" t="s">
        <v>33</v>
      </c>
      <c r="D2034" s="51">
        <v>0.92238712310791016</v>
      </c>
      <c r="E2034" s="62">
        <v>0.92238712310791016</v>
      </c>
    </row>
    <row r="2035" spans="1:5" ht="45">
      <c r="A2035" s="5" t="s">
        <v>3952</v>
      </c>
      <c r="B2035" s="15" t="s">
        <v>3953</v>
      </c>
      <c r="C2035" s="20" t="s">
        <v>33</v>
      </c>
      <c r="D2035" s="48">
        <v>0</v>
      </c>
      <c r="E2035" s="59">
        <v>0</v>
      </c>
    </row>
    <row r="2036" spans="1:5" ht="45">
      <c r="A2036" s="5" t="s">
        <v>3954</v>
      </c>
      <c r="B2036" s="15" t="s">
        <v>3955</v>
      </c>
      <c r="C2036" s="20" t="s">
        <v>2126</v>
      </c>
      <c r="D2036" s="48">
        <v>0</v>
      </c>
      <c r="E2036" s="59">
        <v>0</v>
      </c>
    </row>
    <row r="2037" spans="1:5" ht="45">
      <c r="A2037" s="5" t="s">
        <v>3956</v>
      </c>
      <c r="B2037" s="15" t="s">
        <v>3957</v>
      </c>
      <c r="C2037" s="20" t="s">
        <v>2117</v>
      </c>
      <c r="D2037" s="48">
        <v>0</v>
      </c>
      <c r="E2037" s="59">
        <v>0</v>
      </c>
    </row>
    <row r="2038" spans="1:5" ht="45">
      <c r="A2038" s="5" t="s">
        <v>3958</v>
      </c>
      <c r="B2038" s="15" t="s">
        <v>3959</v>
      </c>
      <c r="C2038" s="20" t="s">
        <v>2117</v>
      </c>
      <c r="D2038" s="48">
        <v>0</v>
      </c>
      <c r="E2038" s="59">
        <v>0</v>
      </c>
    </row>
    <row r="2039" spans="1:5" ht="45">
      <c r="A2039" s="5" t="s">
        <v>3960</v>
      </c>
      <c r="B2039" s="15" t="s">
        <v>3961</v>
      </c>
      <c r="C2039" s="20" t="s">
        <v>2117</v>
      </c>
      <c r="D2039" s="48">
        <v>0</v>
      </c>
      <c r="E2039" s="59">
        <v>0</v>
      </c>
    </row>
    <row r="2040" spans="1:5" ht="45">
      <c r="A2040" s="5" t="s">
        <v>3962</v>
      </c>
      <c r="B2040" s="15" t="s">
        <v>3963</v>
      </c>
      <c r="C2040" s="20" t="s">
        <v>2117</v>
      </c>
      <c r="D2040" s="48">
        <v>0</v>
      </c>
      <c r="E2040" s="59">
        <v>0</v>
      </c>
    </row>
    <row r="2041" spans="1:5" ht="45">
      <c r="A2041" s="5" t="s">
        <v>3964</v>
      </c>
      <c r="B2041" s="15" t="s">
        <v>3965</v>
      </c>
      <c r="C2041" s="20" t="s">
        <v>2117</v>
      </c>
      <c r="D2041" s="48">
        <v>0</v>
      </c>
      <c r="E2041" s="59">
        <v>0</v>
      </c>
    </row>
    <row r="2042" spans="1:5" ht="45">
      <c r="A2042" s="5" t="s">
        <v>3966</v>
      </c>
      <c r="B2042" s="15" t="s">
        <v>3967</v>
      </c>
      <c r="C2042" s="20" t="s">
        <v>33</v>
      </c>
      <c r="D2042" s="45">
        <v>20.949495315551758</v>
      </c>
      <c r="E2042" s="56">
        <v>20.949495315551758</v>
      </c>
    </row>
    <row r="2043" spans="1:5" ht="45">
      <c r="A2043" s="5" t="s">
        <v>3968</v>
      </c>
      <c r="B2043" s="15" t="s">
        <v>3969</v>
      </c>
      <c r="C2043" s="20" t="s">
        <v>3970</v>
      </c>
      <c r="D2043" s="46">
        <v>758583.25</v>
      </c>
      <c r="E2043" s="57">
        <v>758583.25</v>
      </c>
    </row>
    <row r="2044" spans="1:5" ht="60">
      <c r="A2044" s="5" t="s">
        <v>3971</v>
      </c>
      <c r="B2044" s="15" t="s">
        <v>3972</v>
      </c>
      <c r="C2044" s="20" t="s">
        <v>38</v>
      </c>
      <c r="D2044" s="44">
        <v>1.1254067420959473</v>
      </c>
      <c r="E2044" s="55">
        <v>1.1254067420959473</v>
      </c>
    </row>
    <row r="2045" spans="1:5" ht="60">
      <c r="A2045" s="5" t="s">
        <v>3973</v>
      </c>
      <c r="B2045" s="15" t="s">
        <v>3974</v>
      </c>
      <c r="C2045" s="20" t="s">
        <v>30</v>
      </c>
      <c r="D2045" s="50">
        <v>326.07342529296875</v>
      </c>
      <c r="E2045" s="61">
        <v>326.07342529296875</v>
      </c>
    </row>
    <row r="2046" spans="1:5" ht="60">
      <c r="A2046" s="5" t="s">
        <v>3975</v>
      </c>
      <c r="B2046" s="15" t="s">
        <v>3976</v>
      </c>
      <c r="C2046" s="20" t="s">
        <v>212</v>
      </c>
      <c r="D2046" s="50">
        <v>201.50273132324219</v>
      </c>
      <c r="E2046" s="61">
        <v>201.50273132324219</v>
      </c>
    </row>
    <row r="2047" spans="1:5" ht="60">
      <c r="A2047" s="5" t="s">
        <v>3977</v>
      </c>
      <c r="B2047" s="15" t="s">
        <v>3978</v>
      </c>
      <c r="C2047" s="20" t="s">
        <v>212</v>
      </c>
      <c r="D2047" s="48">
        <v>0</v>
      </c>
      <c r="E2047" s="59">
        <v>0</v>
      </c>
    </row>
    <row r="2048" spans="1:5" ht="60">
      <c r="A2048" s="5" t="s">
        <v>3979</v>
      </c>
      <c r="B2048" s="15" t="s">
        <v>3980</v>
      </c>
      <c r="C2048" s="20" t="s">
        <v>500</v>
      </c>
      <c r="D2048" s="48">
        <v>0</v>
      </c>
      <c r="E2048" s="59">
        <v>0</v>
      </c>
    </row>
    <row r="2049" spans="1:5" ht="75">
      <c r="A2049" s="5" t="s">
        <v>3981</v>
      </c>
      <c r="B2049" s="15" t="s">
        <v>3982</v>
      </c>
      <c r="C2049" s="20" t="s">
        <v>33</v>
      </c>
      <c r="D2049" s="48">
        <v>0</v>
      </c>
      <c r="E2049" s="59">
        <v>0</v>
      </c>
    </row>
    <row r="2050" spans="1:5" ht="60">
      <c r="A2050" s="5" t="s">
        <v>3983</v>
      </c>
      <c r="B2050" s="15" t="s">
        <v>3984</v>
      </c>
      <c r="C2050" s="20" t="s">
        <v>505</v>
      </c>
      <c r="D2050" s="51">
        <v>0.87656110525131226</v>
      </c>
      <c r="E2050" s="62">
        <v>0.87656110525131226</v>
      </c>
    </row>
    <row r="2051" spans="1:5" ht="60">
      <c r="A2051" s="5" t="s">
        <v>3985</v>
      </c>
      <c r="B2051" s="15" t="s">
        <v>3986</v>
      </c>
      <c r="C2051" s="20" t="s">
        <v>500</v>
      </c>
      <c r="D2051" s="50">
        <v>311.38467407226562</v>
      </c>
      <c r="E2051" s="61">
        <v>311.38467407226562</v>
      </c>
    </row>
    <row r="2052" spans="1:5" ht="60">
      <c r="A2052" s="5" t="s">
        <v>3987</v>
      </c>
      <c r="B2052" s="15" t="s">
        <v>3988</v>
      </c>
      <c r="C2052" s="20" t="s">
        <v>3932</v>
      </c>
      <c r="D2052" s="45">
        <v>28.772794723510742</v>
      </c>
      <c r="E2052" s="56">
        <v>28.772794723510742</v>
      </c>
    </row>
    <row r="2053" spans="1:5" ht="60">
      <c r="A2053" s="5" t="s">
        <v>3989</v>
      </c>
      <c r="B2053" s="15" t="s">
        <v>3990</v>
      </c>
      <c r="C2053" s="20" t="s">
        <v>212</v>
      </c>
      <c r="D2053" s="51">
        <v>9.1742292046546936E-2</v>
      </c>
      <c r="E2053" s="62">
        <v>9.1742292046546936E-2</v>
      </c>
    </row>
    <row r="2054" spans="1:5" ht="60">
      <c r="A2054" s="5" t="s">
        <v>3991</v>
      </c>
      <c r="B2054" s="15" t="s">
        <v>3992</v>
      </c>
      <c r="C2054" s="20" t="s">
        <v>127</v>
      </c>
      <c r="D2054" s="45">
        <v>86.123832702636719</v>
      </c>
      <c r="E2054" s="56">
        <v>86.123832702636719</v>
      </c>
    </row>
    <row r="2055" spans="1:5" ht="60">
      <c r="A2055" s="5" t="s">
        <v>3993</v>
      </c>
      <c r="B2055" s="15" t="s">
        <v>3994</v>
      </c>
      <c r="C2055" s="20" t="s">
        <v>3939</v>
      </c>
      <c r="D2055" s="51">
        <v>0.64991313219070435</v>
      </c>
      <c r="E2055" s="62">
        <v>0.64991313219070435</v>
      </c>
    </row>
    <row r="2056" spans="1:5" ht="75">
      <c r="A2056" s="5" t="s">
        <v>3995</v>
      </c>
      <c r="B2056" s="15" t="s">
        <v>3996</v>
      </c>
      <c r="C2056" s="20" t="s">
        <v>33</v>
      </c>
      <c r="D2056" s="45">
        <v>76.6959228515625</v>
      </c>
      <c r="E2056" s="56">
        <v>76.6959228515625</v>
      </c>
    </row>
    <row r="2057" spans="1:5" ht="75">
      <c r="A2057" s="5" t="s">
        <v>3997</v>
      </c>
      <c r="B2057" s="15" t="s">
        <v>3998</v>
      </c>
      <c r="C2057" s="20" t="s">
        <v>33</v>
      </c>
      <c r="D2057" s="45">
        <v>20.57817268371582</v>
      </c>
      <c r="E2057" s="56">
        <v>20.57817268371582</v>
      </c>
    </row>
    <row r="2058" spans="1:5" ht="75">
      <c r="A2058" s="5" t="s">
        <v>3999</v>
      </c>
      <c r="B2058" s="15" t="s">
        <v>4000</v>
      </c>
      <c r="C2058" s="20" t="s">
        <v>33</v>
      </c>
      <c r="D2058" s="51">
        <v>2.9765922576189041E-2</v>
      </c>
      <c r="E2058" s="62">
        <v>2.9765922576189041E-2</v>
      </c>
    </row>
    <row r="2059" spans="1:5" ht="75">
      <c r="A2059" s="5" t="s">
        <v>4001</v>
      </c>
      <c r="B2059" s="15" t="s">
        <v>4002</v>
      </c>
      <c r="C2059" s="20" t="s">
        <v>33</v>
      </c>
      <c r="D2059" s="44">
        <v>1.7724605798721313</v>
      </c>
      <c r="E2059" s="55">
        <v>1.7724605798721313</v>
      </c>
    </row>
    <row r="2060" spans="1:5" ht="75">
      <c r="A2060" s="5" t="s">
        <v>4003</v>
      </c>
      <c r="B2060" s="15" t="s">
        <v>4004</v>
      </c>
      <c r="C2060" s="20" t="s">
        <v>33</v>
      </c>
      <c r="D2060" s="48">
        <v>0</v>
      </c>
      <c r="E2060" s="59">
        <v>0</v>
      </c>
    </row>
    <row r="2061" spans="1:5" ht="75">
      <c r="A2061" s="5" t="s">
        <v>4005</v>
      </c>
      <c r="B2061" s="15" t="s">
        <v>4006</v>
      </c>
      <c r="C2061" s="20" t="s">
        <v>33</v>
      </c>
      <c r="D2061" s="51">
        <v>0.92367380857467651</v>
      </c>
      <c r="E2061" s="62">
        <v>0.92367380857467651</v>
      </c>
    </row>
    <row r="2062" spans="1:5" ht="75">
      <c r="A2062" s="5" t="s">
        <v>4007</v>
      </c>
      <c r="B2062" s="15" t="s">
        <v>4008</v>
      </c>
      <c r="C2062" s="20" t="s">
        <v>33</v>
      </c>
      <c r="D2062" s="48">
        <v>0</v>
      </c>
      <c r="E2062" s="59">
        <v>0</v>
      </c>
    </row>
    <row r="2063" spans="1:5" ht="75">
      <c r="A2063" s="5" t="s">
        <v>4009</v>
      </c>
      <c r="B2063" s="15" t="s">
        <v>4010</v>
      </c>
      <c r="C2063" s="20" t="s">
        <v>2126</v>
      </c>
      <c r="D2063" s="48">
        <v>0</v>
      </c>
      <c r="E2063" s="59">
        <v>0</v>
      </c>
    </row>
    <row r="2064" spans="1:5" ht="60">
      <c r="A2064" s="5" t="s">
        <v>4011</v>
      </c>
      <c r="B2064" s="15" t="s">
        <v>4012</v>
      </c>
      <c r="C2064" s="20" t="s">
        <v>2117</v>
      </c>
      <c r="D2064" s="48">
        <v>0</v>
      </c>
      <c r="E2064" s="59">
        <v>0</v>
      </c>
    </row>
    <row r="2065" spans="1:5" ht="60">
      <c r="A2065" s="5" t="s">
        <v>4013</v>
      </c>
      <c r="B2065" s="15" t="s">
        <v>4014</v>
      </c>
      <c r="C2065" s="20" t="s">
        <v>2117</v>
      </c>
      <c r="D2065" s="48">
        <v>0</v>
      </c>
      <c r="E2065" s="59">
        <v>0</v>
      </c>
    </row>
    <row r="2066" spans="1:5" ht="60">
      <c r="A2066" s="5" t="s">
        <v>4015</v>
      </c>
      <c r="B2066" s="15" t="s">
        <v>4016</v>
      </c>
      <c r="C2066" s="20" t="s">
        <v>2117</v>
      </c>
      <c r="D2066" s="48">
        <v>0</v>
      </c>
      <c r="E2066" s="59">
        <v>0</v>
      </c>
    </row>
    <row r="2067" spans="1:5" ht="60">
      <c r="A2067" s="5" t="s">
        <v>4017</v>
      </c>
      <c r="B2067" s="15" t="s">
        <v>4018</v>
      </c>
      <c r="C2067" s="20" t="s">
        <v>2117</v>
      </c>
      <c r="D2067" s="48">
        <v>0</v>
      </c>
      <c r="E2067" s="59">
        <v>0</v>
      </c>
    </row>
    <row r="2068" spans="1:5" ht="60">
      <c r="A2068" s="5" t="s">
        <v>4019</v>
      </c>
      <c r="B2068" s="15" t="s">
        <v>4020</v>
      </c>
      <c r="C2068" s="20" t="s">
        <v>2117</v>
      </c>
      <c r="D2068" s="48">
        <v>0</v>
      </c>
      <c r="E2068" s="59">
        <v>0</v>
      </c>
    </row>
    <row r="2069" spans="1:5" ht="60">
      <c r="A2069" s="5" t="s">
        <v>4021</v>
      </c>
      <c r="B2069" s="15" t="s">
        <v>4022</v>
      </c>
      <c r="C2069" s="20" t="s">
        <v>33</v>
      </c>
      <c r="D2069" s="45">
        <v>20.949493408203125</v>
      </c>
      <c r="E2069" s="56">
        <v>20.949493408203125</v>
      </c>
    </row>
    <row r="2070" spans="1:5" ht="75">
      <c r="A2070" s="5" t="s">
        <v>4023</v>
      </c>
      <c r="B2070" s="15" t="s">
        <v>4024</v>
      </c>
      <c r="C2070" s="20" t="s">
        <v>3970</v>
      </c>
      <c r="D2070" s="46">
        <v>156977.140625</v>
      </c>
      <c r="E2070" s="57">
        <v>156977.140625</v>
      </c>
    </row>
    <row r="2071" spans="1:5" ht="45">
      <c r="A2071" s="5" t="s">
        <v>4025</v>
      </c>
      <c r="B2071" s="15" t="s">
        <v>4026</v>
      </c>
      <c r="C2071" s="20" t="s">
        <v>38</v>
      </c>
      <c r="D2071" s="44">
        <v>1.1378698348999023</v>
      </c>
      <c r="E2071" s="55">
        <v>1.1378698348999023</v>
      </c>
    </row>
    <row r="2072" spans="1:5" ht="45">
      <c r="A2072" s="5" t="s">
        <v>4027</v>
      </c>
      <c r="B2072" s="15" t="s">
        <v>4028</v>
      </c>
      <c r="C2072" s="20" t="s">
        <v>30</v>
      </c>
      <c r="D2072" s="45">
        <v>28.208236694335938</v>
      </c>
      <c r="E2072" s="56">
        <v>28.208236694335938</v>
      </c>
    </row>
    <row r="2073" spans="1:5" ht="45">
      <c r="A2073" s="5" t="s">
        <v>4029</v>
      </c>
      <c r="B2073" s="15" t="s">
        <v>4030</v>
      </c>
      <c r="C2073" s="20" t="s">
        <v>212</v>
      </c>
      <c r="D2073" s="50">
        <v>283.79901123046875</v>
      </c>
      <c r="E2073" s="61">
        <v>283.79901123046875</v>
      </c>
    </row>
    <row r="2074" spans="1:5" ht="45">
      <c r="A2074" s="5" t="s">
        <v>4031</v>
      </c>
      <c r="B2074" s="15" t="s">
        <v>4032</v>
      </c>
      <c r="C2074" s="20" t="s">
        <v>212</v>
      </c>
      <c r="D2074" s="48">
        <v>0</v>
      </c>
      <c r="E2074" s="59">
        <v>0</v>
      </c>
    </row>
    <row r="2075" spans="1:5" ht="45">
      <c r="A2075" s="5" t="s">
        <v>4033</v>
      </c>
      <c r="B2075" s="15" t="s">
        <v>4034</v>
      </c>
      <c r="C2075" s="20" t="s">
        <v>500</v>
      </c>
      <c r="D2075" s="48">
        <v>0</v>
      </c>
      <c r="E2075" s="59">
        <v>0</v>
      </c>
    </row>
    <row r="2076" spans="1:5" ht="45">
      <c r="A2076" s="5" t="s">
        <v>4035</v>
      </c>
      <c r="B2076" s="15" t="s">
        <v>4036</v>
      </c>
      <c r="C2076" s="20" t="s">
        <v>33</v>
      </c>
      <c r="D2076" s="45">
        <v>52.737785339355469</v>
      </c>
      <c r="E2076" s="56">
        <v>52.737785339355469</v>
      </c>
    </row>
    <row r="2077" spans="1:5" ht="45">
      <c r="A2077" s="5" t="s">
        <v>4037</v>
      </c>
      <c r="B2077" s="15" t="s">
        <v>4038</v>
      </c>
      <c r="C2077" s="20" t="s">
        <v>505</v>
      </c>
      <c r="D2077" s="51">
        <v>0.16411831974983215</v>
      </c>
      <c r="E2077" s="62">
        <v>0.16411831974983215</v>
      </c>
    </row>
    <row r="2078" spans="1:5" ht="45">
      <c r="A2078" s="5" t="s">
        <v>4039</v>
      </c>
      <c r="B2078" s="15" t="s">
        <v>4040</v>
      </c>
      <c r="C2078" s="20" t="s">
        <v>500</v>
      </c>
      <c r="D2078" s="44">
        <v>3.2646281719207764</v>
      </c>
      <c r="E2078" s="55">
        <v>3.2646281719207764</v>
      </c>
    </row>
    <row r="2079" spans="1:5" ht="45">
      <c r="A2079" s="5" t="s">
        <v>4041</v>
      </c>
      <c r="B2079" s="15" t="s">
        <v>4042</v>
      </c>
      <c r="C2079" s="20" t="s">
        <v>3932</v>
      </c>
      <c r="D2079" s="45">
        <v>28.772794723510742</v>
      </c>
      <c r="E2079" s="56">
        <v>28.772794723510742</v>
      </c>
    </row>
    <row r="2080" spans="1:5" ht="45">
      <c r="A2080" s="5" t="s">
        <v>4043</v>
      </c>
      <c r="B2080" s="15" t="s">
        <v>4044</v>
      </c>
      <c r="C2080" s="20" t="s">
        <v>212</v>
      </c>
      <c r="D2080" s="51">
        <v>0.12921100854873657</v>
      </c>
      <c r="E2080" s="62">
        <v>0.12921100854873657</v>
      </c>
    </row>
    <row r="2081" spans="1:5" ht="45">
      <c r="A2081" s="5" t="s">
        <v>4045</v>
      </c>
      <c r="B2081" s="15" t="s">
        <v>4046</v>
      </c>
      <c r="C2081" s="20" t="s">
        <v>127</v>
      </c>
      <c r="D2081" s="45">
        <v>60.334331512451172</v>
      </c>
      <c r="E2081" s="56">
        <v>60.334331512451172</v>
      </c>
    </row>
    <row r="2082" spans="1:5" ht="45">
      <c r="A2082" s="5" t="s">
        <v>4047</v>
      </c>
      <c r="B2082" s="15" t="s">
        <v>4048</v>
      </c>
      <c r="C2082" s="20" t="s">
        <v>3939</v>
      </c>
      <c r="D2082" s="44">
        <v>1.3066045045852661</v>
      </c>
      <c r="E2082" s="55">
        <v>1.3066045045852661</v>
      </c>
    </row>
    <row r="2083" spans="1:5" ht="60">
      <c r="A2083" s="5" t="s">
        <v>4049</v>
      </c>
      <c r="B2083" s="15" t="s">
        <v>4050</v>
      </c>
      <c r="C2083" s="20" t="s">
        <v>33</v>
      </c>
      <c r="D2083" s="45">
        <v>76.6959228515625</v>
      </c>
      <c r="E2083" s="56">
        <v>76.6959228515625</v>
      </c>
    </row>
    <row r="2084" spans="1:5" ht="60">
      <c r="A2084" s="5" t="s">
        <v>4051</v>
      </c>
      <c r="B2084" s="15" t="s">
        <v>4052</v>
      </c>
      <c r="C2084" s="20" t="s">
        <v>33</v>
      </c>
      <c r="D2084" s="45">
        <v>20.57817268371582</v>
      </c>
      <c r="E2084" s="56">
        <v>20.57817268371582</v>
      </c>
    </row>
    <row r="2085" spans="1:5" ht="60">
      <c r="A2085" s="5" t="s">
        <v>4053</v>
      </c>
      <c r="B2085" s="15" t="s">
        <v>4054</v>
      </c>
      <c r="C2085" s="20" t="s">
        <v>33</v>
      </c>
      <c r="D2085" s="51">
        <v>2.9765922576189041E-2</v>
      </c>
      <c r="E2085" s="62">
        <v>2.9765922576189041E-2</v>
      </c>
    </row>
    <row r="2086" spans="1:5" ht="60">
      <c r="A2086" s="5" t="s">
        <v>4055</v>
      </c>
      <c r="B2086" s="15" t="s">
        <v>4056</v>
      </c>
      <c r="C2086" s="20" t="s">
        <v>33</v>
      </c>
      <c r="D2086" s="44">
        <v>1.7724605798721313</v>
      </c>
      <c r="E2086" s="55">
        <v>1.7724605798721313</v>
      </c>
    </row>
    <row r="2087" spans="1:5" ht="60">
      <c r="A2087" s="5" t="s">
        <v>4057</v>
      </c>
      <c r="B2087" s="15" t="s">
        <v>4058</v>
      </c>
      <c r="C2087" s="20" t="s">
        <v>33</v>
      </c>
      <c r="D2087" s="48">
        <v>0</v>
      </c>
      <c r="E2087" s="59">
        <v>0</v>
      </c>
    </row>
    <row r="2088" spans="1:5" ht="60">
      <c r="A2088" s="5" t="s">
        <v>4059</v>
      </c>
      <c r="B2088" s="15" t="s">
        <v>4060</v>
      </c>
      <c r="C2088" s="20" t="s">
        <v>33</v>
      </c>
      <c r="D2088" s="51">
        <v>0.92367380857467651</v>
      </c>
      <c r="E2088" s="62">
        <v>0.92367380857467651</v>
      </c>
    </row>
    <row r="2089" spans="1:5" ht="60">
      <c r="A2089" s="5" t="s">
        <v>4061</v>
      </c>
      <c r="B2089" s="15" t="s">
        <v>4062</v>
      </c>
      <c r="C2089" s="20" t="s">
        <v>33</v>
      </c>
      <c r="D2089" s="48">
        <v>0</v>
      </c>
      <c r="E2089" s="59">
        <v>0</v>
      </c>
    </row>
    <row r="2090" spans="1:5" ht="60">
      <c r="A2090" s="5" t="s">
        <v>4063</v>
      </c>
      <c r="B2090" s="15" t="s">
        <v>4064</v>
      </c>
      <c r="C2090" s="20" t="s">
        <v>2126</v>
      </c>
      <c r="D2090" s="48">
        <v>0</v>
      </c>
      <c r="E2090" s="59">
        <v>0</v>
      </c>
    </row>
    <row r="2091" spans="1:5" ht="45">
      <c r="A2091" s="5" t="s">
        <v>4065</v>
      </c>
      <c r="B2091" s="15" t="s">
        <v>4066</v>
      </c>
      <c r="C2091" s="20" t="s">
        <v>2117</v>
      </c>
      <c r="D2091" s="48">
        <v>0</v>
      </c>
      <c r="E2091" s="59">
        <v>0</v>
      </c>
    </row>
    <row r="2092" spans="1:5" ht="45">
      <c r="A2092" s="5" t="s">
        <v>4067</v>
      </c>
      <c r="B2092" s="15" t="s">
        <v>4068</v>
      </c>
      <c r="C2092" s="20" t="s">
        <v>2117</v>
      </c>
      <c r="D2092" s="48">
        <v>0</v>
      </c>
      <c r="E2092" s="59">
        <v>0</v>
      </c>
    </row>
    <row r="2093" spans="1:5" ht="45">
      <c r="A2093" s="5" t="s">
        <v>4069</v>
      </c>
      <c r="B2093" s="15" t="s">
        <v>4070</v>
      </c>
      <c r="C2093" s="20" t="s">
        <v>2117</v>
      </c>
      <c r="D2093" s="48">
        <v>0</v>
      </c>
      <c r="E2093" s="59">
        <v>0</v>
      </c>
    </row>
    <row r="2094" spans="1:5" ht="45">
      <c r="A2094" s="5" t="s">
        <v>4071</v>
      </c>
      <c r="B2094" s="15" t="s">
        <v>4072</v>
      </c>
      <c r="C2094" s="20" t="s">
        <v>2117</v>
      </c>
      <c r="D2094" s="48">
        <v>0</v>
      </c>
      <c r="E2094" s="59">
        <v>0</v>
      </c>
    </row>
    <row r="2095" spans="1:5" ht="45">
      <c r="A2095" s="5" t="s">
        <v>4073</v>
      </c>
      <c r="B2095" s="15" t="s">
        <v>4074</v>
      </c>
      <c r="C2095" s="20" t="s">
        <v>2117</v>
      </c>
      <c r="D2095" s="48">
        <v>0</v>
      </c>
      <c r="E2095" s="59">
        <v>0</v>
      </c>
    </row>
    <row r="2096" spans="1:5" ht="45">
      <c r="A2096" s="5" t="s">
        <v>4075</v>
      </c>
      <c r="B2096" s="15" t="s">
        <v>4076</v>
      </c>
      <c r="C2096" s="20" t="s">
        <v>33</v>
      </c>
      <c r="D2096" s="45">
        <v>20.949493408203125</v>
      </c>
      <c r="E2096" s="56">
        <v>20.949493408203125</v>
      </c>
    </row>
    <row r="2097" spans="1:5" ht="60">
      <c r="A2097" s="5" t="s">
        <v>4077</v>
      </c>
      <c r="B2097" s="15" t="s">
        <v>4078</v>
      </c>
      <c r="C2097" s="20" t="s">
        <v>3970</v>
      </c>
      <c r="D2097" s="46">
        <v>221088.625</v>
      </c>
      <c r="E2097" s="57">
        <v>221088.625</v>
      </c>
    </row>
    <row r="2098" spans="1:5" ht="60">
      <c r="A2098" s="5" t="s">
        <v>4079</v>
      </c>
      <c r="B2098" s="15" t="s">
        <v>4080</v>
      </c>
      <c r="C2098" s="20" t="s">
        <v>38</v>
      </c>
      <c r="D2098" s="44">
        <v>1.0117897987365723</v>
      </c>
      <c r="E2098" s="55">
        <v>1.0117897987365723</v>
      </c>
    </row>
    <row r="2099" spans="1:5" ht="60">
      <c r="A2099" s="5" t="s">
        <v>4081</v>
      </c>
      <c r="B2099" s="15" t="s">
        <v>4082</v>
      </c>
      <c r="C2099" s="20" t="s">
        <v>30</v>
      </c>
      <c r="D2099" s="47">
        <v>1141.4000244140625</v>
      </c>
      <c r="E2099" s="58">
        <v>1141.4000244140625</v>
      </c>
    </row>
    <row r="2100" spans="1:5" ht="60">
      <c r="A2100" s="5" t="s">
        <v>4083</v>
      </c>
      <c r="B2100" s="15" t="s">
        <v>4084</v>
      </c>
      <c r="C2100" s="20" t="s">
        <v>212</v>
      </c>
      <c r="D2100" s="47">
        <v>1271.10498046875</v>
      </c>
      <c r="E2100" s="58">
        <v>1271.10498046875</v>
      </c>
    </row>
    <row r="2101" spans="1:5" ht="60">
      <c r="A2101" s="5" t="s">
        <v>4085</v>
      </c>
      <c r="B2101" s="15" t="s">
        <v>4086</v>
      </c>
      <c r="C2101" s="20" t="s">
        <v>212</v>
      </c>
      <c r="D2101" s="44">
        <v>6.2273645401000977</v>
      </c>
      <c r="E2101" s="55">
        <v>6.2273645401000977</v>
      </c>
    </row>
    <row r="2102" spans="1:5" ht="60">
      <c r="A2102" s="5" t="s">
        <v>4087</v>
      </c>
      <c r="B2102" s="15" t="s">
        <v>4088</v>
      </c>
      <c r="C2102" s="20" t="s">
        <v>500</v>
      </c>
      <c r="D2102" s="47">
        <v>1258.386962890625</v>
      </c>
      <c r="E2102" s="58">
        <v>1258.386962890625</v>
      </c>
    </row>
    <row r="2103" spans="1:5" ht="60">
      <c r="A2103" s="5" t="s">
        <v>4089</v>
      </c>
      <c r="B2103" s="15" t="s">
        <v>4090</v>
      </c>
      <c r="C2103" s="20" t="s">
        <v>33</v>
      </c>
      <c r="D2103" s="48">
        <v>0</v>
      </c>
      <c r="E2103" s="59">
        <v>0</v>
      </c>
    </row>
    <row r="2104" spans="1:5" ht="60">
      <c r="A2104" s="5" t="s">
        <v>4091</v>
      </c>
      <c r="B2104" s="15" t="s">
        <v>4092</v>
      </c>
      <c r="C2104" s="20" t="s">
        <v>505</v>
      </c>
      <c r="D2104" s="44">
        <v>2.101693868637085</v>
      </c>
      <c r="E2104" s="55">
        <v>2.101693868637085</v>
      </c>
    </row>
    <row r="2105" spans="1:5" ht="60">
      <c r="A2105" s="5" t="s">
        <v>4093</v>
      </c>
      <c r="B2105" s="15" t="s">
        <v>4094</v>
      </c>
      <c r="C2105" s="20" t="s">
        <v>500</v>
      </c>
      <c r="D2105" s="47">
        <v>1354.7608642578125</v>
      </c>
      <c r="E2105" s="58">
        <v>1354.7608642578125</v>
      </c>
    </row>
    <row r="2106" spans="1:5" ht="60">
      <c r="A2106" s="5" t="s">
        <v>4095</v>
      </c>
      <c r="B2106" s="15" t="s">
        <v>4096</v>
      </c>
      <c r="C2106" s="20" t="s">
        <v>3932</v>
      </c>
      <c r="D2106" s="45">
        <v>29.043636322021484</v>
      </c>
      <c r="E2106" s="56">
        <v>29.043636322021484</v>
      </c>
    </row>
    <row r="2107" spans="1:5" ht="60">
      <c r="A2107" s="5" t="s">
        <v>4097</v>
      </c>
      <c r="B2107" s="15" t="s">
        <v>4098</v>
      </c>
      <c r="C2107" s="20" t="s">
        <v>212</v>
      </c>
      <c r="D2107" s="50">
        <v>250.48431396484375</v>
      </c>
      <c r="E2107" s="61">
        <v>250.48431396484375</v>
      </c>
    </row>
    <row r="2108" spans="1:5" ht="60">
      <c r="A2108" s="5" t="s">
        <v>4099</v>
      </c>
      <c r="B2108" s="15" t="s">
        <v>4100</v>
      </c>
      <c r="C2108" s="20" t="s">
        <v>127</v>
      </c>
      <c r="D2108" s="47">
        <v>1413.2000732421875</v>
      </c>
      <c r="E2108" s="58">
        <v>1413.2000732421875</v>
      </c>
    </row>
    <row r="2109" spans="1:5" ht="60">
      <c r="A2109" s="5" t="s">
        <v>4101</v>
      </c>
      <c r="B2109" s="15" t="s">
        <v>4102</v>
      </c>
      <c r="C2109" s="20" t="s">
        <v>3939</v>
      </c>
      <c r="D2109" s="51">
        <v>0.24984779953956604</v>
      </c>
      <c r="E2109" s="62">
        <v>0.24984779953956604</v>
      </c>
    </row>
    <row r="2110" spans="1:5" ht="75">
      <c r="A2110" s="5" t="s">
        <v>4103</v>
      </c>
      <c r="B2110" s="15" t="s">
        <v>4104</v>
      </c>
      <c r="C2110" s="20" t="s">
        <v>33</v>
      </c>
      <c r="D2110" s="45">
        <v>69.363334655761719</v>
      </c>
      <c r="E2110" s="56">
        <v>69.363334655761719</v>
      </c>
    </row>
    <row r="2111" spans="1:5" ht="75">
      <c r="A2111" s="5" t="s">
        <v>4105</v>
      </c>
      <c r="B2111" s="15" t="s">
        <v>4106</v>
      </c>
      <c r="C2111" s="20" t="s">
        <v>33</v>
      </c>
      <c r="D2111" s="44">
        <v>3.7172515392303467</v>
      </c>
      <c r="E2111" s="55">
        <v>3.7172515392303467</v>
      </c>
    </row>
    <row r="2112" spans="1:5" ht="75">
      <c r="A2112" s="5" t="s">
        <v>4107</v>
      </c>
      <c r="B2112" s="15" t="s">
        <v>4108</v>
      </c>
      <c r="C2112" s="20" t="s">
        <v>33</v>
      </c>
      <c r="D2112" s="45">
        <v>13.00465202331543</v>
      </c>
      <c r="E2112" s="56">
        <v>13.00465202331543</v>
      </c>
    </row>
    <row r="2113" spans="1:5" ht="75">
      <c r="A2113" s="5" t="s">
        <v>4109</v>
      </c>
      <c r="B2113" s="15" t="s">
        <v>4110</v>
      </c>
      <c r="C2113" s="20" t="s">
        <v>33</v>
      </c>
      <c r="D2113" s="45">
        <v>13.061439514160156</v>
      </c>
      <c r="E2113" s="56">
        <v>13.061439514160156</v>
      </c>
    </row>
    <row r="2114" spans="1:5" ht="75">
      <c r="A2114" s="5" t="s">
        <v>4111</v>
      </c>
      <c r="B2114" s="15" t="s">
        <v>4112</v>
      </c>
      <c r="C2114" s="20" t="s">
        <v>33</v>
      </c>
      <c r="D2114" s="48">
        <v>0</v>
      </c>
      <c r="E2114" s="59">
        <v>0</v>
      </c>
    </row>
    <row r="2115" spans="1:5" ht="75">
      <c r="A2115" s="5" t="s">
        <v>4113</v>
      </c>
      <c r="B2115" s="15" t="s">
        <v>4114</v>
      </c>
      <c r="C2115" s="20" t="s">
        <v>33</v>
      </c>
      <c r="D2115" s="51">
        <v>0.83426439762115479</v>
      </c>
      <c r="E2115" s="62">
        <v>0.83426439762115479</v>
      </c>
    </row>
    <row r="2116" spans="1:5" ht="75">
      <c r="A2116" s="5" t="s">
        <v>4115</v>
      </c>
      <c r="B2116" s="15" t="s">
        <v>4116</v>
      </c>
      <c r="C2116" s="20" t="s">
        <v>33</v>
      </c>
      <c r="D2116" s="51">
        <v>1.9061246886849403E-2</v>
      </c>
      <c r="E2116" s="62">
        <v>1.9061246886849403E-2</v>
      </c>
    </row>
    <row r="2117" spans="1:5" ht="75">
      <c r="A2117" s="5" t="s">
        <v>4117</v>
      </c>
      <c r="B2117" s="15" t="s">
        <v>4118</v>
      </c>
      <c r="C2117" s="20" t="s">
        <v>2126</v>
      </c>
      <c r="D2117" s="51">
        <v>0.95306235551834106</v>
      </c>
      <c r="E2117" s="62">
        <v>0.95306235551834106</v>
      </c>
    </row>
    <row r="2118" spans="1:5" ht="60">
      <c r="A2118" s="5" t="s">
        <v>4119</v>
      </c>
      <c r="B2118" s="15" t="s">
        <v>4120</v>
      </c>
      <c r="C2118" s="20" t="s">
        <v>2117</v>
      </c>
      <c r="D2118" s="48">
        <v>0</v>
      </c>
      <c r="E2118" s="59">
        <v>0</v>
      </c>
    </row>
    <row r="2119" spans="1:5" ht="60">
      <c r="A2119" s="5" t="s">
        <v>4121</v>
      </c>
      <c r="B2119" s="15" t="s">
        <v>4122</v>
      </c>
      <c r="C2119" s="20" t="s">
        <v>2117</v>
      </c>
      <c r="D2119" s="48">
        <v>0</v>
      </c>
      <c r="E2119" s="59">
        <v>0</v>
      </c>
    </row>
    <row r="2120" spans="1:5" ht="60">
      <c r="A2120" s="5" t="s">
        <v>4123</v>
      </c>
      <c r="B2120" s="15" t="s">
        <v>4124</v>
      </c>
      <c r="C2120" s="20" t="s">
        <v>2117</v>
      </c>
      <c r="D2120" s="48">
        <v>0</v>
      </c>
      <c r="E2120" s="59">
        <v>0</v>
      </c>
    </row>
    <row r="2121" spans="1:5" ht="60">
      <c r="A2121" s="5" t="s">
        <v>4125</v>
      </c>
      <c r="B2121" s="15" t="s">
        <v>4126</v>
      </c>
      <c r="C2121" s="20" t="s">
        <v>2117</v>
      </c>
      <c r="D2121" s="48">
        <v>0</v>
      </c>
      <c r="E2121" s="59">
        <v>0</v>
      </c>
    </row>
    <row r="2122" spans="1:5" ht="60">
      <c r="A2122" s="5" t="s">
        <v>4127</v>
      </c>
      <c r="B2122" s="15" t="s">
        <v>4128</v>
      </c>
      <c r="C2122" s="20" t="s">
        <v>2117</v>
      </c>
      <c r="D2122" s="48">
        <v>0</v>
      </c>
      <c r="E2122" s="59">
        <v>0</v>
      </c>
    </row>
    <row r="2123" spans="1:5" ht="60">
      <c r="A2123" s="5" t="s">
        <v>4129</v>
      </c>
      <c r="B2123" s="15" t="s">
        <v>4130</v>
      </c>
      <c r="C2123" s="20" t="s">
        <v>33</v>
      </c>
      <c r="D2123" s="44">
        <v>4.2757225036621094</v>
      </c>
      <c r="E2123" s="55">
        <v>4.2757225036621094</v>
      </c>
    </row>
    <row r="2124" spans="1:5" ht="75">
      <c r="A2124" s="5" t="s">
        <v>4131</v>
      </c>
      <c r="B2124" s="15" t="s">
        <v>4132</v>
      </c>
      <c r="C2124" s="20" t="s">
        <v>3970</v>
      </c>
      <c r="D2124" s="46">
        <v>980997.6875</v>
      </c>
      <c r="E2124" s="57">
        <v>980997.6875</v>
      </c>
    </row>
    <row r="2125" spans="1:5" ht="60">
      <c r="A2125" s="5" t="s">
        <v>4133</v>
      </c>
      <c r="B2125" s="15" t="s">
        <v>4134</v>
      </c>
      <c r="C2125" s="20" t="s">
        <v>38</v>
      </c>
      <c r="D2125" s="51">
        <v>0.99932664632797241</v>
      </c>
      <c r="E2125" s="62">
        <v>0.99932664632797241</v>
      </c>
    </row>
    <row r="2126" spans="1:5" ht="60">
      <c r="A2126" s="5" t="s">
        <v>4135</v>
      </c>
      <c r="B2126" s="15" t="s">
        <v>4136</v>
      </c>
      <c r="C2126" s="20" t="s">
        <v>30</v>
      </c>
      <c r="D2126" s="50">
        <v>745.5897216796875</v>
      </c>
      <c r="E2126" s="61">
        <v>745.5897216796875</v>
      </c>
    </row>
    <row r="2127" spans="1:5" ht="60">
      <c r="A2127" s="5" t="s">
        <v>4137</v>
      </c>
      <c r="B2127" s="15" t="s">
        <v>4138</v>
      </c>
      <c r="C2127" s="20" t="s">
        <v>212</v>
      </c>
      <c r="D2127" s="47">
        <v>1271.10498046875</v>
      </c>
      <c r="E2127" s="58">
        <v>1271.10498046875</v>
      </c>
    </row>
    <row r="2128" spans="1:5" ht="60">
      <c r="A2128" s="5" t="s">
        <v>4139</v>
      </c>
      <c r="B2128" s="15" t="s">
        <v>4140</v>
      </c>
      <c r="C2128" s="20" t="s">
        <v>212</v>
      </c>
      <c r="D2128" s="44">
        <v>6.2273645401000977</v>
      </c>
      <c r="E2128" s="55">
        <v>6.2273645401000977</v>
      </c>
    </row>
    <row r="2129" spans="1:5" ht="60">
      <c r="A2129" s="5" t="s">
        <v>4141</v>
      </c>
      <c r="B2129" s="15" t="s">
        <v>4142</v>
      </c>
      <c r="C2129" s="20" t="s">
        <v>500</v>
      </c>
      <c r="D2129" s="50">
        <v>788.32666015625</v>
      </c>
      <c r="E2129" s="61">
        <v>788.32666015625</v>
      </c>
    </row>
    <row r="2130" spans="1:5" ht="60">
      <c r="A2130" s="5" t="s">
        <v>4143</v>
      </c>
      <c r="B2130" s="15" t="s">
        <v>4144</v>
      </c>
      <c r="C2130" s="20" t="s">
        <v>33</v>
      </c>
      <c r="D2130" s="48">
        <v>0</v>
      </c>
      <c r="E2130" s="59">
        <v>0</v>
      </c>
    </row>
    <row r="2131" spans="1:5" ht="60">
      <c r="A2131" s="5" t="s">
        <v>4145</v>
      </c>
      <c r="B2131" s="15" t="s">
        <v>4146</v>
      </c>
      <c r="C2131" s="20" t="s">
        <v>505</v>
      </c>
      <c r="D2131" s="44">
        <v>1.6764637231826782</v>
      </c>
      <c r="E2131" s="55">
        <v>1.6764637231826782</v>
      </c>
    </row>
    <row r="2132" spans="1:5" ht="60">
      <c r="A2132" s="5" t="s">
        <v>4147</v>
      </c>
      <c r="B2132" s="15" t="s">
        <v>4148</v>
      </c>
      <c r="C2132" s="20" t="s">
        <v>500</v>
      </c>
      <c r="D2132" s="50">
        <v>836.8634033203125</v>
      </c>
      <c r="E2132" s="61">
        <v>836.8634033203125</v>
      </c>
    </row>
    <row r="2133" spans="1:5" ht="60">
      <c r="A2133" s="5" t="s">
        <v>4149</v>
      </c>
      <c r="B2133" s="15" t="s">
        <v>4150</v>
      </c>
      <c r="C2133" s="20" t="s">
        <v>3932</v>
      </c>
      <c r="D2133" s="45">
        <v>29.043636322021484</v>
      </c>
      <c r="E2133" s="56">
        <v>29.043636322021484</v>
      </c>
    </row>
    <row r="2134" spans="1:5" ht="60">
      <c r="A2134" s="5" t="s">
        <v>4151</v>
      </c>
      <c r="B2134" s="15" t="s">
        <v>4152</v>
      </c>
      <c r="C2134" s="20" t="s">
        <v>212</v>
      </c>
      <c r="D2134" s="50">
        <v>250.48431396484375</v>
      </c>
      <c r="E2134" s="61">
        <v>250.48431396484375</v>
      </c>
    </row>
    <row r="2135" spans="1:5" ht="60">
      <c r="A2135" s="5" t="s">
        <v>4153</v>
      </c>
      <c r="B2135" s="15" t="s">
        <v>4154</v>
      </c>
      <c r="C2135" s="20" t="s">
        <v>127</v>
      </c>
      <c r="D2135" s="47">
        <v>1030.4608154296875</v>
      </c>
      <c r="E2135" s="58">
        <v>1030.4608154296875</v>
      </c>
    </row>
    <row r="2136" spans="1:5" ht="60">
      <c r="A2136" s="5" t="s">
        <v>4155</v>
      </c>
      <c r="B2136" s="15" t="s">
        <v>4156</v>
      </c>
      <c r="C2136" s="20" t="s">
        <v>3939</v>
      </c>
      <c r="D2136" s="51">
        <v>0.34264767169952393</v>
      </c>
      <c r="E2136" s="62">
        <v>0.34264767169952393</v>
      </c>
    </row>
    <row r="2137" spans="1:5" ht="60">
      <c r="A2137" s="5" t="s">
        <v>4157</v>
      </c>
      <c r="B2137" s="15" t="s">
        <v>4158</v>
      </c>
      <c r="C2137" s="20" t="s">
        <v>33</v>
      </c>
      <c r="D2137" s="45">
        <v>69.363334655761719</v>
      </c>
      <c r="E2137" s="56">
        <v>69.363334655761719</v>
      </c>
    </row>
    <row r="2138" spans="1:5" ht="60">
      <c r="A2138" s="5" t="s">
        <v>4159</v>
      </c>
      <c r="B2138" s="15" t="s">
        <v>4160</v>
      </c>
      <c r="C2138" s="20" t="s">
        <v>33</v>
      </c>
      <c r="D2138" s="44">
        <v>3.7172515392303467</v>
      </c>
      <c r="E2138" s="55">
        <v>3.7172515392303467</v>
      </c>
    </row>
    <row r="2139" spans="1:5" ht="60">
      <c r="A2139" s="5" t="s">
        <v>4161</v>
      </c>
      <c r="B2139" s="15" t="s">
        <v>4162</v>
      </c>
      <c r="C2139" s="20" t="s">
        <v>33</v>
      </c>
      <c r="D2139" s="45">
        <v>13.00465202331543</v>
      </c>
      <c r="E2139" s="56">
        <v>13.00465202331543</v>
      </c>
    </row>
    <row r="2140" spans="1:5" ht="60">
      <c r="A2140" s="5" t="s">
        <v>4163</v>
      </c>
      <c r="B2140" s="15" t="s">
        <v>4164</v>
      </c>
      <c r="C2140" s="20" t="s">
        <v>33</v>
      </c>
      <c r="D2140" s="45">
        <v>13.061439514160156</v>
      </c>
      <c r="E2140" s="56">
        <v>13.061439514160156</v>
      </c>
    </row>
    <row r="2141" spans="1:5" ht="60">
      <c r="A2141" s="5" t="s">
        <v>4165</v>
      </c>
      <c r="B2141" s="15" t="s">
        <v>4166</v>
      </c>
      <c r="C2141" s="20" t="s">
        <v>33</v>
      </c>
      <c r="D2141" s="48">
        <v>0</v>
      </c>
      <c r="E2141" s="59">
        <v>0</v>
      </c>
    </row>
    <row r="2142" spans="1:5" ht="60">
      <c r="A2142" s="5" t="s">
        <v>4167</v>
      </c>
      <c r="B2142" s="15" t="s">
        <v>4168</v>
      </c>
      <c r="C2142" s="20" t="s">
        <v>33</v>
      </c>
      <c r="D2142" s="51">
        <v>0.83426439762115479</v>
      </c>
      <c r="E2142" s="62">
        <v>0.83426439762115479</v>
      </c>
    </row>
    <row r="2143" spans="1:5" ht="60">
      <c r="A2143" s="5" t="s">
        <v>4169</v>
      </c>
      <c r="B2143" s="15" t="s">
        <v>4170</v>
      </c>
      <c r="C2143" s="20" t="s">
        <v>33</v>
      </c>
      <c r="D2143" s="51">
        <v>1.9061246886849403E-2</v>
      </c>
      <c r="E2143" s="62">
        <v>1.9061246886849403E-2</v>
      </c>
    </row>
    <row r="2144" spans="1:5" ht="60">
      <c r="A2144" s="5" t="s">
        <v>4171</v>
      </c>
      <c r="B2144" s="15" t="s">
        <v>4172</v>
      </c>
      <c r="C2144" s="20" t="s">
        <v>2126</v>
      </c>
      <c r="D2144" s="51">
        <v>0.95306235551834106</v>
      </c>
      <c r="E2144" s="62">
        <v>0.95306235551834106</v>
      </c>
    </row>
    <row r="2145" spans="1:5" ht="60">
      <c r="A2145" s="5" t="s">
        <v>4173</v>
      </c>
      <c r="B2145" s="15" t="s">
        <v>4174</v>
      </c>
      <c r="C2145" s="20" t="s">
        <v>2117</v>
      </c>
      <c r="D2145" s="48">
        <v>0</v>
      </c>
      <c r="E2145" s="59">
        <v>0</v>
      </c>
    </row>
    <row r="2146" spans="1:5" ht="60">
      <c r="A2146" s="5" t="s">
        <v>4175</v>
      </c>
      <c r="B2146" s="15" t="s">
        <v>4176</v>
      </c>
      <c r="C2146" s="20" t="s">
        <v>2117</v>
      </c>
      <c r="D2146" s="48">
        <v>0</v>
      </c>
      <c r="E2146" s="59">
        <v>0</v>
      </c>
    </row>
    <row r="2147" spans="1:5" ht="60">
      <c r="A2147" s="5" t="s">
        <v>4177</v>
      </c>
      <c r="B2147" s="15" t="s">
        <v>4178</v>
      </c>
      <c r="C2147" s="20" t="s">
        <v>2117</v>
      </c>
      <c r="D2147" s="48">
        <v>0</v>
      </c>
      <c r="E2147" s="59">
        <v>0</v>
      </c>
    </row>
    <row r="2148" spans="1:5" ht="60">
      <c r="A2148" s="5" t="s">
        <v>4179</v>
      </c>
      <c r="B2148" s="15" t="s">
        <v>4180</v>
      </c>
      <c r="C2148" s="20" t="s">
        <v>2117</v>
      </c>
      <c r="D2148" s="48">
        <v>0</v>
      </c>
      <c r="E2148" s="59">
        <v>0</v>
      </c>
    </row>
    <row r="2149" spans="1:5" ht="60">
      <c r="A2149" s="5" t="s">
        <v>4181</v>
      </c>
      <c r="B2149" s="15" t="s">
        <v>4182</v>
      </c>
      <c r="C2149" s="20" t="s">
        <v>2117</v>
      </c>
      <c r="D2149" s="48">
        <v>0</v>
      </c>
      <c r="E2149" s="59">
        <v>0</v>
      </c>
    </row>
    <row r="2150" spans="1:5" ht="60">
      <c r="A2150" s="5" t="s">
        <v>4183</v>
      </c>
      <c r="B2150" s="15" t="s">
        <v>4184</v>
      </c>
      <c r="C2150" s="20" t="s">
        <v>33</v>
      </c>
      <c r="D2150" s="44">
        <v>4.2757225036621094</v>
      </c>
      <c r="E2150" s="55">
        <v>4.2757225036621094</v>
      </c>
    </row>
    <row r="2151" spans="1:5" ht="60">
      <c r="A2151" s="5" t="s">
        <v>4185</v>
      </c>
      <c r="B2151" s="15" t="s">
        <v>4186</v>
      </c>
      <c r="C2151" s="20" t="s">
        <v>3970</v>
      </c>
      <c r="D2151" s="46">
        <v>980997.6875</v>
      </c>
      <c r="E2151" s="57">
        <v>980997.6875</v>
      </c>
    </row>
    <row r="2152" spans="1:5" ht="60">
      <c r="A2152" s="5" t="s">
        <v>4187</v>
      </c>
      <c r="B2152" s="15" t="s">
        <v>4188</v>
      </c>
      <c r="C2152" s="20" t="s">
        <v>38</v>
      </c>
      <c r="D2152" s="51">
        <v>0.99683403968811035</v>
      </c>
      <c r="E2152" s="62">
        <v>0.99683403968811035</v>
      </c>
    </row>
    <row r="2153" spans="1:5" ht="60">
      <c r="A2153" s="5" t="s">
        <v>4189</v>
      </c>
      <c r="B2153" s="15" t="s">
        <v>4190</v>
      </c>
      <c r="C2153" s="20" t="s">
        <v>30</v>
      </c>
      <c r="D2153" s="50">
        <v>503.61941528320312</v>
      </c>
      <c r="E2153" s="61">
        <v>503.61941528320312</v>
      </c>
    </row>
    <row r="2154" spans="1:5" ht="60">
      <c r="A2154" s="5" t="s">
        <v>4191</v>
      </c>
      <c r="B2154" s="15" t="s">
        <v>4192</v>
      </c>
      <c r="C2154" s="20" t="s">
        <v>212</v>
      </c>
      <c r="D2154" s="47">
        <v>1271.10498046875</v>
      </c>
      <c r="E2154" s="58">
        <v>1271.10498046875</v>
      </c>
    </row>
    <row r="2155" spans="1:5" ht="60">
      <c r="A2155" s="5" t="s">
        <v>4193</v>
      </c>
      <c r="B2155" s="15" t="s">
        <v>4194</v>
      </c>
      <c r="C2155" s="20" t="s">
        <v>212</v>
      </c>
      <c r="D2155" s="44">
        <v>6.2273645401000977</v>
      </c>
      <c r="E2155" s="55">
        <v>6.2273645401000977</v>
      </c>
    </row>
    <row r="2156" spans="1:5" ht="60">
      <c r="A2156" s="5" t="s">
        <v>4195</v>
      </c>
      <c r="B2156" s="15" t="s">
        <v>4196</v>
      </c>
      <c r="C2156" s="20" t="s">
        <v>500</v>
      </c>
      <c r="D2156" s="50">
        <v>487.77517700195312</v>
      </c>
      <c r="E2156" s="61">
        <v>487.77517700195312</v>
      </c>
    </row>
    <row r="2157" spans="1:5" ht="60">
      <c r="A2157" s="5" t="s">
        <v>4197</v>
      </c>
      <c r="B2157" s="15" t="s">
        <v>4198</v>
      </c>
      <c r="C2157" s="20" t="s">
        <v>33</v>
      </c>
      <c r="D2157" s="48">
        <v>0</v>
      </c>
      <c r="E2157" s="59">
        <v>0</v>
      </c>
    </row>
    <row r="2158" spans="1:5" ht="60">
      <c r="A2158" s="5" t="s">
        <v>4199</v>
      </c>
      <c r="B2158" s="15" t="s">
        <v>4200</v>
      </c>
      <c r="C2158" s="20" t="s">
        <v>505</v>
      </c>
      <c r="D2158" s="44">
        <v>1.3431531190872192</v>
      </c>
      <c r="E2158" s="55">
        <v>1.3431531190872192</v>
      </c>
    </row>
    <row r="2159" spans="1:5" ht="60">
      <c r="A2159" s="5" t="s">
        <v>4201</v>
      </c>
      <c r="B2159" s="15" t="s">
        <v>4202</v>
      </c>
      <c r="C2159" s="20" t="s">
        <v>500</v>
      </c>
      <c r="D2159" s="50">
        <v>538.4443359375</v>
      </c>
      <c r="E2159" s="61">
        <v>538.4443359375</v>
      </c>
    </row>
    <row r="2160" spans="1:5" ht="60">
      <c r="A2160" s="5" t="s">
        <v>4203</v>
      </c>
      <c r="B2160" s="15" t="s">
        <v>4204</v>
      </c>
      <c r="C2160" s="20" t="s">
        <v>3932</v>
      </c>
      <c r="D2160" s="45">
        <v>29.043636322021484</v>
      </c>
      <c r="E2160" s="56">
        <v>29.043636322021484</v>
      </c>
    </row>
    <row r="2161" spans="1:5" ht="60">
      <c r="A2161" s="5" t="s">
        <v>4205</v>
      </c>
      <c r="B2161" s="15" t="s">
        <v>4206</v>
      </c>
      <c r="C2161" s="20" t="s">
        <v>212</v>
      </c>
      <c r="D2161" s="50">
        <v>250.48431396484375</v>
      </c>
      <c r="E2161" s="61">
        <v>250.48431396484375</v>
      </c>
    </row>
    <row r="2162" spans="1:5" ht="60">
      <c r="A2162" s="5" t="s">
        <v>4207</v>
      </c>
      <c r="B2162" s="15" t="s">
        <v>4208</v>
      </c>
      <c r="C2162" s="20" t="s">
        <v>127</v>
      </c>
      <c r="D2162" s="50">
        <v>787.67108154296875</v>
      </c>
      <c r="E2162" s="61">
        <v>787.67108154296875</v>
      </c>
    </row>
    <row r="2163" spans="1:5" ht="60">
      <c r="A2163" s="5" t="s">
        <v>4209</v>
      </c>
      <c r="B2163" s="15" t="s">
        <v>4210</v>
      </c>
      <c r="C2163" s="20" t="s">
        <v>3939</v>
      </c>
      <c r="D2163" s="51">
        <v>0.44826444983482361</v>
      </c>
      <c r="E2163" s="62">
        <v>0.44826444983482361</v>
      </c>
    </row>
    <row r="2164" spans="1:5" ht="60">
      <c r="A2164" s="5" t="s">
        <v>4211</v>
      </c>
      <c r="B2164" s="15" t="s">
        <v>4212</v>
      </c>
      <c r="C2164" s="20" t="s">
        <v>33</v>
      </c>
      <c r="D2164" s="45">
        <v>69.363334655761719</v>
      </c>
      <c r="E2164" s="56">
        <v>69.363334655761719</v>
      </c>
    </row>
    <row r="2165" spans="1:5" ht="60">
      <c r="A2165" s="5" t="s">
        <v>4213</v>
      </c>
      <c r="B2165" s="15" t="s">
        <v>4214</v>
      </c>
      <c r="C2165" s="20" t="s">
        <v>33</v>
      </c>
      <c r="D2165" s="44">
        <v>3.7172515392303467</v>
      </c>
      <c r="E2165" s="55">
        <v>3.7172515392303467</v>
      </c>
    </row>
    <row r="2166" spans="1:5" ht="60">
      <c r="A2166" s="5" t="s">
        <v>4215</v>
      </c>
      <c r="B2166" s="15" t="s">
        <v>4216</v>
      </c>
      <c r="C2166" s="20" t="s">
        <v>33</v>
      </c>
      <c r="D2166" s="45">
        <v>13.00465202331543</v>
      </c>
      <c r="E2166" s="56">
        <v>13.00465202331543</v>
      </c>
    </row>
    <row r="2167" spans="1:5" ht="60">
      <c r="A2167" s="5" t="s">
        <v>4217</v>
      </c>
      <c r="B2167" s="15" t="s">
        <v>4218</v>
      </c>
      <c r="C2167" s="20" t="s">
        <v>33</v>
      </c>
      <c r="D2167" s="45">
        <v>13.061439514160156</v>
      </c>
      <c r="E2167" s="56">
        <v>13.061439514160156</v>
      </c>
    </row>
    <row r="2168" spans="1:5" ht="60">
      <c r="A2168" s="5" t="s">
        <v>4219</v>
      </c>
      <c r="B2168" s="15" t="s">
        <v>4220</v>
      </c>
      <c r="C2168" s="20" t="s">
        <v>33</v>
      </c>
      <c r="D2168" s="48">
        <v>0</v>
      </c>
      <c r="E2168" s="59">
        <v>0</v>
      </c>
    </row>
    <row r="2169" spans="1:5" ht="60">
      <c r="A2169" s="5" t="s">
        <v>4221</v>
      </c>
      <c r="B2169" s="15" t="s">
        <v>4222</v>
      </c>
      <c r="C2169" s="20" t="s">
        <v>33</v>
      </c>
      <c r="D2169" s="51">
        <v>0.83426439762115479</v>
      </c>
      <c r="E2169" s="62">
        <v>0.83426439762115479</v>
      </c>
    </row>
    <row r="2170" spans="1:5" ht="60">
      <c r="A2170" s="5" t="s">
        <v>4223</v>
      </c>
      <c r="B2170" s="15" t="s">
        <v>4224</v>
      </c>
      <c r="C2170" s="20" t="s">
        <v>33</v>
      </c>
      <c r="D2170" s="51">
        <v>1.9061246886849403E-2</v>
      </c>
      <c r="E2170" s="62">
        <v>1.9061246886849403E-2</v>
      </c>
    </row>
    <row r="2171" spans="1:5" ht="60">
      <c r="A2171" s="5" t="s">
        <v>4225</v>
      </c>
      <c r="B2171" s="15" t="s">
        <v>4226</v>
      </c>
      <c r="C2171" s="20" t="s">
        <v>2126</v>
      </c>
      <c r="D2171" s="51">
        <v>0.95306235551834106</v>
      </c>
      <c r="E2171" s="62">
        <v>0.95306235551834106</v>
      </c>
    </row>
    <row r="2172" spans="1:5" ht="60">
      <c r="A2172" s="5" t="s">
        <v>4227</v>
      </c>
      <c r="B2172" s="15" t="s">
        <v>4228</v>
      </c>
      <c r="C2172" s="20" t="s">
        <v>2117</v>
      </c>
      <c r="D2172" s="48">
        <v>0</v>
      </c>
      <c r="E2172" s="59">
        <v>0</v>
      </c>
    </row>
    <row r="2173" spans="1:5" ht="60">
      <c r="A2173" s="5" t="s">
        <v>4229</v>
      </c>
      <c r="B2173" s="15" t="s">
        <v>4230</v>
      </c>
      <c r="C2173" s="20" t="s">
        <v>2117</v>
      </c>
      <c r="D2173" s="48">
        <v>0</v>
      </c>
      <c r="E2173" s="59">
        <v>0</v>
      </c>
    </row>
    <row r="2174" spans="1:5" ht="60">
      <c r="A2174" s="5" t="s">
        <v>4231</v>
      </c>
      <c r="B2174" s="15" t="s">
        <v>4232</v>
      </c>
      <c r="C2174" s="20" t="s">
        <v>2117</v>
      </c>
      <c r="D2174" s="48">
        <v>0</v>
      </c>
      <c r="E2174" s="59">
        <v>0</v>
      </c>
    </row>
    <row r="2175" spans="1:5" ht="60">
      <c r="A2175" s="5" t="s">
        <v>4233</v>
      </c>
      <c r="B2175" s="15" t="s">
        <v>4234</v>
      </c>
      <c r="C2175" s="20" t="s">
        <v>2117</v>
      </c>
      <c r="D2175" s="48">
        <v>0</v>
      </c>
      <c r="E2175" s="59">
        <v>0</v>
      </c>
    </row>
    <row r="2176" spans="1:5" ht="60">
      <c r="A2176" s="5" t="s">
        <v>4235</v>
      </c>
      <c r="B2176" s="15" t="s">
        <v>4236</v>
      </c>
      <c r="C2176" s="20" t="s">
        <v>2117</v>
      </c>
      <c r="D2176" s="48">
        <v>0</v>
      </c>
      <c r="E2176" s="59">
        <v>0</v>
      </c>
    </row>
    <row r="2177" spans="1:5" ht="60">
      <c r="A2177" s="5" t="s">
        <v>4237</v>
      </c>
      <c r="B2177" s="15" t="s">
        <v>4238</v>
      </c>
      <c r="C2177" s="20" t="s">
        <v>33</v>
      </c>
      <c r="D2177" s="44">
        <v>4.2757225036621094</v>
      </c>
      <c r="E2177" s="55">
        <v>4.2757225036621094</v>
      </c>
    </row>
    <row r="2178" spans="1:5" ht="60">
      <c r="A2178" s="5" t="s">
        <v>4239</v>
      </c>
      <c r="B2178" s="15" t="s">
        <v>4240</v>
      </c>
      <c r="C2178" s="20" t="s">
        <v>3970</v>
      </c>
      <c r="D2178" s="46">
        <v>980997.6875</v>
      </c>
      <c r="E2178" s="57">
        <v>980997.6875</v>
      </c>
    </row>
    <row r="2179" spans="1:5" ht="60">
      <c r="A2179" s="5" t="s">
        <v>4241</v>
      </c>
      <c r="B2179" s="15" t="s">
        <v>4242</v>
      </c>
      <c r="C2179" s="20" t="s">
        <v>38</v>
      </c>
      <c r="D2179" s="51">
        <v>0.99434131383895874</v>
      </c>
      <c r="E2179" s="62">
        <v>0.99434131383895874</v>
      </c>
    </row>
    <row r="2180" spans="1:5" ht="60">
      <c r="A2180" s="5" t="s">
        <v>4243</v>
      </c>
      <c r="B2180" s="15" t="s">
        <v>4244</v>
      </c>
      <c r="C2180" s="20" t="s">
        <v>30</v>
      </c>
      <c r="D2180" s="50">
        <v>357.86734008789062</v>
      </c>
      <c r="E2180" s="61">
        <v>357.86734008789062</v>
      </c>
    </row>
    <row r="2181" spans="1:5" ht="60">
      <c r="A2181" s="5" t="s">
        <v>4245</v>
      </c>
      <c r="B2181" s="15" t="s">
        <v>4246</v>
      </c>
      <c r="C2181" s="20" t="s">
        <v>212</v>
      </c>
      <c r="D2181" s="47">
        <v>1271.10498046875</v>
      </c>
      <c r="E2181" s="58">
        <v>1271.10498046875</v>
      </c>
    </row>
    <row r="2182" spans="1:5" ht="60">
      <c r="A2182" s="5" t="s">
        <v>4247</v>
      </c>
      <c r="B2182" s="15" t="s">
        <v>4248</v>
      </c>
      <c r="C2182" s="20" t="s">
        <v>212</v>
      </c>
      <c r="D2182" s="44">
        <v>6.2273645401000977</v>
      </c>
      <c r="E2182" s="55">
        <v>6.2273645401000977</v>
      </c>
    </row>
    <row r="2183" spans="1:5" ht="60">
      <c r="A2183" s="5" t="s">
        <v>4249</v>
      </c>
      <c r="B2183" s="15" t="s">
        <v>4250</v>
      </c>
      <c r="C2183" s="20" t="s">
        <v>500</v>
      </c>
      <c r="D2183" s="50">
        <v>316.96978759765625</v>
      </c>
      <c r="E2183" s="61">
        <v>316.96978759765625</v>
      </c>
    </row>
    <row r="2184" spans="1:5" ht="60">
      <c r="A2184" s="5" t="s">
        <v>4251</v>
      </c>
      <c r="B2184" s="15" t="s">
        <v>4252</v>
      </c>
      <c r="C2184" s="20" t="s">
        <v>33</v>
      </c>
      <c r="D2184" s="48">
        <v>0</v>
      </c>
      <c r="E2184" s="59">
        <v>0</v>
      </c>
    </row>
    <row r="2185" spans="1:5" ht="60">
      <c r="A2185" s="5" t="s">
        <v>4253</v>
      </c>
      <c r="B2185" s="15" t="s">
        <v>4254</v>
      </c>
      <c r="C2185" s="20" t="s">
        <v>505</v>
      </c>
      <c r="D2185" s="44">
        <v>1.0997987985610962</v>
      </c>
      <c r="E2185" s="55">
        <v>1.0997987985610962</v>
      </c>
    </row>
    <row r="2186" spans="1:5" ht="60">
      <c r="A2186" s="5" t="s">
        <v>4255</v>
      </c>
      <c r="B2186" s="15" t="s">
        <v>4256</v>
      </c>
      <c r="C2186" s="20" t="s">
        <v>500</v>
      </c>
      <c r="D2186" s="50">
        <v>367.14450073242187</v>
      </c>
      <c r="E2186" s="61">
        <v>367.14450073242187</v>
      </c>
    </row>
    <row r="2187" spans="1:5" ht="60">
      <c r="A2187" s="5" t="s">
        <v>4257</v>
      </c>
      <c r="B2187" s="15" t="s">
        <v>4258</v>
      </c>
      <c r="C2187" s="20" t="s">
        <v>3932</v>
      </c>
      <c r="D2187" s="45">
        <v>29.043636322021484</v>
      </c>
      <c r="E2187" s="56">
        <v>29.043636322021484</v>
      </c>
    </row>
    <row r="2188" spans="1:5" ht="60">
      <c r="A2188" s="5" t="s">
        <v>4259</v>
      </c>
      <c r="B2188" s="15" t="s">
        <v>4260</v>
      </c>
      <c r="C2188" s="20" t="s">
        <v>212</v>
      </c>
      <c r="D2188" s="50">
        <v>250.48431396484375</v>
      </c>
      <c r="E2188" s="61">
        <v>250.48431396484375</v>
      </c>
    </row>
    <row r="2189" spans="1:5" ht="60">
      <c r="A2189" s="5" t="s">
        <v>4261</v>
      </c>
      <c r="B2189" s="15" t="s">
        <v>4262</v>
      </c>
      <c r="C2189" s="20" t="s">
        <v>127</v>
      </c>
      <c r="D2189" s="50">
        <v>641.4775390625</v>
      </c>
      <c r="E2189" s="61">
        <v>641.4775390625</v>
      </c>
    </row>
    <row r="2190" spans="1:5" ht="60">
      <c r="A2190" s="5" t="s">
        <v>4263</v>
      </c>
      <c r="B2190" s="15" t="s">
        <v>4264</v>
      </c>
      <c r="C2190" s="20" t="s">
        <v>3939</v>
      </c>
      <c r="D2190" s="51">
        <v>0.55042451620101929</v>
      </c>
      <c r="E2190" s="62">
        <v>0.55042451620101929</v>
      </c>
    </row>
    <row r="2191" spans="1:5" ht="60">
      <c r="A2191" s="5" t="s">
        <v>4265</v>
      </c>
      <c r="B2191" s="15" t="s">
        <v>4266</v>
      </c>
      <c r="C2191" s="20" t="s">
        <v>33</v>
      </c>
      <c r="D2191" s="45">
        <v>69.363334655761719</v>
      </c>
      <c r="E2191" s="56">
        <v>69.363334655761719</v>
      </c>
    </row>
    <row r="2192" spans="1:5" ht="60">
      <c r="A2192" s="5" t="s">
        <v>4267</v>
      </c>
      <c r="B2192" s="15" t="s">
        <v>4268</v>
      </c>
      <c r="C2192" s="20" t="s">
        <v>33</v>
      </c>
      <c r="D2192" s="44">
        <v>3.7172515392303467</v>
      </c>
      <c r="E2192" s="55">
        <v>3.7172515392303467</v>
      </c>
    </row>
    <row r="2193" spans="1:5" ht="60">
      <c r="A2193" s="5" t="s">
        <v>4269</v>
      </c>
      <c r="B2193" s="15" t="s">
        <v>4270</v>
      </c>
      <c r="C2193" s="20" t="s">
        <v>33</v>
      </c>
      <c r="D2193" s="45">
        <v>13.00465202331543</v>
      </c>
      <c r="E2193" s="56">
        <v>13.00465202331543</v>
      </c>
    </row>
    <row r="2194" spans="1:5" ht="60">
      <c r="A2194" s="5" t="s">
        <v>4271</v>
      </c>
      <c r="B2194" s="15" t="s">
        <v>4272</v>
      </c>
      <c r="C2194" s="20" t="s">
        <v>33</v>
      </c>
      <c r="D2194" s="45">
        <v>13.061439514160156</v>
      </c>
      <c r="E2194" s="56">
        <v>13.061439514160156</v>
      </c>
    </row>
    <row r="2195" spans="1:5" ht="75">
      <c r="A2195" s="5" t="s">
        <v>4273</v>
      </c>
      <c r="B2195" s="15" t="s">
        <v>4274</v>
      </c>
      <c r="C2195" s="20" t="s">
        <v>33</v>
      </c>
      <c r="D2195" s="48">
        <v>0</v>
      </c>
      <c r="E2195" s="59">
        <v>0</v>
      </c>
    </row>
    <row r="2196" spans="1:5" ht="60">
      <c r="A2196" s="5" t="s">
        <v>4275</v>
      </c>
      <c r="B2196" s="15" t="s">
        <v>4276</v>
      </c>
      <c r="C2196" s="20" t="s">
        <v>33</v>
      </c>
      <c r="D2196" s="51">
        <v>0.83426439762115479</v>
      </c>
      <c r="E2196" s="62">
        <v>0.83426439762115479</v>
      </c>
    </row>
    <row r="2197" spans="1:5" ht="60">
      <c r="A2197" s="5" t="s">
        <v>4277</v>
      </c>
      <c r="B2197" s="15" t="s">
        <v>4278</v>
      </c>
      <c r="C2197" s="20" t="s">
        <v>33</v>
      </c>
      <c r="D2197" s="51">
        <v>1.9061246886849403E-2</v>
      </c>
      <c r="E2197" s="62">
        <v>1.9061246886849403E-2</v>
      </c>
    </row>
    <row r="2198" spans="1:5" ht="60">
      <c r="A2198" s="5" t="s">
        <v>4279</v>
      </c>
      <c r="B2198" s="15" t="s">
        <v>4280</v>
      </c>
      <c r="C2198" s="20" t="s">
        <v>2126</v>
      </c>
      <c r="D2198" s="51">
        <v>0.95306235551834106</v>
      </c>
      <c r="E2198" s="62">
        <v>0.95306235551834106</v>
      </c>
    </row>
    <row r="2199" spans="1:5" ht="60">
      <c r="A2199" s="5" t="s">
        <v>4281</v>
      </c>
      <c r="B2199" s="15" t="s">
        <v>4282</v>
      </c>
      <c r="C2199" s="20" t="s">
        <v>2117</v>
      </c>
      <c r="D2199" s="48">
        <v>0</v>
      </c>
      <c r="E2199" s="59">
        <v>0</v>
      </c>
    </row>
    <row r="2200" spans="1:5" ht="60">
      <c r="A2200" s="5" t="s">
        <v>4283</v>
      </c>
      <c r="B2200" s="15" t="s">
        <v>4284</v>
      </c>
      <c r="C2200" s="20" t="s">
        <v>2117</v>
      </c>
      <c r="D2200" s="48">
        <v>0</v>
      </c>
      <c r="E2200" s="59">
        <v>0</v>
      </c>
    </row>
    <row r="2201" spans="1:5" ht="60">
      <c r="A2201" s="5" t="s">
        <v>4285</v>
      </c>
      <c r="B2201" s="15" t="s">
        <v>4286</v>
      </c>
      <c r="C2201" s="20" t="s">
        <v>2117</v>
      </c>
      <c r="D2201" s="48">
        <v>0</v>
      </c>
      <c r="E2201" s="59">
        <v>0</v>
      </c>
    </row>
    <row r="2202" spans="1:5" ht="60">
      <c r="A2202" s="5" t="s">
        <v>4287</v>
      </c>
      <c r="B2202" s="15" t="s">
        <v>4288</v>
      </c>
      <c r="C2202" s="20" t="s">
        <v>2117</v>
      </c>
      <c r="D2202" s="48">
        <v>0</v>
      </c>
      <c r="E2202" s="59">
        <v>0</v>
      </c>
    </row>
    <row r="2203" spans="1:5" ht="60">
      <c r="A2203" s="5" t="s">
        <v>4289</v>
      </c>
      <c r="B2203" s="15" t="s">
        <v>4290</v>
      </c>
      <c r="C2203" s="20" t="s">
        <v>2117</v>
      </c>
      <c r="D2203" s="48">
        <v>0</v>
      </c>
      <c r="E2203" s="59">
        <v>0</v>
      </c>
    </row>
    <row r="2204" spans="1:5" ht="60">
      <c r="A2204" s="5" t="s">
        <v>4291</v>
      </c>
      <c r="B2204" s="15" t="s">
        <v>4292</v>
      </c>
      <c r="C2204" s="20" t="s">
        <v>33</v>
      </c>
      <c r="D2204" s="44">
        <v>4.2757225036621094</v>
      </c>
      <c r="E2204" s="55">
        <v>4.2757225036621094</v>
      </c>
    </row>
    <row r="2205" spans="1:5" ht="60">
      <c r="A2205" s="5" t="s">
        <v>4293</v>
      </c>
      <c r="B2205" s="15" t="s">
        <v>4294</v>
      </c>
      <c r="C2205" s="20" t="s">
        <v>3970</v>
      </c>
      <c r="D2205" s="46">
        <v>980997.6875</v>
      </c>
      <c r="E2205" s="57">
        <v>980997.6875</v>
      </c>
    </row>
    <row r="2206" spans="1:5" ht="75">
      <c r="A2206" s="5" t="s">
        <v>4295</v>
      </c>
      <c r="B2206" s="15" t="s">
        <v>4296</v>
      </c>
      <c r="C2206" s="20" t="s">
        <v>38</v>
      </c>
      <c r="D2206" s="44">
        <v>1.009297251701355</v>
      </c>
      <c r="E2206" s="55">
        <v>1.009297251701355</v>
      </c>
    </row>
    <row r="2207" spans="1:5" ht="75">
      <c r="A2207" s="5" t="s">
        <v>4297</v>
      </c>
      <c r="B2207" s="15" t="s">
        <v>4298</v>
      </c>
      <c r="C2207" s="20" t="s">
        <v>30</v>
      </c>
      <c r="D2207" s="47">
        <v>1025.739013671875</v>
      </c>
      <c r="E2207" s="58">
        <v>1025.739013671875</v>
      </c>
    </row>
    <row r="2208" spans="1:5" ht="75">
      <c r="A2208" s="5" t="s">
        <v>4299</v>
      </c>
      <c r="B2208" s="15" t="s">
        <v>4300</v>
      </c>
      <c r="C2208" s="20" t="s">
        <v>212</v>
      </c>
      <c r="D2208" s="47">
        <v>1271.10498046875</v>
      </c>
      <c r="E2208" s="58">
        <v>1271.10498046875</v>
      </c>
    </row>
    <row r="2209" spans="1:5" ht="75">
      <c r="A2209" s="5" t="s">
        <v>4301</v>
      </c>
      <c r="B2209" s="15" t="s">
        <v>4302</v>
      </c>
      <c r="C2209" s="20" t="s">
        <v>212</v>
      </c>
      <c r="D2209" s="44">
        <v>6.2273645401000977</v>
      </c>
      <c r="E2209" s="55">
        <v>6.2273645401000977</v>
      </c>
    </row>
    <row r="2210" spans="1:5" ht="75">
      <c r="A2210" s="5" t="s">
        <v>4303</v>
      </c>
      <c r="B2210" s="15" t="s">
        <v>4304</v>
      </c>
      <c r="C2210" s="20" t="s">
        <v>500</v>
      </c>
      <c r="D2210" s="47">
        <v>1125.1151123046875</v>
      </c>
      <c r="E2210" s="58">
        <v>1125.1151123046875</v>
      </c>
    </row>
    <row r="2211" spans="1:5" ht="75">
      <c r="A2211" s="5" t="s">
        <v>4305</v>
      </c>
      <c r="B2211" s="15" t="s">
        <v>4306</v>
      </c>
      <c r="C2211" s="20" t="s">
        <v>33</v>
      </c>
      <c r="D2211" s="48">
        <v>0</v>
      </c>
      <c r="E2211" s="59">
        <v>0</v>
      </c>
    </row>
    <row r="2212" spans="1:5" ht="75">
      <c r="A2212" s="5" t="s">
        <v>4307</v>
      </c>
      <c r="B2212" s="15" t="s">
        <v>4308</v>
      </c>
      <c r="C2212" s="20" t="s">
        <v>505</v>
      </c>
      <c r="D2212" s="44">
        <v>1.9884579181671143</v>
      </c>
      <c r="E2212" s="55">
        <v>1.9884579181671143</v>
      </c>
    </row>
    <row r="2213" spans="1:5" ht="75">
      <c r="A2213" s="5" t="s">
        <v>4309</v>
      </c>
      <c r="B2213" s="15" t="s">
        <v>4310</v>
      </c>
      <c r="C2213" s="20" t="s">
        <v>500</v>
      </c>
      <c r="D2213" s="47">
        <v>1200.250244140625</v>
      </c>
      <c r="E2213" s="58">
        <v>1200.250244140625</v>
      </c>
    </row>
    <row r="2214" spans="1:5" ht="75">
      <c r="A2214" s="5" t="s">
        <v>4311</v>
      </c>
      <c r="B2214" s="15" t="s">
        <v>4312</v>
      </c>
      <c r="C2214" s="20" t="s">
        <v>3932</v>
      </c>
      <c r="D2214" s="45">
        <v>29.043636322021484</v>
      </c>
      <c r="E2214" s="56">
        <v>29.043636322021484</v>
      </c>
    </row>
    <row r="2215" spans="1:5" ht="75">
      <c r="A2215" s="5" t="s">
        <v>4313</v>
      </c>
      <c r="B2215" s="15" t="s">
        <v>4314</v>
      </c>
      <c r="C2215" s="20" t="s">
        <v>212</v>
      </c>
      <c r="D2215" s="50">
        <v>250.48431396484375</v>
      </c>
      <c r="E2215" s="61">
        <v>250.48431396484375</v>
      </c>
    </row>
    <row r="2216" spans="1:5" ht="75">
      <c r="A2216" s="5" t="s">
        <v>4315</v>
      </c>
      <c r="B2216" s="15" t="s">
        <v>4316</v>
      </c>
      <c r="C2216" s="20" t="s">
        <v>127</v>
      </c>
      <c r="D2216" s="47">
        <v>1300.854248046875</v>
      </c>
      <c r="E2216" s="58">
        <v>1300.854248046875</v>
      </c>
    </row>
    <row r="2217" spans="1:5" ht="75">
      <c r="A2217" s="5" t="s">
        <v>4317</v>
      </c>
      <c r="B2217" s="15" t="s">
        <v>4318</v>
      </c>
      <c r="C2217" s="20" t="s">
        <v>3939</v>
      </c>
      <c r="D2217" s="51">
        <v>0.27142545580863953</v>
      </c>
      <c r="E2217" s="62">
        <v>0.27142545580863953</v>
      </c>
    </row>
    <row r="2218" spans="1:5" ht="75">
      <c r="A2218" s="5" t="s">
        <v>4319</v>
      </c>
      <c r="B2218" s="15" t="s">
        <v>4320</v>
      </c>
      <c r="C2218" s="20" t="s">
        <v>33</v>
      </c>
      <c r="D2218" s="45">
        <v>69.363334655761719</v>
      </c>
      <c r="E2218" s="56">
        <v>69.363334655761719</v>
      </c>
    </row>
    <row r="2219" spans="1:5" ht="75">
      <c r="A2219" s="5" t="s">
        <v>4321</v>
      </c>
      <c r="B2219" s="15" t="s">
        <v>4322</v>
      </c>
      <c r="C2219" s="20" t="s">
        <v>33</v>
      </c>
      <c r="D2219" s="44">
        <v>3.7172515392303467</v>
      </c>
      <c r="E2219" s="55">
        <v>3.7172515392303467</v>
      </c>
    </row>
    <row r="2220" spans="1:5" ht="75">
      <c r="A2220" s="5" t="s">
        <v>4323</v>
      </c>
      <c r="B2220" s="15" t="s">
        <v>4324</v>
      </c>
      <c r="C2220" s="20" t="s">
        <v>33</v>
      </c>
      <c r="D2220" s="45">
        <v>13.00465202331543</v>
      </c>
      <c r="E2220" s="56">
        <v>13.00465202331543</v>
      </c>
    </row>
    <row r="2221" spans="1:5" ht="75">
      <c r="A2221" s="5" t="s">
        <v>4325</v>
      </c>
      <c r="B2221" s="15" t="s">
        <v>4326</v>
      </c>
      <c r="C2221" s="20" t="s">
        <v>33</v>
      </c>
      <c r="D2221" s="45">
        <v>13.061439514160156</v>
      </c>
      <c r="E2221" s="56">
        <v>13.061439514160156</v>
      </c>
    </row>
    <row r="2222" spans="1:5" ht="75">
      <c r="A2222" s="5" t="s">
        <v>4327</v>
      </c>
      <c r="B2222" s="15" t="s">
        <v>4328</v>
      </c>
      <c r="C2222" s="20" t="s">
        <v>33</v>
      </c>
      <c r="D2222" s="48">
        <v>0</v>
      </c>
      <c r="E2222" s="59">
        <v>0</v>
      </c>
    </row>
    <row r="2223" spans="1:5" ht="75">
      <c r="A2223" s="5" t="s">
        <v>4329</v>
      </c>
      <c r="B2223" s="15" t="s">
        <v>4330</v>
      </c>
      <c r="C2223" s="20" t="s">
        <v>33</v>
      </c>
      <c r="D2223" s="51">
        <v>0.83426439762115479</v>
      </c>
      <c r="E2223" s="62">
        <v>0.83426439762115479</v>
      </c>
    </row>
    <row r="2224" spans="1:5" ht="75">
      <c r="A2224" s="5" t="s">
        <v>4331</v>
      </c>
      <c r="B2224" s="15" t="s">
        <v>4332</v>
      </c>
      <c r="C2224" s="20" t="s">
        <v>33</v>
      </c>
      <c r="D2224" s="51">
        <v>1.9061246886849403E-2</v>
      </c>
      <c r="E2224" s="62">
        <v>1.9061246886849403E-2</v>
      </c>
    </row>
    <row r="2225" spans="1:5" ht="75">
      <c r="A2225" s="5" t="s">
        <v>4333</v>
      </c>
      <c r="B2225" s="15" t="s">
        <v>4334</v>
      </c>
      <c r="C2225" s="20" t="s">
        <v>2126</v>
      </c>
      <c r="D2225" s="51">
        <v>0.95306235551834106</v>
      </c>
      <c r="E2225" s="62">
        <v>0.95306235551834106</v>
      </c>
    </row>
    <row r="2226" spans="1:5" ht="75">
      <c r="A2226" s="5" t="s">
        <v>4335</v>
      </c>
      <c r="B2226" s="15" t="s">
        <v>4336</v>
      </c>
      <c r="C2226" s="20" t="s">
        <v>2117</v>
      </c>
      <c r="D2226" s="48">
        <v>0</v>
      </c>
      <c r="E2226" s="59">
        <v>0</v>
      </c>
    </row>
    <row r="2227" spans="1:5" ht="75">
      <c r="A2227" s="5" t="s">
        <v>4337</v>
      </c>
      <c r="B2227" s="15" t="s">
        <v>4338</v>
      </c>
      <c r="C2227" s="20" t="s">
        <v>2117</v>
      </c>
      <c r="D2227" s="48">
        <v>0</v>
      </c>
      <c r="E2227" s="59">
        <v>0</v>
      </c>
    </row>
    <row r="2228" spans="1:5" ht="75">
      <c r="A2228" s="5" t="s">
        <v>4339</v>
      </c>
      <c r="B2228" s="15" t="s">
        <v>4340</v>
      </c>
      <c r="C2228" s="20" t="s">
        <v>2117</v>
      </c>
      <c r="D2228" s="48">
        <v>0</v>
      </c>
      <c r="E2228" s="59">
        <v>0</v>
      </c>
    </row>
    <row r="2229" spans="1:5" ht="75">
      <c r="A2229" s="5" t="s">
        <v>4341</v>
      </c>
      <c r="B2229" s="15" t="s">
        <v>4342</v>
      </c>
      <c r="C2229" s="20" t="s">
        <v>2117</v>
      </c>
      <c r="D2229" s="48">
        <v>0</v>
      </c>
      <c r="E2229" s="59">
        <v>0</v>
      </c>
    </row>
    <row r="2230" spans="1:5" ht="75">
      <c r="A2230" s="5" t="s">
        <v>4343</v>
      </c>
      <c r="B2230" s="15" t="s">
        <v>4344</v>
      </c>
      <c r="C2230" s="20" t="s">
        <v>2117</v>
      </c>
      <c r="D2230" s="48">
        <v>0</v>
      </c>
      <c r="E2230" s="59">
        <v>0</v>
      </c>
    </row>
    <row r="2231" spans="1:5" ht="75">
      <c r="A2231" s="5" t="s">
        <v>4345</v>
      </c>
      <c r="B2231" s="15" t="s">
        <v>4346</v>
      </c>
      <c r="C2231" s="20" t="s">
        <v>33</v>
      </c>
      <c r="D2231" s="44">
        <v>4.2757225036621094</v>
      </c>
      <c r="E2231" s="55">
        <v>4.2757225036621094</v>
      </c>
    </row>
    <row r="2232" spans="1:5" ht="75">
      <c r="A2232" s="5" t="s">
        <v>4347</v>
      </c>
      <c r="B2232" s="15" t="s">
        <v>4348</v>
      </c>
      <c r="C2232" s="20" t="s">
        <v>3970</v>
      </c>
      <c r="D2232" s="46">
        <v>980997.6875</v>
      </c>
      <c r="E2232" s="57">
        <v>980997.6875</v>
      </c>
    </row>
    <row r="2233" spans="1:5" ht="45">
      <c r="A2233" s="5" t="s">
        <v>4349</v>
      </c>
      <c r="B2233" s="15" t="s">
        <v>4350</v>
      </c>
      <c r="C2233" s="20" t="s">
        <v>38</v>
      </c>
      <c r="D2233" s="44">
        <v>1.1328846216201782</v>
      </c>
      <c r="E2233" s="55">
        <v>1.1328846216201782</v>
      </c>
    </row>
    <row r="2234" spans="1:5" ht="45">
      <c r="A2234" s="5" t="s">
        <v>4351</v>
      </c>
      <c r="B2234" s="15" t="s">
        <v>4352</v>
      </c>
      <c r="C2234" s="20" t="s">
        <v>30</v>
      </c>
      <c r="D2234" s="45">
        <v>27.208242416381836</v>
      </c>
      <c r="E2234" s="56">
        <v>27.208242416381836</v>
      </c>
    </row>
    <row r="2235" spans="1:5" ht="45">
      <c r="A2235" s="5" t="s">
        <v>4353</v>
      </c>
      <c r="B2235" s="15" t="s">
        <v>4354</v>
      </c>
      <c r="C2235" s="20" t="s">
        <v>212</v>
      </c>
      <c r="D2235" s="45">
        <v>52.072059631347656</v>
      </c>
      <c r="E2235" s="56">
        <v>52.072059631347656</v>
      </c>
    </row>
    <row r="2236" spans="1:5" ht="45">
      <c r="A2236" s="5" t="s">
        <v>4355</v>
      </c>
      <c r="B2236" s="15" t="s">
        <v>4356</v>
      </c>
      <c r="C2236" s="20" t="s">
        <v>212</v>
      </c>
      <c r="D2236" s="48">
        <v>0</v>
      </c>
      <c r="E2236" s="59">
        <v>0</v>
      </c>
    </row>
    <row r="2237" spans="1:5" ht="45">
      <c r="A2237" s="5" t="s">
        <v>4357</v>
      </c>
      <c r="B2237" s="15" t="s">
        <v>4358</v>
      </c>
      <c r="C2237" s="20" t="s">
        <v>500</v>
      </c>
      <c r="D2237" s="48">
        <v>0</v>
      </c>
      <c r="E2237" s="59">
        <v>0</v>
      </c>
    </row>
    <row r="2238" spans="1:5" ht="45">
      <c r="A2238" s="5" t="s">
        <v>4359</v>
      </c>
      <c r="B2238" s="15" t="s">
        <v>4360</v>
      </c>
      <c r="C2238" s="20" t="s">
        <v>33</v>
      </c>
      <c r="D2238" s="45">
        <v>55.664028167724609</v>
      </c>
      <c r="E2238" s="56">
        <v>55.664028167724609</v>
      </c>
    </row>
    <row r="2239" spans="1:5" ht="45">
      <c r="A2239" s="5" t="s">
        <v>4361</v>
      </c>
      <c r="B2239" s="15" t="s">
        <v>4362</v>
      </c>
      <c r="C2239" s="20" t="s">
        <v>505</v>
      </c>
      <c r="D2239" s="51">
        <v>0.16200484335422516</v>
      </c>
      <c r="E2239" s="62">
        <v>0.16200484335422516</v>
      </c>
    </row>
    <row r="2240" spans="1:5" ht="45">
      <c r="A2240" s="5" t="s">
        <v>4363</v>
      </c>
      <c r="B2240" s="15" t="s">
        <v>4364</v>
      </c>
      <c r="C2240" s="20" t="s">
        <v>500</v>
      </c>
      <c r="D2240" s="44">
        <v>2.2470376491546631</v>
      </c>
      <c r="E2240" s="55">
        <v>2.2470376491546631</v>
      </c>
    </row>
    <row r="2241" spans="1:5" ht="45">
      <c r="A2241" s="5" t="s">
        <v>4365</v>
      </c>
      <c r="B2241" s="15" t="s">
        <v>4366</v>
      </c>
      <c r="C2241" s="20" t="s">
        <v>3932</v>
      </c>
      <c r="D2241" s="45">
        <v>28.772794723510742</v>
      </c>
      <c r="E2241" s="56">
        <v>28.772794723510742</v>
      </c>
    </row>
    <row r="2242" spans="1:5" ht="45">
      <c r="A2242" s="5" t="s">
        <v>4367</v>
      </c>
      <c r="B2242" s="15" t="s">
        <v>4368</v>
      </c>
      <c r="C2242" s="20" t="s">
        <v>212</v>
      </c>
      <c r="D2242" s="51">
        <v>2.3707916960120201E-2</v>
      </c>
      <c r="E2242" s="62">
        <v>2.3707916960120201E-2</v>
      </c>
    </row>
    <row r="2243" spans="1:5" ht="45">
      <c r="A2243" s="5" t="s">
        <v>4369</v>
      </c>
      <c r="B2243" s="15" t="s">
        <v>4370</v>
      </c>
      <c r="C2243" s="20" t="s">
        <v>127</v>
      </c>
      <c r="D2243" s="45">
        <v>11.082093238830566</v>
      </c>
      <c r="E2243" s="56">
        <v>11.082093238830566</v>
      </c>
    </row>
    <row r="2244" spans="1:5" ht="45">
      <c r="A2244" s="5" t="s">
        <v>4371</v>
      </c>
      <c r="B2244" s="15" t="s">
        <v>4372</v>
      </c>
      <c r="C2244" s="20" t="s">
        <v>3939</v>
      </c>
      <c r="D2244" s="44">
        <v>1.3052109479904175</v>
      </c>
      <c r="E2244" s="55">
        <v>1.3052109479904175</v>
      </c>
    </row>
    <row r="2245" spans="1:5" ht="45">
      <c r="A2245" s="5" t="s">
        <v>4373</v>
      </c>
      <c r="B2245" s="15" t="s">
        <v>4374</v>
      </c>
      <c r="C2245" s="20" t="s">
        <v>33</v>
      </c>
      <c r="D2245" s="45">
        <v>76.6959228515625</v>
      </c>
      <c r="E2245" s="56">
        <v>76.6959228515625</v>
      </c>
    </row>
    <row r="2246" spans="1:5" ht="45">
      <c r="A2246" s="5" t="s">
        <v>4375</v>
      </c>
      <c r="B2246" s="15" t="s">
        <v>4376</v>
      </c>
      <c r="C2246" s="20" t="s">
        <v>33</v>
      </c>
      <c r="D2246" s="45">
        <v>20.57817268371582</v>
      </c>
      <c r="E2246" s="56">
        <v>20.57817268371582</v>
      </c>
    </row>
    <row r="2247" spans="1:5" ht="45">
      <c r="A2247" s="5" t="s">
        <v>4377</v>
      </c>
      <c r="B2247" s="15" t="s">
        <v>4378</v>
      </c>
      <c r="C2247" s="20" t="s">
        <v>33</v>
      </c>
      <c r="D2247" s="51">
        <v>2.9765922576189041E-2</v>
      </c>
      <c r="E2247" s="62">
        <v>2.9765922576189041E-2</v>
      </c>
    </row>
    <row r="2248" spans="1:5" ht="45">
      <c r="A2248" s="5" t="s">
        <v>4379</v>
      </c>
      <c r="B2248" s="15" t="s">
        <v>4380</v>
      </c>
      <c r="C2248" s="20" t="s">
        <v>33</v>
      </c>
      <c r="D2248" s="44">
        <v>1.7724605798721313</v>
      </c>
      <c r="E2248" s="55">
        <v>1.7724605798721313</v>
      </c>
    </row>
    <row r="2249" spans="1:5" ht="45">
      <c r="A2249" s="5" t="s">
        <v>4381</v>
      </c>
      <c r="B2249" s="15" t="s">
        <v>4382</v>
      </c>
      <c r="C2249" s="20" t="s">
        <v>33</v>
      </c>
      <c r="D2249" s="48">
        <v>0</v>
      </c>
      <c r="E2249" s="59">
        <v>0</v>
      </c>
    </row>
    <row r="2250" spans="1:5" ht="45">
      <c r="A2250" s="5" t="s">
        <v>4383</v>
      </c>
      <c r="B2250" s="15" t="s">
        <v>4384</v>
      </c>
      <c r="C2250" s="20" t="s">
        <v>33</v>
      </c>
      <c r="D2250" s="51">
        <v>0.92367380857467651</v>
      </c>
      <c r="E2250" s="62">
        <v>0.92367380857467651</v>
      </c>
    </row>
    <row r="2251" spans="1:5" ht="45">
      <c r="A2251" s="5" t="s">
        <v>4385</v>
      </c>
      <c r="B2251" s="15" t="s">
        <v>4386</v>
      </c>
      <c r="C2251" s="20" t="s">
        <v>33</v>
      </c>
      <c r="D2251" s="48">
        <v>0</v>
      </c>
      <c r="E2251" s="59">
        <v>0</v>
      </c>
    </row>
    <row r="2252" spans="1:5" ht="45">
      <c r="A2252" s="5" t="s">
        <v>4387</v>
      </c>
      <c r="B2252" s="15" t="s">
        <v>4388</v>
      </c>
      <c r="C2252" s="20" t="s">
        <v>2126</v>
      </c>
      <c r="D2252" s="48">
        <v>0</v>
      </c>
      <c r="E2252" s="59">
        <v>0</v>
      </c>
    </row>
    <row r="2253" spans="1:5" ht="45">
      <c r="A2253" s="5" t="s">
        <v>4389</v>
      </c>
      <c r="B2253" s="15" t="s">
        <v>4390</v>
      </c>
      <c r="C2253" s="20" t="s">
        <v>2117</v>
      </c>
      <c r="D2253" s="48">
        <v>0</v>
      </c>
      <c r="E2253" s="59">
        <v>0</v>
      </c>
    </row>
    <row r="2254" spans="1:5" ht="45">
      <c r="A2254" s="5" t="s">
        <v>4391</v>
      </c>
      <c r="B2254" s="15" t="s">
        <v>4392</v>
      </c>
      <c r="C2254" s="20" t="s">
        <v>2117</v>
      </c>
      <c r="D2254" s="48">
        <v>0</v>
      </c>
      <c r="E2254" s="59">
        <v>0</v>
      </c>
    </row>
    <row r="2255" spans="1:5" ht="45">
      <c r="A2255" s="5" t="s">
        <v>4393</v>
      </c>
      <c r="B2255" s="15" t="s">
        <v>4394</v>
      </c>
      <c r="C2255" s="20" t="s">
        <v>2117</v>
      </c>
      <c r="D2255" s="48">
        <v>0</v>
      </c>
      <c r="E2255" s="59">
        <v>0</v>
      </c>
    </row>
    <row r="2256" spans="1:5" ht="45">
      <c r="A2256" s="5" t="s">
        <v>4395</v>
      </c>
      <c r="B2256" s="15" t="s">
        <v>4396</v>
      </c>
      <c r="C2256" s="20" t="s">
        <v>2117</v>
      </c>
      <c r="D2256" s="48">
        <v>0</v>
      </c>
      <c r="E2256" s="59">
        <v>0</v>
      </c>
    </row>
    <row r="2257" spans="1:5" ht="45">
      <c r="A2257" s="5" t="s">
        <v>4397</v>
      </c>
      <c r="B2257" s="15" t="s">
        <v>4398</v>
      </c>
      <c r="C2257" s="20" t="s">
        <v>2117</v>
      </c>
      <c r="D2257" s="48">
        <v>0</v>
      </c>
      <c r="E2257" s="59">
        <v>0</v>
      </c>
    </row>
    <row r="2258" spans="1:5" ht="45">
      <c r="A2258" s="5" t="s">
        <v>4399</v>
      </c>
      <c r="B2258" s="15" t="s">
        <v>4400</v>
      </c>
      <c r="C2258" s="20" t="s">
        <v>33</v>
      </c>
      <c r="D2258" s="45">
        <v>20.949493408203125</v>
      </c>
      <c r="E2258" s="56">
        <v>20.949493408203125</v>
      </c>
    </row>
    <row r="2259" spans="1:5" ht="45">
      <c r="A2259" s="5" t="s">
        <v>4401</v>
      </c>
      <c r="B2259" s="15" t="s">
        <v>4402</v>
      </c>
      <c r="C2259" s="20" t="s">
        <v>3970</v>
      </c>
      <c r="D2259" s="46">
        <v>40565.8203125</v>
      </c>
      <c r="E2259" s="57">
        <v>40565.8203125</v>
      </c>
    </row>
    <row r="2260" spans="1:5" ht="45">
      <c r="A2260" s="5" t="s">
        <v>4403</v>
      </c>
      <c r="B2260" s="15" t="s">
        <v>4404</v>
      </c>
      <c r="C2260" s="20" t="s">
        <v>38</v>
      </c>
      <c r="D2260" s="44">
        <v>1.1328846216201782</v>
      </c>
      <c r="E2260" s="55">
        <v>1.1328846216201782</v>
      </c>
    </row>
    <row r="2261" spans="1:5" ht="45">
      <c r="A2261" s="5" t="s">
        <v>4405</v>
      </c>
      <c r="B2261" s="15" t="s">
        <v>4406</v>
      </c>
      <c r="C2261" s="20" t="s">
        <v>30</v>
      </c>
      <c r="D2261" s="45">
        <v>27.208242416381836</v>
      </c>
      <c r="E2261" s="56">
        <v>27.208242416381836</v>
      </c>
    </row>
    <row r="2262" spans="1:5" ht="45">
      <c r="A2262" s="5" t="s">
        <v>4407</v>
      </c>
      <c r="B2262" s="15" t="s">
        <v>4408</v>
      </c>
      <c r="C2262" s="20" t="s">
        <v>212</v>
      </c>
      <c r="D2262" s="50">
        <v>231.72694396972656</v>
      </c>
      <c r="E2262" s="61">
        <v>231.72694396972656</v>
      </c>
    </row>
    <row r="2263" spans="1:5" ht="45">
      <c r="A2263" s="5" t="s">
        <v>4409</v>
      </c>
      <c r="B2263" s="15" t="s">
        <v>4410</v>
      </c>
      <c r="C2263" s="20" t="s">
        <v>212</v>
      </c>
      <c r="D2263" s="48">
        <v>0</v>
      </c>
      <c r="E2263" s="59">
        <v>0</v>
      </c>
    </row>
    <row r="2264" spans="1:5" ht="60">
      <c r="A2264" s="5" t="s">
        <v>4411</v>
      </c>
      <c r="B2264" s="15" t="s">
        <v>4412</v>
      </c>
      <c r="C2264" s="20" t="s">
        <v>500</v>
      </c>
      <c r="D2264" s="48">
        <v>0</v>
      </c>
      <c r="E2264" s="59">
        <v>0</v>
      </c>
    </row>
    <row r="2265" spans="1:5" ht="60">
      <c r="A2265" s="5" t="s">
        <v>4413</v>
      </c>
      <c r="B2265" s="15" t="s">
        <v>4414</v>
      </c>
      <c r="C2265" s="20" t="s">
        <v>33</v>
      </c>
      <c r="D2265" s="45">
        <v>55.664028167724609</v>
      </c>
      <c r="E2265" s="56">
        <v>55.664028167724609</v>
      </c>
    </row>
    <row r="2266" spans="1:5" ht="45">
      <c r="A2266" s="5" t="s">
        <v>4415</v>
      </c>
      <c r="B2266" s="15" t="s">
        <v>4416</v>
      </c>
      <c r="C2266" s="20" t="s">
        <v>505</v>
      </c>
      <c r="D2266" s="51">
        <v>0.16200484335422516</v>
      </c>
      <c r="E2266" s="62">
        <v>0.16200484335422516</v>
      </c>
    </row>
    <row r="2267" spans="1:5" ht="45">
      <c r="A2267" s="5" t="s">
        <v>4417</v>
      </c>
      <c r="B2267" s="15" t="s">
        <v>4418</v>
      </c>
      <c r="C2267" s="20" t="s">
        <v>500</v>
      </c>
      <c r="D2267" s="44">
        <v>2.2470376491546631</v>
      </c>
      <c r="E2267" s="55">
        <v>2.2470376491546631</v>
      </c>
    </row>
    <row r="2268" spans="1:5" ht="60">
      <c r="A2268" s="5" t="s">
        <v>4419</v>
      </c>
      <c r="B2268" s="15" t="s">
        <v>4420</v>
      </c>
      <c r="C2268" s="20" t="s">
        <v>3932</v>
      </c>
      <c r="D2268" s="45">
        <v>28.772794723510742</v>
      </c>
      <c r="E2268" s="56">
        <v>28.772794723510742</v>
      </c>
    </row>
    <row r="2269" spans="1:5" ht="60">
      <c r="A2269" s="5" t="s">
        <v>4421</v>
      </c>
      <c r="B2269" s="15" t="s">
        <v>4422</v>
      </c>
      <c r="C2269" s="20" t="s">
        <v>212</v>
      </c>
      <c r="D2269" s="51">
        <v>0.10550308227539063</v>
      </c>
      <c r="E2269" s="62">
        <v>0.10550308227539063</v>
      </c>
    </row>
    <row r="2270" spans="1:5" ht="45">
      <c r="A2270" s="5" t="s">
        <v>4423</v>
      </c>
      <c r="B2270" s="15" t="s">
        <v>4424</v>
      </c>
      <c r="C2270" s="20" t="s">
        <v>127</v>
      </c>
      <c r="D2270" s="45">
        <v>49.316650390625</v>
      </c>
      <c r="E2270" s="56">
        <v>49.316650390625</v>
      </c>
    </row>
    <row r="2271" spans="1:5" ht="45">
      <c r="A2271" s="5" t="s">
        <v>4425</v>
      </c>
      <c r="B2271" s="15" t="s">
        <v>4426</v>
      </c>
      <c r="C2271" s="20" t="s">
        <v>3939</v>
      </c>
      <c r="D2271" s="44">
        <v>1.3052109479904175</v>
      </c>
      <c r="E2271" s="55">
        <v>1.3052109479904175</v>
      </c>
    </row>
    <row r="2272" spans="1:5" ht="60">
      <c r="A2272" s="5" t="s">
        <v>4427</v>
      </c>
      <c r="B2272" s="15" t="s">
        <v>4428</v>
      </c>
      <c r="C2272" s="20" t="s">
        <v>33</v>
      </c>
      <c r="D2272" s="45">
        <v>76.6959228515625</v>
      </c>
      <c r="E2272" s="56">
        <v>76.6959228515625</v>
      </c>
    </row>
    <row r="2273" spans="1:5" ht="60">
      <c r="A2273" s="5" t="s">
        <v>4429</v>
      </c>
      <c r="B2273" s="15" t="s">
        <v>4430</v>
      </c>
      <c r="C2273" s="20" t="s">
        <v>33</v>
      </c>
      <c r="D2273" s="45">
        <v>20.57817268371582</v>
      </c>
      <c r="E2273" s="56">
        <v>20.57817268371582</v>
      </c>
    </row>
    <row r="2274" spans="1:5" ht="60">
      <c r="A2274" s="5" t="s">
        <v>4431</v>
      </c>
      <c r="B2274" s="15" t="s">
        <v>4432</v>
      </c>
      <c r="C2274" s="20" t="s">
        <v>33</v>
      </c>
      <c r="D2274" s="51">
        <v>2.9765922576189041E-2</v>
      </c>
      <c r="E2274" s="62">
        <v>2.9765922576189041E-2</v>
      </c>
    </row>
    <row r="2275" spans="1:5" ht="60">
      <c r="A2275" s="5" t="s">
        <v>4433</v>
      </c>
      <c r="B2275" s="15" t="s">
        <v>4434</v>
      </c>
      <c r="C2275" s="20" t="s">
        <v>33</v>
      </c>
      <c r="D2275" s="44">
        <v>1.7724605798721313</v>
      </c>
      <c r="E2275" s="55">
        <v>1.7724605798721313</v>
      </c>
    </row>
    <row r="2276" spans="1:5" ht="60">
      <c r="A2276" s="5" t="s">
        <v>4435</v>
      </c>
      <c r="B2276" s="15" t="s">
        <v>4436</v>
      </c>
      <c r="C2276" s="20" t="s">
        <v>33</v>
      </c>
      <c r="D2276" s="48">
        <v>0</v>
      </c>
      <c r="E2276" s="59">
        <v>0</v>
      </c>
    </row>
    <row r="2277" spans="1:5" ht="60">
      <c r="A2277" s="5" t="s">
        <v>4437</v>
      </c>
      <c r="B2277" s="15" t="s">
        <v>4438</v>
      </c>
      <c r="C2277" s="20" t="s">
        <v>33</v>
      </c>
      <c r="D2277" s="51">
        <v>0.92367380857467651</v>
      </c>
      <c r="E2277" s="62">
        <v>0.92367380857467651</v>
      </c>
    </row>
    <row r="2278" spans="1:5" ht="60">
      <c r="A2278" s="5" t="s">
        <v>4439</v>
      </c>
      <c r="B2278" s="15" t="s">
        <v>4440</v>
      </c>
      <c r="C2278" s="20" t="s">
        <v>33</v>
      </c>
      <c r="D2278" s="48">
        <v>0</v>
      </c>
      <c r="E2278" s="59">
        <v>0</v>
      </c>
    </row>
    <row r="2279" spans="1:5" ht="60">
      <c r="A2279" s="5" t="s">
        <v>4441</v>
      </c>
      <c r="B2279" s="15" t="s">
        <v>4442</v>
      </c>
      <c r="C2279" s="20" t="s">
        <v>2126</v>
      </c>
      <c r="D2279" s="48">
        <v>0</v>
      </c>
      <c r="E2279" s="59">
        <v>0</v>
      </c>
    </row>
    <row r="2280" spans="1:5" ht="60">
      <c r="A2280" s="5" t="s">
        <v>4443</v>
      </c>
      <c r="B2280" s="15" t="s">
        <v>4444</v>
      </c>
      <c r="C2280" s="20" t="s">
        <v>2117</v>
      </c>
      <c r="D2280" s="48">
        <v>0</v>
      </c>
      <c r="E2280" s="59">
        <v>0</v>
      </c>
    </row>
    <row r="2281" spans="1:5" ht="60">
      <c r="A2281" s="5" t="s">
        <v>4445</v>
      </c>
      <c r="B2281" s="15" t="s">
        <v>4446</v>
      </c>
      <c r="C2281" s="20" t="s">
        <v>2117</v>
      </c>
      <c r="D2281" s="48">
        <v>0</v>
      </c>
      <c r="E2281" s="59">
        <v>0</v>
      </c>
    </row>
    <row r="2282" spans="1:5" ht="45">
      <c r="A2282" s="5" t="s">
        <v>4447</v>
      </c>
      <c r="B2282" s="15" t="s">
        <v>4448</v>
      </c>
      <c r="C2282" s="20" t="s">
        <v>2117</v>
      </c>
      <c r="D2282" s="48">
        <v>0</v>
      </c>
      <c r="E2282" s="59">
        <v>0</v>
      </c>
    </row>
    <row r="2283" spans="1:5" ht="60">
      <c r="A2283" s="5" t="s">
        <v>4449</v>
      </c>
      <c r="B2283" s="15" t="s">
        <v>4450</v>
      </c>
      <c r="C2283" s="20" t="s">
        <v>2117</v>
      </c>
      <c r="D2283" s="48">
        <v>0</v>
      </c>
      <c r="E2283" s="59">
        <v>0</v>
      </c>
    </row>
    <row r="2284" spans="1:5" ht="45">
      <c r="A2284" s="5" t="s">
        <v>4451</v>
      </c>
      <c r="B2284" s="15" t="s">
        <v>4452</v>
      </c>
      <c r="C2284" s="20" t="s">
        <v>2117</v>
      </c>
      <c r="D2284" s="48">
        <v>0</v>
      </c>
      <c r="E2284" s="59">
        <v>0</v>
      </c>
    </row>
    <row r="2285" spans="1:5" ht="45">
      <c r="A2285" s="5" t="s">
        <v>4453</v>
      </c>
      <c r="B2285" s="15" t="s">
        <v>4454</v>
      </c>
      <c r="C2285" s="20" t="s">
        <v>33</v>
      </c>
      <c r="D2285" s="45">
        <v>20.949493408203125</v>
      </c>
      <c r="E2285" s="56">
        <v>20.949493408203125</v>
      </c>
    </row>
    <row r="2286" spans="1:5" ht="60">
      <c r="A2286" s="5" t="s">
        <v>4455</v>
      </c>
      <c r="B2286" s="15" t="s">
        <v>4456</v>
      </c>
      <c r="C2286" s="20" t="s">
        <v>3970</v>
      </c>
      <c r="D2286" s="46">
        <v>180522.796875</v>
      </c>
      <c r="E2286" s="57">
        <v>180522.796875</v>
      </c>
    </row>
    <row r="2287" spans="1:5" ht="60">
      <c r="A2287" s="5" t="s">
        <v>4457</v>
      </c>
      <c r="B2287" s="15" t="s">
        <v>4458</v>
      </c>
      <c r="C2287" s="20" t="s">
        <v>38</v>
      </c>
      <c r="D2287" s="51">
        <v>0.98686343431472778</v>
      </c>
      <c r="E2287" s="62">
        <v>0.98686343431472778</v>
      </c>
    </row>
    <row r="2288" spans="1:5" ht="60">
      <c r="A2288" s="5" t="s">
        <v>4459</v>
      </c>
      <c r="B2288" s="15" t="s">
        <v>4460</v>
      </c>
      <c r="C2288" s="20" t="s">
        <v>30</v>
      </c>
      <c r="D2288" s="50">
        <v>146.15562438964844</v>
      </c>
      <c r="E2288" s="61">
        <v>146.15562438964844</v>
      </c>
    </row>
    <row r="2289" spans="1:5" ht="60">
      <c r="A2289" s="5" t="s">
        <v>4461</v>
      </c>
      <c r="B2289" s="15" t="s">
        <v>4462</v>
      </c>
      <c r="C2289" s="20" t="s">
        <v>212</v>
      </c>
      <c r="D2289" s="47">
        <v>1389.8060302734375</v>
      </c>
      <c r="E2289" s="58">
        <v>1389.8060302734375</v>
      </c>
    </row>
    <row r="2290" spans="1:5" ht="60">
      <c r="A2290" s="5" t="s">
        <v>4463</v>
      </c>
      <c r="B2290" s="15" t="s">
        <v>4464</v>
      </c>
      <c r="C2290" s="20" t="s">
        <v>212</v>
      </c>
      <c r="D2290" s="44">
        <v>6.2273645401000977</v>
      </c>
      <c r="E2290" s="55">
        <v>6.2273645401000977</v>
      </c>
    </row>
    <row r="2291" spans="1:5" ht="60">
      <c r="A2291" s="5" t="s">
        <v>4465</v>
      </c>
      <c r="B2291" s="15" t="s">
        <v>4466</v>
      </c>
      <c r="C2291" s="20" t="s">
        <v>500</v>
      </c>
      <c r="D2291" s="50">
        <v>100.065673828125</v>
      </c>
      <c r="E2291" s="61">
        <v>100.065673828125</v>
      </c>
    </row>
    <row r="2292" spans="1:5" ht="60">
      <c r="A2292" s="5" t="s">
        <v>4467</v>
      </c>
      <c r="B2292" s="15" t="s">
        <v>4468</v>
      </c>
      <c r="C2292" s="20" t="s">
        <v>33</v>
      </c>
      <c r="D2292" s="44">
        <v>2.7834546566009521</v>
      </c>
      <c r="E2292" s="55">
        <v>2.7834546566009521</v>
      </c>
    </row>
    <row r="2293" spans="1:5" ht="60">
      <c r="A2293" s="5" t="s">
        <v>4469</v>
      </c>
      <c r="B2293" s="15" t="s">
        <v>4470</v>
      </c>
      <c r="C2293" s="20" t="s">
        <v>505</v>
      </c>
      <c r="D2293" s="51">
        <v>0.64526081085205078</v>
      </c>
      <c r="E2293" s="62">
        <v>0.64526081085205078</v>
      </c>
    </row>
    <row r="2294" spans="1:5" ht="60">
      <c r="A2294" s="5" t="s">
        <v>4471</v>
      </c>
      <c r="B2294" s="15" t="s">
        <v>4472</v>
      </c>
      <c r="C2294" s="20" t="s">
        <v>500</v>
      </c>
      <c r="D2294" s="50">
        <v>129.59226989746094</v>
      </c>
      <c r="E2294" s="61">
        <v>129.59226989746094</v>
      </c>
    </row>
    <row r="2295" spans="1:5" ht="60">
      <c r="A2295" s="5" t="s">
        <v>4473</v>
      </c>
      <c r="B2295" s="15" t="s">
        <v>4474</v>
      </c>
      <c r="C2295" s="20" t="s">
        <v>3932</v>
      </c>
      <c r="D2295" s="45">
        <v>29.01933479309082</v>
      </c>
      <c r="E2295" s="56">
        <v>29.01933479309082</v>
      </c>
    </row>
    <row r="2296" spans="1:5" ht="60">
      <c r="A2296" s="5" t="s">
        <v>4475</v>
      </c>
      <c r="B2296" s="15" t="s">
        <v>4476</v>
      </c>
      <c r="C2296" s="20" t="s">
        <v>212</v>
      </c>
      <c r="D2296" s="50">
        <v>250.538330078125</v>
      </c>
      <c r="E2296" s="61">
        <v>250.538330078125</v>
      </c>
    </row>
    <row r="2297" spans="1:5" ht="60">
      <c r="A2297" s="5" t="s">
        <v>4477</v>
      </c>
      <c r="B2297" s="15" t="s">
        <v>4478</v>
      </c>
      <c r="C2297" s="20" t="s">
        <v>127</v>
      </c>
      <c r="D2297" s="50">
        <v>469.9866943359375</v>
      </c>
      <c r="E2297" s="61">
        <v>469.9866943359375</v>
      </c>
    </row>
    <row r="2298" spans="1:5" ht="60">
      <c r="A2298" s="5" t="s">
        <v>4479</v>
      </c>
      <c r="B2298" s="15" t="s">
        <v>4480</v>
      </c>
      <c r="C2298" s="20" t="s">
        <v>3939</v>
      </c>
      <c r="D2298" s="51">
        <v>0.82142210006713867</v>
      </c>
      <c r="E2298" s="62">
        <v>0.82142210006713867</v>
      </c>
    </row>
    <row r="2299" spans="1:5" ht="60">
      <c r="A2299" s="5" t="s">
        <v>4481</v>
      </c>
      <c r="B2299" s="15" t="s">
        <v>4482</v>
      </c>
      <c r="C2299" s="20" t="s">
        <v>33</v>
      </c>
      <c r="D2299" s="45">
        <v>69.98834228515625</v>
      </c>
      <c r="E2299" s="56">
        <v>69.98834228515625</v>
      </c>
    </row>
    <row r="2300" spans="1:5" ht="60">
      <c r="A2300" s="5" t="s">
        <v>4483</v>
      </c>
      <c r="B2300" s="15" t="s">
        <v>4484</v>
      </c>
      <c r="C2300" s="20" t="s">
        <v>33</v>
      </c>
      <c r="D2300" s="44">
        <v>5.1683750152587891</v>
      </c>
      <c r="E2300" s="55">
        <v>5.1683750152587891</v>
      </c>
    </row>
    <row r="2301" spans="1:5" ht="60">
      <c r="A2301" s="5" t="s">
        <v>4485</v>
      </c>
      <c r="B2301" s="15" t="s">
        <v>4486</v>
      </c>
      <c r="C2301" s="20" t="s">
        <v>33</v>
      </c>
      <c r="D2301" s="45">
        <v>11.886557579040527</v>
      </c>
      <c r="E2301" s="56">
        <v>11.886557579040527</v>
      </c>
    </row>
    <row r="2302" spans="1:5" ht="60">
      <c r="A2302" s="5" t="s">
        <v>4487</v>
      </c>
      <c r="B2302" s="15" t="s">
        <v>4488</v>
      </c>
      <c r="C2302" s="20" t="s">
        <v>33</v>
      </c>
      <c r="D2302" s="45">
        <v>12.097417831420898</v>
      </c>
      <c r="E2302" s="56">
        <v>12.097417831420898</v>
      </c>
    </row>
    <row r="2303" spans="1:5" ht="75">
      <c r="A2303" s="5" t="s">
        <v>4489</v>
      </c>
      <c r="B2303" s="15" t="s">
        <v>4490</v>
      </c>
      <c r="C2303" s="20" t="s">
        <v>33</v>
      </c>
      <c r="D2303" s="48">
        <v>0</v>
      </c>
      <c r="E2303" s="59">
        <v>0</v>
      </c>
    </row>
    <row r="2304" spans="1:5" ht="60">
      <c r="A2304" s="5" t="s">
        <v>4491</v>
      </c>
      <c r="B2304" s="15" t="s">
        <v>4492</v>
      </c>
      <c r="C2304" s="20" t="s">
        <v>33</v>
      </c>
      <c r="D2304" s="51">
        <v>0.84188652038574219</v>
      </c>
      <c r="E2304" s="62">
        <v>0.84188652038574219</v>
      </c>
    </row>
    <row r="2305" spans="1:5" ht="60">
      <c r="A2305" s="5" t="s">
        <v>4493</v>
      </c>
      <c r="B2305" s="15" t="s">
        <v>4494</v>
      </c>
      <c r="C2305" s="20" t="s">
        <v>33</v>
      </c>
      <c r="D2305" s="51">
        <v>1.7418671399354935E-2</v>
      </c>
      <c r="E2305" s="62">
        <v>1.7418671399354935E-2</v>
      </c>
    </row>
    <row r="2306" spans="1:5" ht="60">
      <c r="A2306" s="5" t="s">
        <v>4495</v>
      </c>
      <c r="B2306" s="15" t="s">
        <v>4496</v>
      </c>
      <c r="C2306" s="20" t="s">
        <v>2126</v>
      </c>
      <c r="D2306" s="51">
        <v>0.8709336519241333</v>
      </c>
      <c r="E2306" s="62">
        <v>0.8709336519241333</v>
      </c>
    </row>
    <row r="2307" spans="1:5" ht="60">
      <c r="A2307" s="5" t="s">
        <v>4497</v>
      </c>
      <c r="B2307" s="15" t="s">
        <v>4498</v>
      </c>
      <c r="C2307" s="20" t="s">
        <v>2117</v>
      </c>
      <c r="D2307" s="48">
        <v>0</v>
      </c>
      <c r="E2307" s="59">
        <v>0</v>
      </c>
    </row>
    <row r="2308" spans="1:5" ht="60">
      <c r="A2308" s="5" t="s">
        <v>4499</v>
      </c>
      <c r="B2308" s="15" t="s">
        <v>4500</v>
      </c>
      <c r="C2308" s="20" t="s">
        <v>2117</v>
      </c>
      <c r="D2308" s="48">
        <v>0</v>
      </c>
      <c r="E2308" s="59">
        <v>0</v>
      </c>
    </row>
    <row r="2309" spans="1:5" ht="60">
      <c r="A2309" s="5" t="s">
        <v>4501</v>
      </c>
      <c r="B2309" s="15" t="s">
        <v>4502</v>
      </c>
      <c r="C2309" s="20" t="s">
        <v>2117</v>
      </c>
      <c r="D2309" s="48">
        <v>0</v>
      </c>
      <c r="E2309" s="59">
        <v>0</v>
      </c>
    </row>
    <row r="2310" spans="1:5" ht="60">
      <c r="A2310" s="5" t="s">
        <v>4503</v>
      </c>
      <c r="B2310" s="15" t="s">
        <v>4504</v>
      </c>
      <c r="C2310" s="20" t="s">
        <v>2117</v>
      </c>
      <c r="D2310" s="48">
        <v>0</v>
      </c>
      <c r="E2310" s="59">
        <v>0</v>
      </c>
    </row>
    <row r="2311" spans="1:5" ht="60">
      <c r="A2311" s="5" t="s">
        <v>4505</v>
      </c>
      <c r="B2311" s="15" t="s">
        <v>4506</v>
      </c>
      <c r="C2311" s="20" t="s">
        <v>2117</v>
      </c>
      <c r="D2311" s="48">
        <v>0</v>
      </c>
      <c r="E2311" s="59">
        <v>0</v>
      </c>
    </row>
    <row r="2312" spans="1:5" ht="60">
      <c r="A2312" s="5" t="s">
        <v>4507</v>
      </c>
      <c r="B2312" s="15" t="s">
        <v>4508</v>
      </c>
      <c r="C2312" s="20" t="s">
        <v>33</v>
      </c>
      <c r="D2312" s="44">
        <v>5.8796629905700684</v>
      </c>
      <c r="E2312" s="55">
        <v>5.8796629905700684</v>
      </c>
    </row>
    <row r="2313" spans="1:5" ht="60">
      <c r="A2313" s="5" t="s">
        <v>4509</v>
      </c>
      <c r="B2313" s="15" t="s">
        <v>4510</v>
      </c>
      <c r="C2313" s="20" t="s">
        <v>3970</v>
      </c>
      <c r="D2313" s="46">
        <v>1073505.5</v>
      </c>
      <c r="E2313" s="57">
        <v>1073505.5</v>
      </c>
    </row>
    <row r="2314" spans="1:5" ht="60">
      <c r="A2314" s="5" t="s">
        <v>4511</v>
      </c>
      <c r="B2314" s="15" t="s">
        <v>4512</v>
      </c>
      <c r="C2314" s="20" t="s">
        <v>38</v>
      </c>
      <c r="D2314" s="44">
        <v>1.0242530107498169</v>
      </c>
      <c r="E2314" s="55">
        <v>1.0242530107498169</v>
      </c>
    </row>
    <row r="2315" spans="1:5" ht="60">
      <c r="A2315" s="5" t="s">
        <v>4513</v>
      </c>
      <c r="B2315" s="15" t="s">
        <v>4514</v>
      </c>
      <c r="C2315" s="20" t="s">
        <v>30</v>
      </c>
      <c r="D2315" s="50">
        <v>273.88888549804687</v>
      </c>
      <c r="E2315" s="61">
        <v>273.88888549804687</v>
      </c>
    </row>
    <row r="2316" spans="1:5" ht="60">
      <c r="A2316" s="5" t="s">
        <v>4515</v>
      </c>
      <c r="B2316" s="15" t="s">
        <v>4516</v>
      </c>
      <c r="C2316" s="20" t="s">
        <v>212</v>
      </c>
      <c r="D2316" s="50">
        <v>884.7667236328125</v>
      </c>
      <c r="E2316" s="61">
        <v>884.7667236328125</v>
      </c>
    </row>
    <row r="2317" spans="1:5" ht="60">
      <c r="A2317" s="5" t="s">
        <v>4517</v>
      </c>
      <c r="B2317" s="15" t="s">
        <v>4518</v>
      </c>
      <c r="C2317" s="20" t="s">
        <v>212</v>
      </c>
      <c r="D2317" s="48">
        <v>0</v>
      </c>
      <c r="E2317" s="59">
        <v>0</v>
      </c>
    </row>
    <row r="2318" spans="1:5" ht="60">
      <c r="A2318" s="5" t="s">
        <v>4519</v>
      </c>
      <c r="B2318" s="15" t="s">
        <v>4520</v>
      </c>
      <c r="C2318" s="20" t="s">
        <v>500</v>
      </c>
      <c r="D2318" s="48">
        <v>0</v>
      </c>
      <c r="E2318" s="59">
        <v>0</v>
      </c>
    </row>
    <row r="2319" spans="1:5" ht="75">
      <c r="A2319" s="5" t="s">
        <v>4521</v>
      </c>
      <c r="B2319" s="15" t="s">
        <v>4522</v>
      </c>
      <c r="C2319" s="20" t="s">
        <v>33</v>
      </c>
      <c r="D2319" s="48">
        <v>0</v>
      </c>
      <c r="E2319" s="59">
        <v>0</v>
      </c>
    </row>
    <row r="2320" spans="1:5" ht="60">
      <c r="A2320" s="5" t="s">
        <v>4523</v>
      </c>
      <c r="B2320" s="15" t="s">
        <v>4524</v>
      </c>
      <c r="C2320" s="20" t="s">
        <v>505</v>
      </c>
      <c r="D2320" s="51">
        <v>0.80946815013885498</v>
      </c>
      <c r="E2320" s="62">
        <v>0.80946815013885498</v>
      </c>
    </row>
    <row r="2321" spans="1:5" ht="60">
      <c r="A2321" s="5" t="s">
        <v>4525</v>
      </c>
      <c r="B2321" s="15" t="s">
        <v>4526</v>
      </c>
      <c r="C2321" s="20" t="s">
        <v>500</v>
      </c>
      <c r="D2321" s="50">
        <v>256.46389770507812</v>
      </c>
      <c r="E2321" s="61">
        <v>256.46389770507812</v>
      </c>
    </row>
    <row r="2322" spans="1:5" ht="60">
      <c r="A2322" s="5" t="s">
        <v>4527</v>
      </c>
      <c r="B2322" s="15" t="s">
        <v>4528</v>
      </c>
      <c r="C2322" s="20" t="s">
        <v>3932</v>
      </c>
      <c r="D2322" s="45">
        <v>28.757808685302734</v>
      </c>
      <c r="E2322" s="56">
        <v>28.757808685302734</v>
      </c>
    </row>
    <row r="2323" spans="1:5" ht="60">
      <c r="A2323" s="5" t="s">
        <v>4529</v>
      </c>
      <c r="B2323" s="15" t="s">
        <v>4530</v>
      </c>
      <c r="C2323" s="20" t="s">
        <v>212</v>
      </c>
      <c r="D2323" s="51">
        <v>0.40247437357902527</v>
      </c>
      <c r="E2323" s="62">
        <v>0.40247437357902527</v>
      </c>
    </row>
    <row r="2324" spans="1:5" ht="60">
      <c r="A2324" s="5" t="s">
        <v>4531</v>
      </c>
      <c r="B2324" s="15" t="s">
        <v>4532</v>
      </c>
      <c r="C2324" s="20" t="s">
        <v>127</v>
      </c>
      <c r="D2324" s="50">
        <v>379.51516723632812</v>
      </c>
      <c r="E2324" s="61">
        <v>379.51516723632812</v>
      </c>
    </row>
    <row r="2325" spans="1:5" ht="60">
      <c r="A2325" s="5" t="s">
        <v>4533</v>
      </c>
      <c r="B2325" s="15" t="s">
        <v>4534</v>
      </c>
      <c r="C2325" s="20" t="s">
        <v>3939</v>
      </c>
      <c r="D2325" s="51">
        <v>0.64758592844009399</v>
      </c>
      <c r="E2325" s="62">
        <v>0.64758592844009399</v>
      </c>
    </row>
    <row r="2326" spans="1:5" ht="75">
      <c r="A2326" s="5" t="s">
        <v>4535</v>
      </c>
      <c r="B2326" s="15" t="s">
        <v>4536</v>
      </c>
      <c r="C2326" s="20" t="s">
        <v>33</v>
      </c>
      <c r="D2326" s="45">
        <v>76.589080810546875</v>
      </c>
      <c r="E2326" s="56">
        <v>76.589080810546875</v>
      </c>
    </row>
    <row r="2327" spans="1:5" ht="75">
      <c r="A2327" s="5" t="s">
        <v>4537</v>
      </c>
      <c r="B2327" s="15" t="s">
        <v>4538</v>
      </c>
      <c r="C2327" s="20" t="s">
        <v>33</v>
      </c>
      <c r="D2327" s="45">
        <v>20.549505233764648</v>
      </c>
      <c r="E2327" s="56">
        <v>20.549505233764648</v>
      </c>
    </row>
    <row r="2328" spans="1:5" ht="75">
      <c r="A2328" s="5" t="s">
        <v>4539</v>
      </c>
      <c r="B2328" s="15" t="s">
        <v>4540</v>
      </c>
      <c r="C2328" s="20" t="s">
        <v>33</v>
      </c>
      <c r="D2328" s="51">
        <v>2.9724454507231712E-2</v>
      </c>
      <c r="E2328" s="62">
        <v>2.9724454507231712E-2</v>
      </c>
    </row>
    <row r="2329" spans="1:5" ht="75">
      <c r="A2329" s="5" t="s">
        <v>4541</v>
      </c>
      <c r="B2329" s="15" t="s">
        <v>4542</v>
      </c>
      <c r="C2329" s="20" t="s">
        <v>33</v>
      </c>
      <c r="D2329" s="44">
        <v>1.9092977046966553</v>
      </c>
      <c r="E2329" s="55">
        <v>1.9092977046966553</v>
      </c>
    </row>
    <row r="2330" spans="1:5" ht="75">
      <c r="A2330" s="5" t="s">
        <v>4543</v>
      </c>
      <c r="B2330" s="15" t="s">
        <v>4544</v>
      </c>
      <c r="C2330" s="20" t="s">
        <v>33</v>
      </c>
      <c r="D2330" s="48">
        <v>0</v>
      </c>
      <c r="E2330" s="59">
        <v>0</v>
      </c>
    </row>
    <row r="2331" spans="1:5" ht="75">
      <c r="A2331" s="5" t="s">
        <v>4545</v>
      </c>
      <c r="B2331" s="15" t="s">
        <v>4546</v>
      </c>
      <c r="C2331" s="20" t="s">
        <v>33</v>
      </c>
      <c r="D2331" s="51">
        <v>0.92238712310791016</v>
      </c>
      <c r="E2331" s="62">
        <v>0.92238712310791016</v>
      </c>
    </row>
    <row r="2332" spans="1:5" ht="75">
      <c r="A2332" s="5" t="s">
        <v>4547</v>
      </c>
      <c r="B2332" s="15" t="s">
        <v>4548</v>
      </c>
      <c r="C2332" s="20" t="s">
        <v>33</v>
      </c>
      <c r="D2332" s="48">
        <v>0</v>
      </c>
      <c r="E2332" s="59">
        <v>0</v>
      </c>
    </row>
    <row r="2333" spans="1:5" ht="75">
      <c r="A2333" s="5" t="s">
        <v>4549</v>
      </c>
      <c r="B2333" s="15" t="s">
        <v>4550</v>
      </c>
      <c r="C2333" s="20" t="s">
        <v>2126</v>
      </c>
      <c r="D2333" s="48">
        <v>0</v>
      </c>
      <c r="E2333" s="59">
        <v>0</v>
      </c>
    </row>
    <row r="2334" spans="1:5" ht="60">
      <c r="A2334" s="5" t="s">
        <v>4551</v>
      </c>
      <c r="B2334" s="15" t="s">
        <v>4552</v>
      </c>
      <c r="C2334" s="20" t="s">
        <v>2117</v>
      </c>
      <c r="D2334" s="48">
        <v>0</v>
      </c>
      <c r="E2334" s="59">
        <v>0</v>
      </c>
    </row>
    <row r="2335" spans="1:5" ht="60">
      <c r="A2335" s="5" t="s">
        <v>4553</v>
      </c>
      <c r="B2335" s="15" t="s">
        <v>4554</v>
      </c>
      <c r="C2335" s="20" t="s">
        <v>2117</v>
      </c>
      <c r="D2335" s="48">
        <v>0</v>
      </c>
      <c r="E2335" s="59">
        <v>0</v>
      </c>
    </row>
    <row r="2336" spans="1:5" ht="60">
      <c r="A2336" s="5" t="s">
        <v>4555</v>
      </c>
      <c r="B2336" s="15" t="s">
        <v>4556</v>
      </c>
      <c r="C2336" s="20" t="s">
        <v>2117</v>
      </c>
      <c r="D2336" s="48">
        <v>0</v>
      </c>
      <c r="E2336" s="59">
        <v>0</v>
      </c>
    </row>
    <row r="2337" spans="1:5" ht="60">
      <c r="A2337" s="5" t="s">
        <v>4557</v>
      </c>
      <c r="B2337" s="15" t="s">
        <v>4558</v>
      </c>
      <c r="C2337" s="20" t="s">
        <v>2117</v>
      </c>
      <c r="D2337" s="48">
        <v>0</v>
      </c>
      <c r="E2337" s="59">
        <v>0</v>
      </c>
    </row>
    <row r="2338" spans="1:5" ht="60">
      <c r="A2338" s="5" t="s">
        <v>4559</v>
      </c>
      <c r="B2338" s="15" t="s">
        <v>4560</v>
      </c>
      <c r="C2338" s="20" t="s">
        <v>2117</v>
      </c>
      <c r="D2338" s="48">
        <v>0</v>
      </c>
      <c r="E2338" s="59">
        <v>0</v>
      </c>
    </row>
    <row r="2339" spans="1:5" ht="60">
      <c r="A2339" s="5" t="s">
        <v>4561</v>
      </c>
      <c r="B2339" s="15" t="s">
        <v>4562</v>
      </c>
      <c r="C2339" s="20" t="s">
        <v>33</v>
      </c>
      <c r="D2339" s="45">
        <v>20.949495315551758</v>
      </c>
      <c r="E2339" s="56">
        <v>20.949495315551758</v>
      </c>
    </row>
    <row r="2340" spans="1:5" ht="75">
      <c r="A2340" s="5" t="s">
        <v>4563</v>
      </c>
      <c r="B2340" s="15" t="s">
        <v>4564</v>
      </c>
      <c r="C2340" s="20" t="s">
        <v>3970</v>
      </c>
      <c r="D2340" s="46">
        <v>689621.0625</v>
      </c>
      <c r="E2340" s="57">
        <v>689621.0625</v>
      </c>
    </row>
    <row r="2341" spans="1:5" ht="60">
      <c r="A2341" s="5" t="s">
        <v>4565</v>
      </c>
      <c r="B2341" s="15" t="s">
        <v>4566</v>
      </c>
      <c r="C2341" s="20" t="s">
        <v>38</v>
      </c>
      <c r="D2341" s="51">
        <v>0.97876232862472534</v>
      </c>
      <c r="E2341" s="62">
        <v>0.97876232862472534</v>
      </c>
    </row>
    <row r="2342" spans="1:5" ht="60">
      <c r="A2342" s="5" t="s">
        <v>4567</v>
      </c>
      <c r="B2342" s="15" t="s">
        <v>4568</v>
      </c>
      <c r="C2342" s="20" t="s">
        <v>30</v>
      </c>
      <c r="D2342" s="50">
        <v>146.15562438964844</v>
      </c>
      <c r="E2342" s="61">
        <v>146.15562438964844</v>
      </c>
    </row>
    <row r="2343" spans="1:5" ht="60">
      <c r="A2343" s="5" t="s">
        <v>4569</v>
      </c>
      <c r="B2343" s="15" t="s">
        <v>4570</v>
      </c>
      <c r="C2343" s="20" t="s">
        <v>212</v>
      </c>
      <c r="D2343" s="47">
        <v>1389.8060302734375</v>
      </c>
      <c r="E2343" s="58">
        <v>1389.8060302734375</v>
      </c>
    </row>
    <row r="2344" spans="1:5" ht="60">
      <c r="A2344" s="5" t="s">
        <v>4571</v>
      </c>
      <c r="B2344" s="15" t="s">
        <v>4572</v>
      </c>
      <c r="C2344" s="20" t="s">
        <v>212</v>
      </c>
      <c r="D2344" s="51">
        <v>2.3781357333064079E-2</v>
      </c>
      <c r="E2344" s="62">
        <v>2.3781357333064079E-2</v>
      </c>
    </row>
    <row r="2345" spans="1:5" ht="60">
      <c r="A2345" s="5" t="s">
        <v>4573</v>
      </c>
      <c r="B2345" s="15" t="s">
        <v>4574</v>
      </c>
      <c r="C2345" s="20" t="s">
        <v>500</v>
      </c>
      <c r="D2345" s="50">
        <v>100.065673828125</v>
      </c>
      <c r="E2345" s="61">
        <v>100.065673828125</v>
      </c>
    </row>
    <row r="2346" spans="1:5" ht="60">
      <c r="A2346" s="5" t="s">
        <v>4575</v>
      </c>
      <c r="B2346" s="15" t="s">
        <v>4576</v>
      </c>
      <c r="C2346" s="20" t="s">
        <v>33</v>
      </c>
      <c r="D2346" s="44">
        <v>2.7606081962585449</v>
      </c>
      <c r="E2346" s="55">
        <v>2.7606081962585449</v>
      </c>
    </row>
    <row r="2347" spans="1:5" ht="60">
      <c r="A2347" s="5" t="s">
        <v>4577</v>
      </c>
      <c r="B2347" s="15" t="s">
        <v>4578</v>
      </c>
      <c r="C2347" s="20" t="s">
        <v>505</v>
      </c>
      <c r="D2347" s="51">
        <v>0.64762252569198608</v>
      </c>
      <c r="E2347" s="62">
        <v>0.64762252569198608</v>
      </c>
    </row>
    <row r="2348" spans="1:5" ht="60">
      <c r="A2348" s="5" t="s">
        <v>4579</v>
      </c>
      <c r="B2348" s="15" t="s">
        <v>4580</v>
      </c>
      <c r="C2348" s="20" t="s">
        <v>500</v>
      </c>
      <c r="D2348" s="50">
        <v>129.59226989746094</v>
      </c>
      <c r="E2348" s="61">
        <v>129.59226989746094</v>
      </c>
    </row>
    <row r="2349" spans="1:5" ht="60">
      <c r="A2349" s="5" t="s">
        <v>4581</v>
      </c>
      <c r="B2349" s="15" t="s">
        <v>4582</v>
      </c>
      <c r="C2349" s="20" t="s">
        <v>3932</v>
      </c>
      <c r="D2349" s="45">
        <v>29.01933479309082</v>
      </c>
      <c r="E2349" s="56">
        <v>29.01933479309082</v>
      </c>
    </row>
    <row r="2350" spans="1:5" ht="60">
      <c r="A2350" s="5" t="s">
        <v>4583</v>
      </c>
      <c r="B2350" s="15" t="s">
        <v>4584</v>
      </c>
      <c r="C2350" s="20" t="s">
        <v>212</v>
      </c>
      <c r="D2350" s="50">
        <v>250.53865051269531</v>
      </c>
      <c r="E2350" s="61">
        <v>250.53865051269531</v>
      </c>
    </row>
    <row r="2351" spans="1:5" ht="60">
      <c r="A2351" s="5" t="s">
        <v>4585</v>
      </c>
      <c r="B2351" s="15" t="s">
        <v>4586</v>
      </c>
      <c r="C2351" s="20" t="s">
        <v>127</v>
      </c>
      <c r="D2351" s="50">
        <v>473.87673950195312</v>
      </c>
      <c r="E2351" s="61">
        <v>473.87673950195312</v>
      </c>
    </row>
    <row r="2352" spans="1:5" ht="60">
      <c r="A2352" s="5" t="s">
        <v>4587</v>
      </c>
      <c r="B2352" s="15" t="s">
        <v>4588</v>
      </c>
      <c r="C2352" s="20" t="s">
        <v>3939</v>
      </c>
      <c r="D2352" s="51">
        <v>0.81467902660369873</v>
      </c>
      <c r="E2352" s="62">
        <v>0.81467902660369873</v>
      </c>
    </row>
    <row r="2353" spans="1:5" ht="60">
      <c r="A2353" s="5" t="s">
        <v>4589</v>
      </c>
      <c r="B2353" s="15" t="s">
        <v>4590</v>
      </c>
      <c r="C2353" s="20" t="s">
        <v>33</v>
      </c>
      <c r="D2353" s="45">
        <v>69.988334655761719</v>
      </c>
      <c r="E2353" s="56">
        <v>69.988334655761719</v>
      </c>
    </row>
    <row r="2354" spans="1:5" ht="60">
      <c r="A2354" s="5" t="s">
        <v>4591</v>
      </c>
      <c r="B2354" s="15" t="s">
        <v>4592</v>
      </c>
      <c r="C2354" s="20" t="s">
        <v>33</v>
      </c>
      <c r="D2354" s="44">
        <v>5.1683568954467773</v>
      </c>
      <c r="E2354" s="55">
        <v>5.1683568954467773</v>
      </c>
    </row>
    <row r="2355" spans="1:5" ht="60">
      <c r="A2355" s="5" t="s">
        <v>4593</v>
      </c>
      <c r="B2355" s="15" t="s">
        <v>4594</v>
      </c>
      <c r="C2355" s="20" t="s">
        <v>33</v>
      </c>
      <c r="D2355" s="45">
        <v>11.88657283782959</v>
      </c>
      <c r="E2355" s="56">
        <v>11.88657283782959</v>
      </c>
    </row>
    <row r="2356" spans="1:5" ht="60">
      <c r="A2356" s="5" t="s">
        <v>4595</v>
      </c>
      <c r="B2356" s="15" t="s">
        <v>4596</v>
      </c>
      <c r="C2356" s="20" t="s">
        <v>33</v>
      </c>
      <c r="D2356" s="45">
        <v>12.097431182861328</v>
      </c>
      <c r="E2356" s="56">
        <v>12.097431182861328</v>
      </c>
    </row>
    <row r="2357" spans="1:5" ht="75">
      <c r="A2357" s="5" t="s">
        <v>4597</v>
      </c>
      <c r="B2357" s="15" t="s">
        <v>4598</v>
      </c>
      <c r="C2357" s="20" t="s">
        <v>33</v>
      </c>
      <c r="D2357" s="48">
        <v>0</v>
      </c>
      <c r="E2357" s="59">
        <v>0</v>
      </c>
    </row>
    <row r="2358" spans="1:5" ht="60">
      <c r="A2358" s="5" t="s">
        <v>4599</v>
      </c>
      <c r="B2358" s="15" t="s">
        <v>4600</v>
      </c>
      <c r="C2358" s="20" t="s">
        <v>33</v>
      </c>
      <c r="D2358" s="51">
        <v>0.84188634157180786</v>
      </c>
      <c r="E2358" s="62">
        <v>0.84188634157180786</v>
      </c>
    </row>
    <row r="2359" spans="1:5" ht="60">
      <c r="A2359" s="5" t="s">
        <v>4601</v>
      </c>
      <c r="B2359" s="15" t="s">
        <v>4602</v>
      </c>
      <c r="C2359" s="20" t="s">
        <v>33</v>
      </c>
      <c r="D2359" s="51">
        <v>1.7418691888451576E-2</v>
      </c>
      <c r="E2359" s="62">
        <v>1.7418691888451576E-2</v>
      </c>
    </row>
    <row r="2360" spans="1:5" ht="60">
      <c r="A2360" s="5" t="s">
        <v>4603</v>
      </c>
      <c r="B2360" s="15" t="s">
        <v>4604</v>
      </c>
      <c r="C2360" s="20" t="s">
        <v>2126</v>
      </c>
      <c r="D2360" s="45">
        <v>15</v>
      </c>
      <c r="E2360" s="56">
        <v>15</v>
      </c>
    </row>
    <row r="2361" spans="1:5" ht="60">
      <c r="A2361" s="5" t="s">
        <v>4605</v>
      </c>
      <c r="B2361" s="15" t="s">
        <v>4606</v>
      </c>
      <c r="C2361" s="20" t="s">
        <v>2117</v>
      </c>
      <c r="D2361" s="48">
        <v>0</v>
      </c>
      <c r="E2361" s="59">
        <v>0</v>
      </c>
    </row>
    <row r="2362" spans="1:5" ht="60">
      <c r="A2362" s="5" t="s">
        <v>4607</v>
      </c>
      <c r="B2362" s="15" t="s">
        <v>4608</v>
      </c>
      <c r="C2362" s="20" t="s">
        <v>2117</v>
      </c>
      <c r="D2362" s="48">
        <v>0</v>
      </c>
      <c r="E2362" s="59">
        <v>0</v>
      </c>
    </row>
    <row r="2363" spans="1:5" ht="60">
      <c r="A2363" s="5" t="s">
        <v>4609</v>
      </c>
      <c r="B2363" s="15" t="s">
        <v>4610</v>
      </c>
      <c r="C2363" s="20" t="s">
        <v>2117</v>
      </c>
      <c r="D2363" s="48">
        <v>0</v>
      </c>
      <c r="E2363" s="59">
        <v>0</v>
      </c>
    </row>
    <row r="2364" spans="1:5" ht="60">
      <c r="A2364" s="5" t="s">
        <v>4611</v>
      </c>
      <c r="B2364" s="15" t="s">
        <v>4612</v>
      </c>
      <c r="C2364" s="20" t="s">
        <v>2117</v>
      </c>
      <c r="D2364" s="48">
        <v>0</v>
      </c>
      <c r="E2364" s="59">
        <v>0</v>
      </c>
    </row>
    <row r="2365" spans="1:5" ht="60">
      <c r="A2365" s="5" t="s">
        <v>4613</v>
      </c>
      <c r="B2365" s="15" t="s">
        <v>4614</v>
      </c>
      <c r="C2365" s="20" t="s">
        <v>2117</v>
      </c>
      <c r="D2365" s="48">
        <v>0</v>
      </c>
      <c r="E2365" s="59">
        <v>0</v>
      </c>
    </row>
    <row r="2366" spans="1:5" ht="60">
      <c r="A2366" s="5" t="s">
        <v>4615</v>
      </c>
      <c r="B2366" s="15" t="s">
        <v>4616</v>
      </c>
      <c r="C2366" s="20" t="s">
        <v>33</v>
      </c>
      <c r="D2366" s="44">
        <v>5.8796429634094238</v>
      </c>
      <c r="E2366" s="55">
        <v>5.8796429634094238</v>
      </c>
    </row>
    <row r="2367" spans="1:5" ht="60">
      <c r="A2367" s="5" t="s">
        <v>4617</v>
      </c>
      <c r="B2367" s="15" t="s">
        <v>4618</v>
      </c>
      <c r="C2367" s="20" t="s">
        <v>3970</v>
      </c>
      <c r="D2367" s="46">
        <v>1073505.5</v>
      </c>
      <c r="E2367" s="57">
        <v>1073505.5</v>
      </c>
    </row>
    <row r="2368" spans="1:5" ht="45">
      <c r="A2368" s="5" t="s">
        <v>4619</v>
      </c>
      <c r="B2368" s="15" t="s">
        <v>4620</v>
      </c>
      <c r="C2368" s="20" t="s">
        <v>38</v>
      </c>
      <c r="D2368" s="51">
        <v>0.97377705574035645</v>
      </c>
      <c r="E2368" s="62">
        <v>0.97377705574035645</v>
      </c>
    </row>
    <row r="2369" spans="1:5" ht="45">
      <c r="A2369" s="5" t="s">
        <v>4621</v>
      </c>
      <c r="B2369" s="15" t="s">
        <v>4622</v>
      </c>
      <c r="C2369" s="20" t="s">
        <v>30</v>
      </c>
      <c r="D2369" s="50">
        <v>145.04450988769531</v>
      </c>
      <c r="E2369" s="61">
        <v>145.04450988769531</v>
      </c>
    </row>
    <row r="2370" spans="1:5" ht="45">
      <c r="A2370" s="5" t="s">
        <v>4623</v>
      </c>
      <c r="B2370" s="15" t="s">
        <v>4624</v>
      </c>
      <c r="C2370" s="20" t="s">
        <v>212</v>
      </c>
      <c r="D2370" s="47">
        <v>1389.8060302734375</v>
      </c>
      <c r="E2370" s="58">
        <v>1389.8060302734375</v>
      </c>
    </row>
    <row r="2371" spans="1:5" ht="45">
      <c r="A2371" s="5" t="s">
        <v>4625</v>
      </c>
      <c r="B2371" s="15" t="s">
        <v>4626</v>
      </c>
      <c r="C2371" s="20" t="s">
        <v>212</v>
      </c>
      <c r="D2371" s="51">
        <v>2.3781357333064079E-2</v>
      </c>
      <c r="E2371" s="62">
        <v>2.3781357333064079E-2</v>
      </c>
    </row>
    <row r="2372" spans="1:5" ht="60">
      <c r="A2372" s="5" t="s">
        <v>4627</v>
      </c>
      <c r="B2372" s="15" t="s">
        <v>4628</v>
      </c>
      <c r="C2372" s="20" t="s">
        <v>500</v>
      </c>
      <c r="D2372" s="45">
        <v>99.057487487792969</v>
      </c>
      <c r="E2372" s="56">
        <v>99.057487487792969</v>
      </c>
    </row>
    <row r="2373" spans="1:5" ht="60">
      <c r="A2373" s="5" t="s">
        <v>4629</v>
      </c>
      <c r="B2373" s="15" t="s">
        <v>4630</v>
      </c>
      <c r="C2373" s="20" t="s">
        <v>33</v>
      </c>
      <c r="D2373" s="44">
        <v>2.831620454788208</v>
      </c>
      <c r="E2373" s="55">
        <v>2.831620454788208</v>
      </c>
    </row>
    <row r="2374" spans="1:5" ht="45">
      <c r="A2374" s="5" t="s">
        <v>4631</v>
      </c>
      <c r="B2374" s="15" t="s">
        <v>4632</v>
      </c>
      <c r="C2374" s="20" t="s">
        <v>505</v>
      </c>
      <c r="D2374" s="51">
        <v>0.64621102809906006</v>
      </c>
      <c r="E2374" s="62">
        <v>0.64621102809906006</v>
      </c>
    </row>
    <row r="2375" spans="1:5" ht="45">
      <c r="A2375" s="5" t="s">
        <v>4633</v>
      </c>
      <c r="B2375" s="15" t="s">
        <v>4634</v>
      </c>
      <c r="C2375" s="20" t="s">
        <v>500</v>
      </c>
      <c r="D2375" s="50">
        <v>128.3885498046875</v>
      </c>
      <c r="E2375" s="61">
        <v>128.3885498046875</v>
      </c>
    </row>
    <row r="2376" spans="1:5" ht="60">
      <c r="A2376" s="5" t="s">
        <v>4635</v>
      </c>
      <c r="B2376" s="15" t="s">
        <v>4636</v>
      </c>
      <c r="C2376" s="20" t="s">
        <v>3932</v>
      </c>
      <c r="D2376" s="45">
        <v>29.01933479309082</v>
      </c>
      <c r="E2376" s="56">
        <v>29.01933479309082</v>
      </c>
    </row>
    <row r="2377" spans="1:5" ht="60">
      <c r="A2377" s="5" t="s">
        <v>4637</v>
      </c>
      <c r="B2377" s="15" t="s">
        <v>4638</v>
      </c>
      <c r="C2377" s="20" t="s">
        <v>212</v>
      </c>
      <c r="D2377" s="50">
        <v>250.53865051269531</v>
      </c>
      <c r="E2377" s="61">
        <v>250.53865051269531</v>
      </c>
    </row>
    <row r="2378" spans="1:5" ht="45">
      <c r="A2378" s="5" t="s">
        <v>4639</v>
      </c>
      <c r="B2378" s="15" t="s">
        <v>4640</v>
      </c>
      <c r="C2378" s="20" t="s">
        <v>127</v>
      </c>
      <c r="D2378" s="50">
        <v>475.04058837890625</v>
      </c>
      <c r="E2378" s="61">
        <v>475.04058837890625</v>
      </c>
    </row>
    <row r="2379" spans="1:5" ht="45">
      <c r="A2379" s="5" t="s">
        <v>4641</v>
      </c>
      <c r="B2379" s="15" t="s">
        <v>4642</v>
      </c>
      <c r="C2379" s="20" t="s">
        <v>3939</v>
      </c>
      <c r="D2379" s="51">
        <v>0.81268310546875</v>
      </c>
      <c r="E2379" s="62">
        <v>0.81268310546875</v>
      </c>
    </row>
    <row r="2380" spans="1:5" ht="60">
      <c r="A2380" s="5" t="s">
        <v>4643</v>
      </c>
      <c r="B2380" s="15" t="s">
        <v>4644</v>
      </c>
      <c r="C2380" s="20" t="s">
        <v>33</v>
      </c>
      <c r="D2380" s="45">
        <v>69.988334655761719</v>
      </c>
      <c r="E2380" s="56">
        <v>69.988334655761719</v>
      </c>
    </row>
    <row r="2381" spans="1:5" ht="60">
      <c r="A2381" s="5" t="s">
        <v>4645</v>
      </c>
      <c r="B2381" s="15" t="s">
        <v>4646</v>
      </c>
      <c r="C2381" s="20" t="s">
        <v>33</v>
      </c>
      <c r="D2381" s="44">
        <v>5.1683568954467773</v>
      </c>
      <c r="E2381" s="55">
        <v>5.1683568954467773</v>
      </c>
    </row>
    <row r="2382" spans="1:5" ht="60">
      <c r="A2382" s="5" t="s">
        <v>4647</v>
      </c>
      <c r="B2382" s="15" t="s">
        <v>4648</v>
      </c>
      <c r="C2382" s="20" t="s">
        <v>33</v>
      </c>
      <c r="D2382" s="45">
        <v>11.88657283782959</v>
      </c>
      <c r="E2382" s="56">
        <v>11.88657283782959</v>
      </c>
    </row>
    <row r="2383" spans="1:5" ht="60">
      <c r="A2383" s="5" t="s">
        <v>4649</v>
      </c>
      <c r="B2383" s="15" t="s">
        <v>4650</v>
      </c>
      <c r="C2383" s="20" t="s">
        <v>33</v>
      </c>
      <c r="D2383" s="45">
        <v>12.097431182861328</v>
      </c>
      <c r="E2383" s="56">
        <v>12.097431182861328</v>
      </c>
    </row>
    <row r="2384" spans="1:5" ht="60">
      <c r="A2384" s="5" t="s">
        <v>4651</v>
      </c>
      <c r="B2384" s="15" t="s">
        <v>4652</v>
      </c>
      <c r="C2384" s="20" t="s">
        <v>33</v>
      </c>
      <c r="D2384" s="48">
        <v>0</v>
      </c>
      <c r="E2384" s="59">
        <v>0</v>
      </c>
    </row>
    <row r="2385" spans="1:5" ht="60">
      <c r="A2385" s="5" t="s">
        <v>4653</v>
      </c>
      <c r="B2385" s="15" t="s">
        <v>4654</v>
      </c>
      <c r="C2385" s="20" t="s">
        <v>33</v>
      </c>
      <c r="D2385" s="51">
        <v>0.84188634157180786</v>
      </c>
      <c r="E2385" s="62">
        <v>0.84188634157180786</v>
      </c>
    </row>
    <row r="2386" spans="1:5" ht="60">
      <c r="A2386" s="5" t="s">
        <v>4655</v>
      </c>
      <c r="B2386" s="15" t="s">
        <v>4656</v>
      </c>
      <c r="C2386" s="20" t="s">
        <v>33</v>
      </c>
      <c r="D2386" s="51">
        <v>1.7418691888451576E-2</v>
      </c>
      <c r="E2386" s="62">
        <v>1.7418691888451576E-2</v>
      </c>
    </row>
    <row r="2387" spans="1:5" ht="60">
      <c r="A2387" s="5" t="s">
        <v>4657</v>
      </c>
      <c r="B2387" s="15" t="s">
        <v>4658</v>
      </c>
      <c r="C2387" s="20" t="s">
        <v>2126</v>
      </c>
      <c r="D2387" s="45">
        <v>15</v>
      </c>
      <c r="E2387" s="56">
        <v>15</v>
      </c>
    </row>
    <row r="2388" spans="1:5" ht="45">
      <c r="A2388" s="5" t="s">
        <v>4659</v>
      </c>
      <c r="B2388" s="15" t="s">
        <v>4660</v>
      </c>
      <c r="C2388" s="20" t="s">
        <v>2117</v>
      </c>
      <c r="D2388" s="48">
        <v>0</v>
      </c>
      <c r="E2388" s="59">
        <v>0</v>
      </c>
    </row>
    <row r="2389" spans="1:5" ht="60">
      <c r="A2389" s="5" t="s">
        <v>4661</v>
      </c>
      <c r="B2389" s="15" t="s">
        <v>4662</v>
      </c>
      <c r="C2389" s="20" t="s">
        <v>2117</v>
      </c>
      <c r="D2389" s="48">
        <v>0</v>
      </c>
      <c r="E2389" s="59">
        <v>0</v>
      </c>
    </row>
    <row r="2390" spans="1:5" ht="45">
      <c r="A2390" s="5" t="s">
        <v>4663</v>
      </c>
      <c r="B2390" s="15" t="s">
        <v>4664</v>
      </c>
      <c r="C2390" s="20" t="s">
        <v>2117</v>
      </c>
      <c r="D2390" s="48">
        <v>0</v>
      </c>
      <c r="E2390" s="59">
        <v>0</v>
      </c>
    </row>
    <row r="2391" spans="1:5" ht="60">
      <c r="A2391" s="5" t="s">
        <v>4665</v>
      </c>
      <c r="B2391" s="15" t="s">
        <v>4666</v>
      </c>
      <c r="C2391" s="20" t="s">
        <v>2117</v>
      </c>
      <c r="D2391" s="48">
        <v>0</v>
      </c>
      <c r="E2391" s="59">
        <v>0</v>
      </c>
    </row>
    <row r="2392" spans="1:5" ht="45">
      <c r="A2392" s="5" t="s">
        <v>4667</v>
      </c>
      <c r="B2392" s="15" t="s">
        <v>4668</v>
      </c>
      <c r="C2392" s="20" t="s">
        <v>2117</v>
      </c>
      <c r="D2392" s="48">
        <v>0</v>
      </c>
      <c r="E2392" s="59">
        <v>0</v>
      </c>
    </row>
    <row r="2393" spans="1:5" ht="45">
      <c r="A2393" s="5" t="s">
        <v>4669</v>
      </c>
      <c r="B2393" s="15" t="s">
        <v>4670</v>
      </c>
      <c r="C2393" s="20" t="s">
        <v>33</v>
      </c>
      <c r="D2393" s="44">
        <v>5.8796429634094238</v>
      </c>
      <c r="E2393" s="55">
        <v>5.8796429634094238</v>
      </c>
    </row>
    <row r="2394" spans="1:5" ht="60">
      <c r="A2394" s="5" t="s">
        <v>4671</v>
      </c>
      <c r="B2394" s="15" t="s">
        <v>4672</v>
      </c>
      <c r="C2394" s="20" t="s">
        <v>3970</v>
      </c>
      <c r="D2394" s="46">
        <v>1073505.5</v>
      </c>
      <c r="E2394" s="57">
        <v>1073505.5</v>
      </c>
    </row>
    <row r="2395" spans="1:5" ht="45">
      <c r="A2395" s="5" t="s">
        <v>4673</v>
      </c>
      <c r="B2395" s="15" t="s">
        <v>4674</v>
      </c>
      <c r="C2395" s="20" t="s">
        <v>38</v>
      </c>
      <c r="D2395" s="44">
        <v>1.0124129056930542</v>
      </c>
      <c r="E2395" s="55">
        <v>1.0124129056930542</v>
      </c>
    </row>
    <row r="2396" spans="1:5" ht="45">
      <c r="A2396" s="5" t="s">
        <v>4675</v>
      </c>
      <c r="B2396" s="15" t="s">
        <v>4676</v>
      </c>
      <c r="C2396" s="20" t="s">
        <v>30</v>
      </c>
      <c r="D2396" s="50">
        <v>150.44917297363281</v>
      </c>
      <c r="E2396" s="61">
        <v>150.44917297363281</v>
      </c>
    </row>
    <row r="2397" spans="1:5" ht="45">
      <c r="A2397" s="5" t="s">
        <v>4677</v>
      </c>
      <c r="B2397" s="15" t="s">
        <v>4678</v>
      </c>
      <c r="C2397" s="20" t="s">
        <v>212</v>
      </c>
      <c r="D2397" s="47">
        <v>1389.8060302734375</v>
      </c>
      <c r="E2397" s="58">
        <v>1389.8060302734375</v>
      </c>
    </row>
    <row r="2398" spans="1:5" ht="45">
      <c r="A2398" s="5" t="s">
        <v>4679</v>
      </c>
      <c r="B2398" s="15" t="s">
        <v>4680</v>
      </c>
      <c r="C2398" s="20" t="s">
        <v>212</v>
      </c>
      <c r="D2398" s="51">
        <v>2.3781357333064079E-2</v>
      </c>
      <c r="E2398" s="62">
        <v>2.3781357333064079E-2</v>
      </c>
    </row>
    <row r="2399" spans="1:5" ht="45">
      <c r="A2399" s="5" t="s">
        <v>4681</v>
      </c>
      <c r="B2399" s="15" t="s">
        <v>4682</v>
      </c>
      <c r="C2399" s="20" t="s">
        <v>500</v>
      </c>
      <c r="D2399" s="50">
        <v>103.97610473632812</v>
      </c>
      <c r="E2399" s="61">
        <v>103.97610473632812</v>
      </c>
    </row>
    <row r="2400" spans="1:5" ht="60">
      <c r="A2400" s="5" t="s">
        <v>4683</v>
      </c>
      <c r="B2400" s="15" t="s">
        <v>4684</v>
      </c>
      <c r="C2400" s="20" t="s">
        <v>33</v>
      </c>
      <c r="D2400" s="44">
        <v>2.5423135757446289</v>
      </c>
      <c r="E2400" s="55">
        <v>2.5423135757446289</v>
      </c>
    </row>
    <row r="2401" spans="1:5" ht="45">
      <c r="A2401" s="5" t="s">
        <v>4685</v>
      </c>
      <c r="B2401" s="15" t="s">
        <v>4686</v>
      </c>
      <c r="C2401" s="20" t="s">
        <v>505</v>
      </c>
      <c r="D2401" s="51">
        <v>0.64898121356964111</v>
      </c>
      <c r="E2401" s="62">
        <v>0.64898121356964111</v>
      </c>
    </row>
    <row r="2402" spans="1:5" ht="45">
      <c r="A2402" s="5" t="s">
        <v>4687</v>
      </c>
      <c r="B2402" s="15" t="s">
        <v>4688</v>
      </c>
      <c r="C2402" s="20" t="s">
        <v>500</v>
      </c>
      <c r="D2402" s="50">
        <v>134.24659729003906</v>
      </c>
      <c r="E2402" s="61">
        <v>134.24659729003906</v>
      </c>
    </row>
    <row r="2403" spans="1:5" ht="60">
      <c r="A2403" s="5" t="s">
        <v>4689</v>
      </c>
      <c r="B2403" s="15" t="s">
        <v>4690</v>
      </c>
      <c r="C2403" s="20" t="s">
        <v>3932</v>
      </c>
      <c r="D2403" s="45">
        <v>29.01933479309082</v>
      </c>
      <c r="E2403" s="56">
        <v>29.01933479309082</v>
      </c>
    </row>
    <row r="2404" spans="1:5" ht="45">
      <c r="A2404" s="5" t="s">
        <v>4691</v>
      </c>
      <c r="B2404" s="15" t="s">
        <v>4692</v>
      </c>
      <c r="C2404" s="20" t="s">
        <v>212</v>
      </c>
      <c r="D2404" s="50">
        <v>250.53865051269531</v>
      </c>
      <c r="E2404" s="61">
        <v>250.53865051269531</v>
      </c>
    </row>
    <row r="2405" spans="1:5" ht="45">
      <c r="A2405" s="5" t="s">
        <v>4693</v>
      </c>
      <c r="B2405" s="15" t="s">
        <v>4694</v>
      </c>
      <c r="C2405" s="20" t="s">
        <v>127</v>
      </c>
      <c r="D2405" s="50">
        <v>462.81704711914062</v>
      </c>
      <c r="E2405" s="61">
        <v>462.81704711914062</v>
      </c>
    </row>
    <row r="2406" spans="1:5" ht="45">
      <c r="A2406" s="5" t="s">
        <v>4695</v>
      </c>
      <c r="B2406" s="15" t="s">
        <v>4696</v>
      </c>
      <c r="C2406" s="20" t="s">
        <v>3939</v>
      </c>
      <c r="D2406" s="51">
        <v>0.83414703607559204</v>
      </c>
      <c r="E2406" s="62">
        <v>0.83414703607559204</v>
      </c>
    </row>
    <row r="2407" spans="1:5" ht="60">
      <c r="A2407" s="5" t="s">
        <v>4697</v>
      </c>
      <c r="B2407" s="15" t="s">
        <v>4698</v>
      </c>
      <c r="C2407" s="20" t="s">
        <v>33</v>
      </c>
      <c r="D2407" s="45">
        <v>69.988334655761719</v>
      </c>
      <c r="E2407" s="56">
        <v>69.988334655761719</v>
      </c>
    </row>
    <row r="2408" spans="1:5" ht="60">
      <c r="A2408" s="5" t="s">
        <v>4699</v>
      </c>
      <c r="B2408" s="15" t="s">
        <v>4700</v>
      </c>
      <c r="C2408" s="20" t="s">
        <v>33</v>
      </c>
      <c r="D2408" s="44">
        <v>5.1683568954467773</v>
      </c>
      <c r="E2408" s="55">
        <v>5.1683568954467773</v>
      </c>
    </row>
    <row r="2409" spans="1:5" ht="60">
      <c r="A2409" s="5" t="s">
        <v>4701</v>
      </c>
      <c r="B2409" s="15" t="s">
        <v>4702</v>
      </c>
      <c r="C2409" s="20" t="s">
        <v>33</v>
      </c>
      <c r="D2409" s="45">
        <v>11.88657283782959</v>
      </c>
      <c r="E2409" s="56">
        <v>11.88657283782959</v>
      </c>
    </row>
    <row r="2410" spans="1:5" ht="60">
      <c r="A2410" s="5" t="s">
        <v>4703</v>
      </c>
      <c r="B2410" s="15" t="s">
        <v>4704</v>
      </c>
      <c r="C2410" s="20" t="s">
        <v>33</v>
      </c>
      <c r="D2410" s="45">
        <v>12.097431182861328</v>
      </c>
      <c r="E2410" s="56">
        <v>12.097431182861328</v>
      </c>
    </row>
    <row r="2411" spans="1:5" ht="60">
      <c r="A2411" s="5" t="s">
        <v>4705</v>
      </c>
      <c r="B2411" s="15" t="s">
        <v>4706</v>
      </c>
      <c r="C2411" s="20" t="s">
        <v>33</v>
      </c>
      <c r="D2411" s="48">
        <v>0</v>
      </c>
      <c r="E2411" s="59">
        <v>0</v>
      </c>
    </row>
    <row r="2412" spans="1:5" ht="60">
      <c r="A2412" s="5" t="s">
        <v>4707</v>
      </c>
      <c r="B2412" s="15" t="s">
        <v>4708</v>
      </c>
      <c r="C2412" s="20" t="s">
        <v>33</v>
      </c>
      <c r="D2412" s="51">
        <v>0.84188634157180786</v>
      </c>
      <c r="E2412" s="62">
        <v>0.84188634157180786</v>
      </c>
    </row>
    <row r="2413" spans="1:5" ht="60">
      <c r="A2413" s="5" t="s">
        <v>4709</v>
      </c>
      <c r="B2413" s="15" t="s">
        <v>4710</v>
      </c>
      <c r="C2413" s="20" t="s">
        <v>33</v>
      </c>
      <c r="D2413" s="51">
        <v>1.7418691888451576E-2</v>
      </c>
      <c r="E2413" s="62">
        <v>1.7418691888451576E-2</v>
      </c>
    </row>
    <row r="2414" spans="1:5" ht="60">
      <c r="A2414" s="5" t="s">
        <v>4711</v>
      </c>
      <c r="B2414" s="15" t="s">
        <v>4712</v>
      </c>
      <c r="C2414" s="20" t="s">
        <v>2126</v>
      </c>
      <c r="D2414" s="45">
        <v>15</v>
      </c>
      <c r="E2414" s="56">
        <v>15</v>
      </c>
    </row>
    <row r="2415" spans="1:5" ht="45">
      <c r="A2415" s="5" t="s">
        <v>4713</v>
      </c>
      <c r="B2415" s="15" t="s">
        <v>4714</v>
      </c>
      <c r="C2415" s="20" t="s">
        <v>2117</v>
      </c>
      <c r="D2415" s="48">
        <v>0</v>
      </c>
      <c r="E2415" s="59">
        <v>0</v>
      </c>
    </row>
    <row r="2416" spans="1:5" ht="45">
      <c r="A2416" s="5" t="s">
        <v>4715</v>
      </c>
      <c r="B2416" s="15" t="s">
        <v>4716</v>
      </c>
      <c r="C2416" s="20" t="s">
        <v>2117</v>
      </c>
      <c r="D2416" s="48">
        <v>0</v>
      </c>
      <c r="E2416" s="59">
        <v>0</v>
      </c>
    </row>
    <row r="2417" spans="1:5" ht="45">
      <c r="A2417" s="5" t="s">
        <v>4717</v>
      </c>
      <c r="B2417" s="15" t="s">
        <v>4718</v>
      </c>
      <c r="C2417" s="20" t="s">
        <v>2117</v>
      </c>
      <c r="D2417" s="48">
        <v>0</v>
      </c>
      <c r="E2417" s="59">
        <v>0</v>
      </c>
    </row>
    <row r="2418" spans="1:5" ht="45">
      <c r="A2418" s="5" t="s">
        <v>4719</v>
      </c>
      <c r="B2418" s="15" t="s">
        <v>4720</v>
      </c>
      <c r="C2418" s="20" t="s">
        <v>2117</v>
      </c>
      <c r="D2418" s="48">
        <v>0</v>
      </c>
      <c r="E2418" s="59">
        <v>0</v>
      </c>
    </row>
    <row r="2419" spans="1:5" ht="45">
      <c r="A2419" s="5" t="s">
        <v>4721</v>
      </c>
      <c r="B2419" s="15" t="s">
        <v>4722</v>
      </c>
      <c r="C2419" s="20" t="s">
        <v>2117</v>
      </c>
      <c r="D2419" s="48">
        <v>0</v>
      </c>
      <c r="E2419" s="59">
        <v>0</v>
      </c>
    </row>
    <row r="2420" spans="1:5" ht="45">
      <c r="A2420" s="5" t="s">
        <v>4723</v>
      </c>
      <c r="B2420" s="15" t="s">
        <v>4724</v>
      </c>
      <c r="C2420" s="20" t="s">
        <v>33</v>
      </c>
      <c r="D2420" s="44">
        <v>5.8796429634094238</v>
      </c>
      <c r="E2420" s="55">
        <v>5.8796429634094238</v>
      </c>
    </row>
    <row r="2421" spans="1:5" ht="60">
      <c r="A2421" s="5" t="s">
        <v>4725</v>
      </c>
      <c r="B2421" s="15" t="s">
        <v>4726</v>
      </c>
      <c r="C2421" s="20" t="s">
        <v>3970</v>
      </c>
      <c r="D2421" s="46">
        <v>1073505.5</v>
      </c>
      <c r="E2421" s="57">
        <v>1073505.5</v>
      </c>
    </row>
    <row r="2422" spans="1:5" ht="60">
      <c r="A2422" s="5" t="s">
        <v>4727</v>
      </c>
      <c r="B2422" s="15" t="s">
        <v>4728</v>
      </c>
      <c r="C2422" s="20" t="s">
        <v>38</v>
      </c>
      <c r="D2422" s="44">
        <v>1.0317308902740479</v>
      </c>
      <c r="E2422" s="55">
        <v>1.0317308902740479</v>
      </c>
    </row>
    <row r="2423" spans="1:5" ht="60">
      <c r="A2423" s="5" t="s">
        <v>4729</v>
      </c>
      <c r="B2423" s="15" t="s">
        <v>4730</v>
      </c>
      <c r="C2423" s="20" t="s">
        <v>30</v>
      </c>
      <c r="D2423" s="45">
        <v>26.212692260742188</v>
      </c>
      <c r="E2423" s="56">
        <v>26.212692260742188</v>
      </c>
    </row>
    <row r="2424" spans="1:5" ht="60">
      <c r="A2424" s="5" t="s">
        <v>4731</v>
      </c>
      <c r="B2424" s="15" t="s">
        <v>4732</v>
      </c>
      <c r="C2424" s="20" t="s">
        <v>212</v>
      </c>
      <c r="D2424" s="50">
        <v>973.24346923828125</v>
      </c>
      <c r="E2424" s="61">
        <v>973.24346923828125</v>
      </c>
    </row>
    <row r="2425" spans="1:5" ht="60">
      <c r="A2425" s="5" t="s">
        <v>4733</v>
      </c>
      <c r="B2425" s="15" t="s">
        <v>4734</v>
      </c>
      <c r="C2425" s="20" t="s">
        <v>212</v>
      </c>
      <c r="D2425" s="48">
        <v>0</v>
      </c>
      <c r="E2425" s="59">
        <v>0</v>
      </c>
    </row>
    <row r="2426" spans="1:5" ht="60">
      <c r="A2426" s="5" t="s">
        <v>4735</v>
      </c>
      <c r="B2426" s="15" t="s">
        <v>4736</v>
      </c>
      <c r="C2426" s="20" t="s">
        <v>500</v>
      </c>
      <c r="D2426" s="48">
        <v>0</v>
      </c>
      <c r="E2426" s="59">
        <v>0</v>
      </c>
    </row>
    <row r="2427" spans="1:5" ht="60">
      <c r="A2427" s="5" t="s">
        <v>4737</v>
      </c>
      <c r="B2427" s="15" t="s">
        <v>4738</v>
      </c>
      <c r="C2427" s="20" t="s">
        <v>33</v>
      </c>
      <c r="D2427" s="45">
        <v>57.901576995849609</v>
      </c>
      <c r="E2427" s="56">
        <v>57.901576995849609</v>
      </c>
    </row>
    <row r="2428" spans="1:5" ht="60">
      <c r="A2428" s="5" t="s">
        <v>4739</v>
      </c>
      <c r="B2428" s="15" t="s">
        <v>4740</v>
      </c>
      <c r="C2428" s="20" t="s">
        <v>505</v>
      </c>
      <c r="D2428" s="51">
        <v>0.18710009753704071</v>
      </c>
      <c r="E2428" s="62">
        <v>0.18710009753704071</v>
      </c>
    </row>
    <row r="2429" spans="1:5" ht="60">
      <c r="A2429" s="5" t="s">
        <v>4741</v>
      </c>
      <c r="B2429" s="15" t="s">
        <v>4742</v>
      </c>
      <c r="C2429" s="20" t="s">
        <v>500</v>
      </c>
      <c r="D2429" s="44">
        <v>1.2349107265472412</v>
      </c>
      <c r="E2429" s="55">
        <v>1.2349107265472412</v>
      </c>
    </row>
    <row r="2430" spans="1:5" ht="60">
      <c r="A2430" s="5" t="s">
        <v>4743</v>
      </c>
      <c r="B2430" s="15" t="s">
        <v>4744</v>
      </c>
      <c r="C2430" s="20" t="s">
        <v>3932</v>
      </c>
      <c r="D2430" s="45">
        <v>28.757808685302734</v>
      </c>
      <c r="E2430" s="56">
        <v>28.757808685302734</v>
      </c>
    </row>
    <row r="2431" spans="1:5" ht="60">
      <c r="A2431" s="5" t="s">
        <v>4745</v>
      </c>
      <c r="B2431" s="15" t="s">
        <v>4746</v>
      </c>
      <c r="C2431" s="20" t="s">
        <v>212</v>
      </c>
      <c r="D2431" s="51">
        <v>0.44272184371948242</v>
      </c>
      <c r="E2431" s="62">
        <v>0.44272184371948242</v>
      </c>
    </row>
    <row r="2432" spans="1:5" ht="60">
      <c r="A2432" s="5" t="s">
        <v>4747</v>
      </c>
      <c r="B2432" s="15" t="s">
        <v>4748</v>
      </c>
      <c r="C2432" s="20" t="s">
        <v>127</v>
      </c>
      <c r="D2432" s="50">
        <v>226.79951477050781</v>
      </c>
      <c r="E2432" s="61">
        <v>226.79951477050781</v>
      </c>
    </row>
    <row r="2433" spans="1:5" ht="60">
      <c r="A2433" s="5" t="s">
        <v>4749</v>
      </c>
      <c r="B2433" s="15" t="s">
        <v>4750</v>
      </c>
      <c r="C2433" s="20" t="s">
        <v>3939</v>
      </c>
      <c r="D2433" s="44">
        <v>1.1920024156570435</v>
      </c>
      <c r="E2433" s="55">
        <v>1.1920024156570435</v>
      </c>
    </row>
    <row r="2434" spans="1:5" ht="60">
      <c r="A2434" s="5" t="s">
        <v>4751</v>
      </c>
      <c r="B2434" s="15" t="s">
        <v>4752</v>
      </c>
      <c r="C2434" s="20" t="s">
        <v>33</v>
      </c>
      <c r="D2434" s="45">
        <v>76.589080810546875</v>
      </c>
      <c r="E2434" s="56">
        <v>76.589080810546875</v>
      </c>
    </row>
    <row r="2435" spans="1:5" ht="60">
      <c r="A2435" s="5" t="s">
        <v>4753</v>
      </c>
      <c r="B2435" s="15" t="s">
        <v>4754</v>
      </c>
      <c r="C2435" s="20" t="s">
        <v>33</v>
      </c>
      <c r="D2435" s="45">
        <v>20.549505233764648</v>
      </c>
      <c r="E2435" s="56">
        <v>20.549505233764648</v>
      </c>
    </row>
    <row r="2436" spans="1:5" ht="60">
      <c r="A2436" s="5" t="s">
        <v>4755</v>
      </c>
      <c r="B2436" s="15" t="s">
        <v>4756</v>
      </c>
      <c r="C2436" s="20" t="s">
        <v>33</v>
      </c>
      <c r="D2436" s="51">
        <v>2.9724454507231712E-2</v>
      </c>
      <c r="E2436" s="62">
        <v>2.9724454507231712E-2</v>
      </c>
    </row>
    <row r="2437" spans="1:5" ht="60">
      <c r="A2437" s="5" t="s">
        <v>4757</v>
      </c>
      <c r="B2437" s="15" t="s">
        <v>4758</v>
      </c>
      <c r="C2437" s="20" t="s">
        <v>33</v>
      </c>
      <c r="D2437" s="44">
        <v>1.9092977046966553</v>
      </c>
      <c r="E2437" s="55">
        <v>1.9092977046966553</v>
      </c>
    </row>
    <row r="2438" spans="1:5" ht="75">
      <c r="A2438" s="5" t="s">
        <v>4759</v>
      </c>
      <c r="B2438" s="15" t="s">
        <v>4760</v>
      </c>
      <c r="C2438" s="20" t="s">
        <v>33</v>
      </c>
      <c r="D2438" s="48">
        <v>0</v>
      </c>
      <c r="E2438" s="59">
        <v>0</v>
      </c>
    </row>
    <row r="2439" spans="1:5" ht="60">
      <c r="A2439" s="5" t="s">
        <v>4761</v>
      </c>
      <c r="B2439" s="15" t="s">
        <v>4762</v>
      </c>
      <c r="C2439" s="20" t="s">
        <v>33</v>
      </c>
      <c r="D2439" s="51">
        <v>0.92238712310791016</v>
      </c>
      <c r="E2439" s="62">
        <v>0.92238712310791016</v>
      </c>
    </row>
    <row r="2440" spans="1:5" ht="60">
      <c r="A2440" s="5" t="s">
        <v>4763</v>
      </c>
      <c r="B2440" s="15" t="s">
        <v>4764</v>
      </c>
      <c r="C2440" s="20" t="s">
        <v>33</v>
      </c>
      <c r="D2440" s="48">
        <v>0</v>
      </c>
      <c r="E2440" s="59">
        <v>0</v>
      </c>
    </row>
    <row r="2441" spans="1:5" ht="60">
      <c r="A2441" s="5" t="s">
        <v>4765</v>
      </c>
      <c r="B2441" s="15" t="s">
        <v>4766</v>
      </c>
      <c r="C2441" s="20" t="s">
        <v>2126</v>
      </c>
      <c r="D2441" s="48">
        <v>0</v>
      </c>
      <c r="E2441" s="59">
        <v>0</v>
      </c>
    </row>
    <row r="2442" spans="1:5" ht="60">
      <c r="A2442" s="5" t="s">
        <v>4767</v>
      </c>
      <c r="B2442" s="15" t="s">
        <v>4768</v>
      </c>
      <c r="C2442" s="20" t="s">
        <v>2117</v>
      </c>
      <c r="D2442" s="48">
        <v>0</v>
      </c>
      <c r="E2442" s="59">
        <v>0</v>
      </c>
    </row>
    <row r="2443" spans="1:5" ht="60">
      <c r="A2443" s="5" t="s">
        <v>4769</v>
      </c>
      <c r="B2443" s="15" t="s">
        <v>4770</v>
      </c>
      <c r="C2443" s="20" t="s">
        <v>2117</v>
      </c>
      <c r="D2443" s="48">
        <v>0</v>
      </c>
      <c r="E2443" s="59">
        <v>0</v>
      </c>
    </row>
    <row r="2444" spans="1:5" ht="60">
      <c r="A2444" s="5" t="s">
        <v>4771</v>
      </c>
      <c r="B2444" s="15" t="s">
        <v>4772</v>
      </c>
      <c r="C2444" s="20" t="s">
        <v>2117</v>
      </c>
      <c r="D2444" s="48">
        <v>0</v>
      </c>
      <c r="E2444" s="59">
        <v>0</v>
      </c>
    </row>
    <row r="2445" spans="1:5" ht="60">
      <c r="A2445" s="5" t="s">
        <v>4773</v>
      </c>
      <c r="B2445" s="15" t="s">
        <v>4774</v>
      </c>
      <c r="C2445" s="20" t="s">
        <v>2117</v>
      </c>
      <c r="D2445" s="48">
        <v>0</v>
      </c>
      <c r="E2445" s="59">
        <v>0</v>
      </c>
    </row>
    <row r="2446" spans="1:5" ht="60">
      <c r="A2446" s="5" t="s">
        <v>4775</v>
      </c>
      <c r="B2446" s="15" t="s">
        <v>4776</v>
      </c>
      <c r="C2446" s="20" t="s">
        <v>2117</v>
      </c>
      <c r="D2446" s="48">
        <v>0</v>
      </c>
      <c r="E2446" s="59">
        <v>0</v>
      </c>
    </row>
    <row r="2447" spans="1:5" ht="60">
      <c r="A2447" s="5" t="s">
        <v>4777</v>
      </c>
      <c r="B2447" s="15" t="s">
        <v>4778</v>
      </c>
      <c r="C2447" s="20" t="s">
        <v>33</v>
      </c>
      <c r="D2447" s="45">
        <v>20.949495315551758</v>
      </c>
      <c r="E2447" s="56">
        <v>20.949495315551758</v>
      </c>
    </row>
    <row r="2448" spans="1:5" ht="60">
      <c r="A2448" s="5" t="s">
        <v>4779</v>
      </c>
      <c r="B2448" s="15" t="s">
        <v>4780</v>
      </c>
      <c r="C2448" s="20" t="s">
        <v>3970</v>
      </c>
      <c r="D2448" s="46">
        <v>758583.25</v>
      </c>
      <c r="E2448" s="57">
        <v>758583.25</v>
      </c>
    </row>
    <row r="2449" spans="1:5" ht="45">
      <c r="A2449" s="5" t="s">
        <v>4781</v>
      </c>
      <c r="B2449" s="15" t="s">
        <v>4782</v>
      </c>
      <c r="C2449" s="20" t="s">
        <v>38</v>
      </c>
      <c r="D2449" s="44">
        <v>1.0367162227630615</v>
      </c>
      <c r="E2449" s="55">
        <v>1.0367162227630615</v>
      </c>
    </row>
    <row r="2450" spans="1:5" ht="45">
      <c r="A2450" s="5" t="s">
        <v>4783</v>
      </c>
      <c r="B2450" s="15" t="s">
        <v>4784</v>
      </c>
      <c r="C2450" s="20" t="s">
        <v>30</v>
      </c>
      <c r="D2450" s="45">
        <v>26.212692260742188</v>
      </c>
      <c r="E2450" s="56">
        <v>26.212692260742188</v>
      </c>
    </row>
    <row r="2451" spans="1:5" ht="45">
      <c r="A2451" s="5" t="s">
        <v>4785</v>
      </c>
      <c r="B2451" s="15" t="s">
        <v>4786</v>
      </c>
      <c r="C2451" s="20" t="s">
        <v>212</v>
      </c>
      <c r="D2451" s="50">
        <v>973.24346923828125</v>
      </c>
      <c r="E2451" s="61">
        <v>973.24346923828125</v>
      </c>
    </row>
    <row r="2452" spans="1:5" ht="45">
      <c r="A2452" s="5" t="s">
        <v>4787</v>
      </c>
      <c r="B2452" s="15" t="s">
        <v>4788</v>
      </c>
      <c r="C2452" s="20" t="s">
        <v>212</v>
      </c>
      <c r="D2452" s="48">
        <v>0</v>
      </c>
      <c r="E2452" s="59">
        <v>0</v>
      </c>
    </row>
    <row r="2453" spans="1:5" ht="45">
      <c r="A2453" s="5" t="s">
        <v>4789</v>
      </c>
      <c r="B2453" s="15" t="s">
        <v>4790</v>
      </c>
      <c r="C2453" s="20" t="s">
        <v>500</v>
      </c>
      <c r="D2453" s="48">
        <v>0</v>
      </c>
      <c r="E2453" s="59">
        <v>0</v>
      </c>
    </row>
    <row r="2454" spans="1:5" ht="60">
      <c r="A2454" s="5" t="s">
        <v>4791</v>
      </c>
      <c r="B2454" s="15" t="s">
        <v>4792</v>
      </c>
      <c r="C2454" s="20" t="s">
        <v>33</v>
      </c>
      <c r="D2454" s="45">
        <v>58.181358337402344</v>
      </c>
      <c r="E2454" s="56">
        <v>58.181358337402344</v>
      </c>
    </row>
    <row r="2455" spans="1:5" ht="45">
      <c r="A2455" s="5" t="s">
        <v>4793</v>
      </c>
      <c r="B2455" s="15" t="s">
        <v>4794</v>
      </c>
      <c r="C2455" s="20" t="s">
        <v>505</v>
      </c>
      <c r="D2455" s="51">
        <v>0.18570642173290253</v>
      </c>
      <c r="E2455" s="62">
        <v>0.18570642173290253</v>
      </c>
    </row>
    <row r="2456" spans="1:5" ht="45">
      <c r="A2456" s="5" t="s">
        <v>4795</v>
      </c>
      <c r="B2456" s="15" t="s">
        <v>4796</v>
      </c>
      <c r="C2456" s="20" t="s">
        <v>500</v>
      </c>
      <c r="D2456" s="44">
        <v>1.2349107265472412</v>
      </c>
      <c r="E2456" s="55">
        <v>1.2349107265472412</v>
      </c>
    </row>
    <row r="2457" spans="1:5" ht="60">
      <c r="A2457" s="5" t="s">
        <v>4797</v>
      </c>
      <c r="B2457" s="15" t="s">
        <v>4798</v>
      </c>
      <c r="C2457" s="20" t="s">
        <v>3932</v>
      </c>
      <c r="D2457" s="45">
        <v>28.757808685302734</v>
      </c>
      <c r="E2457" s="56">
        <v>28.757808685302734</v>
      </c>
    </row>
    <row r="2458" spans="1:5" ht="45">
      <c r="A2458" s="5" t="s">
        <v>4799</v>
      </c>
      <c r="B2458" s="15" t="s">
        <v>4800</v>
      </c>
      <c r="C2458" s="20" t="s">
        <v>212</v>
      </c>
      <c r="D2458" s="51">
        <v>0.44272184371948242</v>
      </c>
      <c r="E2458" s="62">
        <v>0.44272184371948242</v>
      </c>
    </row>
    <row r="2459" spans="1:5" ht="45">
      <c r="A2459" s="5" t="s">
        <v>4801</v>
      </c>
      <c r="B2459" s="15" t="s">
        <v>4802</v>
      </c>
      <c r="C2459" s="20" t="s">
        <v>127</v>
      </c>
      <c r="D2459" s="50">
        <v>225.70890808105469</v>
      </c>
      <c r="E2459" s="61">
        <v>225.70890808105469</v>
      </c>
    </row>
    <row r="2460" spans="1:5" ht="45">
      <c r="A2460" s="5" t="s">
        <v>4803</v>
      </c>
      <c r="B2460" s="15" t="s">
        <v>4804</v>
      </c>
      <c r="C2460" s="20" t="s">
        <v>3939</v>
      </c>
      <c r="D2460" s="44">
        <v>1.1977620124816895</v>
      </c>
      <c r="E2460" s="55">
        <v>1.1977620124816895</v>
      </c>
    </row>
    <row r="2461" spans="1:5" ht="60">
      <c r="A2461" s="5" t="s">
        <v>4805</v>
      </c>
      <c r="B2461" s="15" t="s">
        <v>4806</v>
      </c>
      <c r="C2461" s="20" t="s">
        <v>33</v>
      </c>
      <c r="D2461" s="45">
        <v>76.589080810546875</v>
      </c>
      <c r="E2461" s="56">
        <v>76.589080810546875</v>
      </c>
    </row>
    <row r="2462" spans="1:5" ht="60">
      <c r="A2462" s="5" t="s">
        <v>4807</v>
      </c>
      <c r="B2462" s="15" t="s">
        <v>4808</v>
      </c>
      <c r="C2462" s="20" t="s">
        <v>33</v>
      </c>
      <c r="D2462" s="45">
        <v>20.549505233764648</v>
      </c>
      <c r="E2462" s="56">
        <v>20.549505233764648</v>
      </c>
    </row>
    <row r="2463" spans="1:5" ht="60">
      <c r="A2463" s="5" t="s">
        <v>4809</v>
      </c>
      <c r="B2463" s="15" t="s">
        <v>4810</v>
      </c>
      <c r="C2463" s="20" t="s">
        <v>33</v>
      </c>
      <c r="D2463" s="51">
        <v>2.9724454507231712E-2</v>
      </c>
      <c r="E2463" s="62">
        <v>2.9724454507231712E-2</v>
      </c>
    </row>
    <row r="2464" spans="1:5" ht="60">
      <c r="A2464" s="5" t="s">
        <v>4811</v>
      </c>
      <c r="B2464" s="15" t="s">
        <v>4812</v>
      </c>
      <c r="C2464" s="20" t="s">
        <v>33</v>
      </c>
      <c r="D2464" s="44">
        <v>1.9092977046966553</v>
      </c>
      <c r="E2464" s="55">
        <v>1.9092977046966553</v>
      </c>
    </row>
    <row r="2465" spans="1:5" ht="60">
      <c r="A2465" s="5" t="s">
        <v>4813</v>
      </c>
      <c r="B2465" s="15" t="s">
        <v>4814</v>
      </c>
      <c r="C2465" s="20" t="s">
        <v>33</v>
      </c>
      <c r="D2465" s="48">
        <v>0</v>
      </c>
      <c r="E2465" s="59">
        <v>0</v>
      </c>
    </row>
    <row r="2466" spans="1:5" ht="60">
      <c r="A2466" s="5" t="s">
        <v>4815</v>
      </c>
      <c r="B2466" s="15" t="s">
        <v>4816</v>
      </c>
      <c r="C2466" s="20" t="s">
        <v>33</v>
      </c>
      <c r="D2466" s="51">
        <v>0.92238712310791016</v>
      </c>
      <c r="E2466" s="62">
        <v>0.92238712310791016</v>
      </c>
    </row>
    <row r="2467" spans="1:5" ht="60">
      <c r="A2467" s="5" t="s">
        <v>4817</v>
      </c>
      <c r="B2467" s="15" t="s">
        <v>4818</v>
      </c>
      <c r="C2467" s="20" t="s">
        <v>33</v>
      </c>
      <c r="D2467" s="48">
        <v>0</v>
      </c>
      <c r="E2467" s="59">
        <v>0</v>
      </c>
    </row>
    <row r="2468" spans="1:5" ht="60">
      <c r="A2468" s="5" t="s">
        <v>4819</v>
      </c>
      <c r="B2468" s="15" t="s">
        <v>4820</v>
      </c>
      <c r="C2468" s="20" t="s">
        <v>2126</v>
      </c>
      <c r="D2468" s="48">
        <v>0</v>
      </c>
      <c r="E2468" s="59">
        <v>0</v>
      </c>
    </row>
    <row r="2469" spans="1:5" ht="45">
      <c r="A2469" s="5" t="s">
        <v>4821</v>
      </c>
      <c r="B2469" s="15" t="s">
        <v>4822</v>
      </c>
      <c r="C2469" s="20" t="s">
        <v>2117</v>
      </c>
      <c r="D2469" s="48">
        <v>0</v>
      </c>
      <c r="E2469" s="59">
        <v>0</v>
      </c>
    </row>
    <row r="2470" spans="1:5" ht="45">
      <c r="A2470" s="5" t="s">
        <v>4823</v>
      </c>
      <c r="B2470" s="15" t="s">
        <v>4824</v>
      </c>
      <c r="C2470" s="20" t="s">
        <v>2117</v>
      </c>
      <c r="D2470" s="48">
        <v>0</v>
      </c>
      <c r="E2470" s="59">
        <v>0</v>
      </c>
    </row>
    <row r="2471" spans="1:5" ht="45">
      <c r="A2471" s="5" t="s">
        <v>4825</v>
      </c>
      <c r="B2471" s="15" t="s">
        <v>4826</v>
      </c>
      <c r="C2471" s="20" t="s">
        <v>2117</v>
      </c>
      <c r="D2471" s="48">
        <v>0</v>
      </c>
      <c r="E2471" s="59">
        <v>0</v>
      </c>
    </row>
    <row r="2472" spans="1:5" ht="45">
      <c r="A2472" s="5" t="s">
        <v>4827</v>
      </c>
      <c r="B2472" s="15" t="s">
        <v>4828</v>
      </c>
      <c r="C2472" s="20" t="s">
        <v>2117</v>
      </c>
      <c r="D2472" s="48">
        <v>0</v>
      </c>
      <c r="E2472" s="59">
        <v>0</v>
      </c>
    </row>
    <row r="2473" spans="1:5" ht="45">
      <c r="A2473" s="5" t="s">
        <v>4829</v>
      </c>
      <c r="B2473" s="15" t="s">
        <v>4830</v>
      </c>
      <c r="C2473" s="20" t="s">
        <v>2117</v>
      </c>
      <c r="D2473" s="48">
        <v>0</v>
      </c>
      <c r="E2473" s="59">
        <v>0</v>
      </c>
    </row>
    <row r="2474" spans="1:5" ht="45">
      <c r="A2474" s="5" t="s">
        <v>4831</v>
      </c>
      <c r="B2474" s="15" t="s">
        <v>4832</v>
      </c>
      <c r="C2474" s="20" t="s">
        <v>33</v>
      </c>
      <c r="D2474" s="45">
        <v>20.949495315551758</v>
      </c>
      <c r="E2474" s="56">
        <v>20.949495315551758</v>
      </c>
    </row>
    <row r="2475" spans="1:5" ht="60">
      <c r="A2475" s="5" t="s">
        <v>4833</v>
      </c>
      <c r="B2475" s="15" t="s">
        <v>4834</v>
      </c>
      <c r="C2475" s="20" t="s">
        <v>3970</v>
      </c>
      <c r="D2475" s="46">
        <v>758583.25</v>
      </c>
      <c r="E2475" s="57">
        <v>758583.25</v>
      </c>
    </row>
    <row r="2476" spans="1:5" ht="45">
      <c r="A2476" s="5" t="s">
        <v>4835</v>
      </c>
      <c r="B2476" s="15" t="s">
        <v>4836</v>
      </c>
      <c r="C2476" s="20" t="s">
        <v>38</v>
      </c>
      <c r="D2476" s="44">
        <v>1.1328846216201782</v>
      </c>
      <c r="E2476" s="55">
        <v>1.1328846216201782</v>
      </c>
    </row>
    <row r="2477" spans="1:5" ht="45">
      <c r="A2477" s="5" t="s">
        <v>4837</v>
      </c>
      <c r="B2477" s="15" t="s">
        <v>4838</v>
      </c>
      <c r="C2477" s="20" t="s">
        <v>30</v>
      </c>
      <c r="D2477" s="45">
        <v>27.208242416381836</v>
      </c>
      <c r="E2477" s="56">
        <v>27.208242416381836</v>
      </c>
    </row>
    <row r="2478" spans="1:5" ht="45">
      <c r="A2478" s="5" t="s">
        <v>4839</v>
      </c>
      <c r="B2478" s="15" t="s">
        <v>4840</v>
      </c>
      <c r="C2478" s="20" t="s">
        <v>212</v>
      </c>
      <c r="D2478" s="50">
        <v>283.79901123046875</v>
      </c>
      <c r="E2478" s="61">
        <v>283.79901123046875</v>
      </c>
    </row>
    <row r="2479" spans="1:5" ht="45">
      <c r="A2479" s="5" t="s">
        <v>4841</v>
      </c>
      <c r="B2479" s="15" t="s">
        <v>4842</v>
      </c>
      <c r="C2479" s="20" t="s">
        <v>212</v>
      </c>
      <c r="D2479" s="48">
        <v>0</v>
      </c>
      <c r="E2479" s="59">
        <v>0</v>
      </c>
    </row>
    <row r="2480" spans="1:5" ht="45">
      <c r="A2480" s="5" t="s">
        <v>4843</v>
      </c>
      <c r="B2480" s="15" t="s">
        <v>4844</v>
      </c>
      <c r="C2480" s="20" t="s">
        <v>500</v>
      </c>
      <c r="D2480" s="48">
        <v>0</v>
      </c>
      <c r="E2480" s="59">
        <v>0</v>
      </c>
    </row>
    <row r="2481" spans="1:5" ht="45">
      <c r="A2481" s="5" t="s">
        <v>4845</v>
      </c>
      <c r="B2481" s="15" t="s">
        <v>4846</v>
      </c>
      <c r="C2481" s="20" t="s">
        <v>33</v>
      </c>
      <c r="D2481" s="45">
        <v>55.664028167724609</v>
      </c>
      <c r="E2481" s="56">
        <v>55.664028167724609</v>
      </c>
    </row>
    <row r="2482" spans="1:5" ht="45">
      <c r="A2482" s="5" t="s">
        <v>4847</v>
      </c>
      <c r="B2482" s="15" t="s">
        <v>4848</v>
      </c>
      <c r="C2482" s="20" t="s">
        <v>505</v>
      </c>
      <c r="D2482" s="51">
        <v>0.16200484335422516</v>
      </c>
      <c r="E2482" s="62">
        <v>0.16200484335422516</v>
      </c>
    </row>
    <row r="2483" spans="1:5" ht="45">
      <c r="A2483" s="5" t="s">
        <v>4849</v>
      </c>
      <c r="B2483" s="15" t="s">
        <v>4850</v>
      </c>
      <c r="C2483" s="20" t="s">
        <v>500</v>
      </c>
      <c r="D2483" s="44">
        <v>2.2470376491546631</v>
      </c>
      <c r="E2483" s="55">
        <v>2.2470376491546631</v>
      </c>
    </row>
    <row r="2484" spans="1:5" ht="45">
      <c r="A2484" s="5" t="s">
        <v>4851</v>
      </c>
      <c r="B2484" s="15" t="s">
        <v>4852</v>
      </c>
      <c r="C2484" s="20" t="s">
        <v>3932</v>
      </c>
      <c r="D2484" s="45">
        <v>28.772794723510742</v>
      </c>
      <c r="E2484" s="56">
        <v>28.772794723510742</v>
      </c>
    </row>
    <row r="2485" spans="1:5" ht="45">
      <c r="A2485" s="5" t="s">
        <v>4853</v>
      </c>
      <c r="B2485" s="15" t="s">
        <v>4854</v>
      </c>
      <c r="C2485" s="20" t="s">
        <v>212</v>
      </c>
      <c r="D2485" s="51">
        <v>0.12921100854873657</v>
      </c>
      <c r="E2485" s="62">
        <v>0.12921100854873657</v>
      </c>
    </row>
    <row r="2486" spans="1:5" ht="45">
      <c r="A2486" s="5" t="s">
        <v>4855</v>
      </c>
      <c r="B2486" s="15" t="s">
        <v>4856</v>
      </c>
      <c r="C2486" s="20" t="s">
        <v>127</v>
      </c>
      <c r="D2486" s="45">
        <v>60.39874267578125</v>
      </c>
      <c r="E2486" s="56">
        <v>60.39874267578125</v>
      </c>
    </row>
    <row r="2487" spans="1:5" ht="45">
      <c r="A2487" s="5" t="s">
        <v>4857</v>
      </c>
      <c r="B2487" s="15" t="s">
        <v>4858</v>
      </c>
      <c r="C2487" s="20" t="s">
        <v>3939</v>
      </c>
      <c r="D2487" s="44">
        <v>1.3052109479904175</v>
      </c>
      <c r="E2487" s="55">
        <v>1.3052109479904175</v>
      </c>
    </row>
    <row r="2488" spans="1:5" ht="45">
      <c r="A2488" s="5" t="s">
        <v>4859</v>
      </c>
      <c r="B2488" s="15" t="s">
        <v>4860</v>
      </c>
      <c r="C2488" s="20" t="s">
        <v>33</v>
      </c>
      <c r="D2488" s="45">
        <v>76.6959228515625</v>
      </c>
      <c r="E2488" s="56">
        <v>76.6959228515625</v>
      </c>
    </row>
    <row r="2489" spans="1:5" ht="45">
      <c r="A2489" s="5" t="s">
        <v>4861</v>
      </c>
      <c r="B2489" s="15" t="s">
        <v>4862</v>
      </c>
      <c r="C2489" s="20" t="s">
        <v>33</v>
      </c>
      <c r="D2489" s="45">
        <v>20.57817268371582</v>
      </c>
      <c r="E2489" s="56">
        <v>20.57817268371582</v>
      </c>
    </row>
    <row r="2490" spans="1:5" ht="45">
      <c r="A2490" s="5" t="s">
        <v>4863</v>
      </c>
      <c r="B2490" s="15" t="s">
        <v>4864</v>
      </c>
      <c r="C2490" s="20" t="s">
        <v>33</v>
      </c>
      <c r="D2490" s="51">
        <v>2.9765922576189041E-2</v>
      </c>
      <c r="E2490" s="62">
        <v>2.9765922576189041E-2</v>
      </c>
    </row>
    <row r="2491" spans="1:5" ht="45">
      <c r="A2491" s="5" t="s">
        <v>4865</v>
      </c>
      <c r="B2491" s="15" t="s">
        <v>4866</v>
      </c>
      <c r="C2491" s="20" t="s">
        <v>33</v>
      </c>
      <c r="D2491" s="44">
        <v>1.7724605798721313</v>
      </c>
      <c r="E2491" s="55">
        <v>1.7724605798721313</v>
      </c>
    </row>
    <row r="2492" spans="1:5" ht="45">
      <c r="A2492" s="5" t="s">
        <v>4867</v>
      </c>
      <c r="B2492" s="15" t="s">
        <v>4868</v>
      </c>
      <c r="C2492" s="20" t="s">
        <v>33</v>
      </c>
      <c r="D2492" s="48">
        <v>0</v>
      </c>
      <c r="E2492" s="59">
        <v>0</v>
      </c>
    </row>
    <row r="2493" spans="1:5" ht="45">
      <c r="A2493" s="5" t="s">
        <v>4869</v>
      </c>
      <c r="B2493" s="15" t="s">
        <v>4870</v>
      </c>
      <c r="C2493" s="20" t="s">
        <v>33</v>
      </c>
      <c r="D2493" s="51">
        <v>0.92367380857467651</v>
      </c>
      <c r="E2493" s="62">
        <v>0.92367380857467651</v>
      </c>
    </row>
    <row r="2494" spans="1:5" ht="45">
      <c r="A2494" s="5" t="s">
        <v>4871</v>
      </c>
      <c r="B2494" s="15" t="s">
        <v>4872</v>
      </c>
      <c r="C2494" s="20" t="s">
        <v>33</v>
      </c>
      <c r="D2494" s="48">
        <v>0</v>
      </c>
      <c r="E2494" s="59">
        <v>0</v>
      </c>
    </row>
    <row r="2495" spans="1:5" ht="45">
      <c r="A2495" s="5" t="s">
        <v>4873</v>
      </c>
      <c r="B2495" s="15" t="s">
        <v>4874</v>
      </c>
      <c r="C2495" s="20" t="s">
        <v>2126</v>
      </c>
      <c r="D2495" s="48">
        <v>0</v>
      </c>
      <c r="E2495" s="59">
        <v>0</v>
      </c>
    </row>
    <row r="2496" spans="1:5" ht="45">
      <c r="A2496" s="5" t="s">
        <v>4875</v>
      </c>
      <c r="B2496" s="15" t="s">
        <v>4876</v>
      </c>
      <c r="C2496" s="20" t="s">
        <v>2117</v>
      </c>
      <c r="D2496" s="48">
        <v>0</v>
      </c>
      <c r="E2496" s="59">
        <v>0</v>
      </c>
    </row>
    <row r="2497" spans="1:5" ht="45">
      <c r="A2497" s="5" t="s">
        <v>4877</v>
      </c>
      <c r="B2497" s="15" t="s">
        <v>4878</v>
      </c>
      <c r="C2497" s="20" t="s">
        <v>2117</v>
      </c>
      <c r="D2497" s="48">
        <v>0</v>
      </c>
      <c r="E2497" s="59">
        <v>0</v>
      </c>
    </row>
    <row r="2498" spans="1:5" ht="45">
      <c r="A2498" s="5" t="s">
        <v>4879</v>
      </c>
      <c r="B2498" s="15" t="s">
        <v>4880</v>
      </c>
      <c r="C2498" s="20" t="s">
        <v>2117</v>
      </c>
      <c r="D2498" s="48">
        <v>0</v>
      </c>
      <c r="E2498" s="59">
        <v>0</v>
      </c>
    </row>
    <row r="2499" spans="1:5" ht="45">
      <c r="A2499" s="5" t="s">
        <v>4881</v>
      </c>
      <c r="B2499" s="15" t="s">
        <v>4882</v>
      </c>
      <c r="C2499" s="20" t="s">
        <v>2117</v>
      </c>
      <c r="D2499" s="48">
        <v>0</v>
      </c>
      <c r="E2499" s="59">
        <v>0</v>
      </c>
    </row>
    <row r="2500" spans="1:5" ht="45">
      <c r="A2500" s="5" t="s">
        <v>4883</v>
      </c>
      <c r="B2500" s="15" t="s">
        <v>4884</v>
      </c>
      <c r="C2500" s="20" t="s">
        <v>2117</v>
      </c>
      <c r="D2500" s="48">
        <v>0</v>
      </c>
      <c r="E2500" s="59">
        <v>0</v>
      </c>
    </row>
    <row r="2501" spans="1:5" ht="45">
      <c r="A2501" s="5" t="s">
        <v>4885</v>
      </c>
      <c r="B2501" s="15" t="s">
        <v>4886</v>
      </c>
      <c r="C2501" s="20" t="s">
        <v>33</v>
      </c>
      <c r="D2501" s="45">
        <v>20.949493408203125</v>
      </c>
      <c r="E2501" s="56">
        <v>20.949493408203125</v>
      </c>
    </row>
    <row r="2502" spans="1:5" ht="45">
      <c r="A2502" s="5" t="s">
        <v>4887</v>
      </c>
      <c r="B2502" s="15" t="s">
        <v>4888</v>
      </c>
      <c r="C2502" s="20" t="s">
        <v>3970</v>
      </c>
      <c r="D2502" s="46">
        <v>221088.625</v>
      </c>
      <c r="E2502" s="57">
        <v>221088.625</v>
      </c>
    </row>
    <row r="2503" spans="1:5" ht="45">
      <c r="A2503" s="5" t="s">
        <v>4889</v>
      </c>
      <c r="B2503" s="15" t="s">
        <v>4890</v>
      </c>
      <c r="C2503" s="20" t="s">
        <v>38</v>
      </c>
      <c r="D2503" s="44">
        <v>1.1129435300827026</v>
      </c>
      <c r="E2503" s="55">
        <v>1.1129435300827026</v>
      </c>
    </row>
    <row r="2504" spans="1:5" ht="45">
      <c r="A2504" s="5" t="s">
        <v>4891</v>
      </c>
      <c r="B2504" s="15" t="s">
        <v>4892</v>
      </c>
      <c r="C2504" s="20" t="s">
        <v>30</v>
      </c>
      <c r="D2504" s="45">
        <v>25.850008010864258</v>
      </c>
      <c r="E2504" s="56">
        <v>25.850008010864258</v>
      </c>
    </row>
    <row r="2505" spans="1:5" ht="45">
      <c r="A2505" s="5" t="s">
        <v>4893</v>
      </c>
      <c r="B2505" s="15" t="s">
        <v>4894</v>
      </c>
      <c r="C2505" s="20" t="s">
        <v>212</v>
      </c>
      <c r="D2505" s="50">
        <v>283.79901123046875</v>
      </c>
      <c r="E2505" s="61">
        <v>283.79901123046875</v>
      </c>
    </row>
    <row r="2506" spans="1:5" ht="45">
      <c r="A2506" s="5" t="s">
        <v>4895</v>
      </c>
      <c r="B2506" s="15" t="s">
        <v>4896</v>
      </c>
      <c r="C2506" s="20" t="s">
        <v>212</v>
      </c>
      <c r="D2506" s="48">
        <v>0</v>
      </c>
      <c r="E2506" s="59">
        <v>0</v>
      </c>
    </row>
    <row r="2507" spans="1:5" ht="45">
      <c r="A2507" s="5" t="s">
        <v>4897</v>
      </c>
      <c r="B2507" s="15" t="s">
        <v>4898</v>
      </c>
      <c r="C2507" s="20" t="s">
        <v>500</v>
      </c>
      <c r="D2507" s="48">
        <v>0</v>
      </c>
      <c r="E2507" s="59">
        <v>0</v>
      </c>
    </row>
    <row r="2508" spans="1:5" ht="45">
      <c r="A2508" s="5" t="s">
        <v>4899</v>
      </c>
      <c r="B2508" s="15" t="s">
        <v>4900</v>
      </c>
      <c r="C2508" s="20" t="s">
        <v>33</v>
      </c>
      <c r="D2508" s="45">
        <v>59.240001678466797</v>
      </c>
      <c r="E2508" s="56">
        <v>59.240001678466797</v>
      </c>
    </row>
    <row r="2509" spans="1:5" ht="45">
      <c r="A2509" s="5" t="s">
        <v>4901</v>
      </c>
      <c r="B2509" s="15" t="s">
        <v>4902</v>
      </c>
      <c r="C2509" s="20" t="s">
        <v>505</v>
      </c>
      <c r="D2509" s="51">
        <v>0.16252459585666656</v>
      </c>
      <c r="E2509" s="62">
        <v>0.16252459585666656</v>
      </c>
    </row>
    <row r="2510" spans="1:5" ht="45">
      <c r="A2510" s="5" t="s">
        <v>4903</v>
      </c>
      <c r="B2510" s="15" t="s">
        <v>4904</v>
      </c>
      <c r="C2510" s="20" t="s">
        <v>500</v>
      </c>
      <c r="D2510" s="51">
        <v>0.86494863033294678</v>
      </c>
      <c r="E2510" s="62">
        <v>0.86494863033294678</v>
      </c>
    </row>
    <row r="2511" spans="1:5" ht="45">
      <c r="A2511" s="5" t="s">
        <v>4905</v>
      </c>
      <c r="B2511" s="15" t="s">
        <v>4906</v>
      </c>
      <c r="C2511" s="20" t="s">
        <v>3932</v>
      </c>
      <c r="D2511" s="45">
        <v>28.772794723510742</v>
      </c>
      <c r="E2511" s="56">
        <v>28.772794723510742</v>
      </c>
    </row>
    <row r="2512" spans="1:5" ht="45">
      <c r="A2512" s="5" t="s">
        <v>4907</v>
      </c>
      <c r="B2512" s="15" t="s">
        <v>4908</v>
      </c>
      <c r="C2512" s="20" t="s">
        <v>212</v>
      </c>
      <c r="D2512" s="51">
        <v>0.12921100854873657</v>
      </c>
      <c r="E2512" s="62">
        <v>0.12921100854873657</v>
      </c>
    </row>
    <row r="2513" spans="1:5" ht="45">
      <c r="A2513" s="5" t="s">
        <v>4909</v>
      </c>
      <c r="B2513" s="15" t="s">
        <v>4910</v>
      </c>
      <c r="C2513" s="20" t="s">
        <v>127</v>
      </c>
      <c r="D2513" s="45">
        <v>61.202915191650391</v>
      </c>
      <c r="E2513" s="56">
        <v>61.202915191650391</v>
      </c>
    </row>
    <row r="2514" spans="1:5" ht="45">
      <c r="A2514" s="5" t="s">
        <v>4911</v>
      </c>
      <c r="B2514" s="15" t="s">
        <v>4912</v>
      </c>
      <c r="C2514" s="20" t="s">
        <v>3939</v>
      </c>
      <c r="D2514" s="44">
        <v>1.288061261177063</v>
      </c>
      <c r="E2514" s="55">
        <v>1.288061261177063</v>
      </c>
    </row>
    <row r="2515" spans="1:5" ht="45">
      <c r="A2515" s="5" t="s">
        <v>4913</v>
      </c>
      <c r="B2515" s="15" t="s">
        <v>4914</v>
      </c>
      <c r="C2515" s="20" t="s">
        <v>33</v>
      </c>
      <c r="D2515" s="45">
        <v>76.6959228515625</v>
      </c>
      <c r="E2515" s="56">
        <v>76.6959228515625</v>
      </c>
    </row>
    <row r="2516" spans="1:5" ht="45">
      <c r="A2516" s="5" t="s">
        <v>4915</v>
      </c>
      <c r="B2516" s="15" t="s">
        <v>4916</v>
      </c>
      <c r="C2516" s="20" t="s">
        <v>33</v>
      </c>
      <c r="D2516" s="45">
        <v>20.57817268371582</v>
      </c>
      <c r="E2516" s="56">
        <v>20.57817268371582</v>
      </c>
    </row>
    <row r="2517" spans="1:5" ht="45">
      <c r="A2517" s="5" t="s">
        <v>4917</v>
      </c>
      <c r="B2517" s="15" t="s">
        <v>4918</v>
      </c>
      <c r="C2517" s="20" t="s">
        <v>33</v>
      </c>
      <c r="D2517" s="51">
        <v>2.9765922576189041E-2</v>
      </c>
      <c r="E2517" s="62">
        <v>2.9765922576189041E-2</v>
      </c>
    </row>
    <row r="2518" spans="1:5" ht="45">
      <c r="A2518" s="5" t="s">
        <v>4919</v>
      </c>
      <c r="B2518" s="15" t="s">
        <v>4920</v>
      </c>
      <c r="C2518" s="20" t="s">
        <v>33</v>
      </c>
      <c r="D2518" s="44">
        <v>1.7724605798721313</v>
      </c>
      <c r="E2518" s="55">
        <v>1.7724605798721313</v>
      </c>
    </row>
    <row r="2519" spans="1:5" ht="45">
      <c r="A2519" s="5" t="s">
        <v>4921</v>
      </c>
      <c r="B2519" s="15" t="s">
        <v>4922</v>
      </c>
      <c r="C2519" s="20" t="s">
        <v>33</v>
      </c>
      <c r="D2519" s="48">
        <v>0</v>
      </c>
      <c r="E2519" s="59">
        <v>0</v>
      </c>
    </row>
    <row r="2520" spans="1:5" ht="45">
      <c r="A2520" s="5" t="s">
        <v>4923</v>
      </c>
      <c r="B2520" s="15" t="s">
        <v>4924</v>
      </c>
      <c r="C2520" s="20" t="s">
        <v>33</v>
      </c>
      <c r="D2520" s="51">
        <v>0.92367380857467651</v>
      </c>
      <c r="E2520" s="62">
        <v>0.92367380857467651</v>
      </c>
    </row>
    <row r="2521" spans="1:5" ht="45">
      <c r="A2521" s="5" t="s">
        <v>4925</v>
      </c>
      <c r="B2521" s="15" t="s">
        <v>4926</v>
      </c>
      <c r="C2521" s="20" t="s">
        <v>33</v>
      </c>
      <c r="D2521" s="48">
        <v>0</v>
      </c>
      <c r="E2521" s="59">
        <v>0</v>
      </c>
    </row>
    <row r="2522" spans="1:5" ht="45">
      <c r="A2522" s="5" t="s">
        <v>4927</v>
      </c>
      <c r="B2522" s="15" t="s">
        <v>4928</v>
      </c>
      <c r="C2522" s="20" t="s">
        <v>2126</v>
      </c>
      <c r="D2522" s="48">
        <v>0</v>
      </c>
      <c r="E2522" s="59">
        <v>0</v>
      </c>
    </row>
    <row r="2523" spans="1:5" ht="45">
      <c r="A2523" s="5" t="s">
        <v>4929</v>
      </c>
      <c r="B2523" s="15" t="s">
        <v>4930</v>
      </c>
      <c r="C2523" s="20" t="s">
        <v>2117</v>
      </c>
      <c r="D2523" s="48">
        <v>0</v>
      </c>
      <c r="E2523" s="59">
        <v>0</v>
      </c>
    </row>
    <row r="2524" spans="1:5" ht="45">
      <c r="A2524" s="5" t="s">
        <v>4931</v>
      </c>
      <c r="B2524" s="15" t="s">
        <v>4932</v>
      </c>
      <c r="C2524" s="20" t="s">
        <v>2117</v>
      </c>
      <c r="D2524" s="48">
        <v>0</v>
      </c>
      <c r="E2524" s="59">
        <v>0</v>
      </c>
    </row>
    <row r="2525" spans="1:5" ht="45">
      <c r="A2525" s="5" t="s">
        <v>4933</v>
      </c>
      <c r="B2525" s="15" t="s">
        <v>4934</v>
      </c>
      <c r="C2525" s="20" t="s">
        <v>2117</v>
      </c>
      <c r="D2525" s="48">
        <v>0</v>
      </c>
      <c r="E2525" s="59">
        <v>0</v>
      </c>
    </row>
    <row r="2526" spans="1:5" ht="45">
      <c r="A2526" s="5" t="s">
        <v>4935</v>
      </c>
      <c r="B2526" s="15" t="s">
        <v>4936</v>
      </c>
      <c r="C2526" s="20" t="s">
        <v>2117</v>
      </c>
      <c r="D2526" s="48">
        <v>0</v>
      </c>
      <c r="E2526" s="59">
        <v>0</v>
      </c>
    </row>
    <row r="2527" spans="1:5" ht="45">
      <c r="A2527" s="5" t="s">
        <v>4937</v>
      </c>
      <c r="B2527" s="15" t="s">
        <v>4938</v>
      </c>
      <c r="C2527" s="20" t="s">
        <v>2117</v>
      </c>
      <c r="D2527" s="48">
        <v>0</v>
      </c>
      <c r="E2527" s="59">
        <v>0</v>
      </c>
    </row>
    <row r="2528" spans="1:5" ht="45">
      <c r="A2528" s="5" t="s">
        <v>4939</v>
      </c>
      <c r="B2528" s="15" t="s">
        <v>4940</v>
      </c>
      <c r="C2528" s="20" t="s">
        <v>33</v>
      </c>
      <c r="D2528" s="45">
        <v>20.949493408203125</v>
      </c>
      <c r="E2528" s="56">
        <v>20.949493408203125</v>
      </c>
    </row>
    <row r="2529" spans="1:5" ht="45">
      <c r="A2529" s="5" t="s">
        <v>4941</v>
      </c>
      <c r="B2529" s="15" t="s">
        <v>4942</v>
      </c>
      <c r="C2529" s="20" t="s">
        <v>3970</v>
      </c>
      <c r="D2529" s="46">
        <v>221088.625</v>
      </c>
      <c r="E2529" s="57">
        <v>221088.625</v>
      </c>
    </row>
    <row r="2530" spans="1:5" ht="75">
      <c r="A2530" s="5" t="s">
        <v>4943</v>
      </c>
      <c r="B2530" s="15" t="s">
        <v>4944</v>
      </c>
      <c r="C2530" s="20" t="s">
        <v>38</v>
      </c>
      <c r="D2530" s="44">
        <v>1.0043119192123413</v>
      </c>
      <c r="E2530" s="55">
        <v>1.0043119192123413</v>
      </c>
    </row>
    <row r="2531" spans="1:5" ht="75">
      <c r="A2531" s="5" t="s">
        <v>4945</v>
      </c>
      <c r="B2531" s="15" t="s">
        <v>4946</v>
      </c>
      <c r="C2531" s="20" t="s">
        <v>30</v>
      </c>
      <c r="D2531" s="50">
        <v>798.2156982421875</v>
      </c>
      <c r="E2531" s="61">
        <v>798.2156982421875</v>
      </c>
    </row>
    <row r="2532" spans="1:5" ht="75">
      <c r="A2532" s="5" t="s">
        <v>4947</v>
      </c>
      <c r="B2532" s="15" t="s">
        <v>4948</v>
      </c>
      <c r="C2532" s="20" t="s">
        <v>212</v>
      </c>
      <c r="D2532" s="47">
        <v>1271.10498046875</v>
      </c>
      <c r="E2532" s="58">
        <v>1271.10498046875</v>
      </c>
    </row>
    <row r="2533" spans="1:5" ht="75">
      <c r="A2533" s="5" t="s">
        <v>4949</v>
      </c>
      <c r="B2533" s="15" t="s">
        <v>4950</v>
      </c>
      <c r="C2533" s="20" t="s">
        <v>212</v>
      </c>
      <c r="D2533" s="44">
        <v>6.2273645401000977</v>
      </c>
      <c r="E2533" s="55">
        <v>6.2273645401000977</v>
      </c>
    </row>
    <row r="2534" spans="1:5" ht="75">
      <c r="A2534" s="5" t="s">
        <v>4951</v>
      </c>
      <c r="B2534" s="15" t="s">
        <v>4952</v>
      </c>
      <c r="C2534" s="20" t="s">
        <v>500</v>
      </c>
      <c r="D2534" s="50">
        <v>853.86822509765625</v>
      </c>
      <c r="E2534" s="61">
        <v>853.86822509765625</v>
      </c>
    </row>
    <row r="2535" spans="1:5" ht="75">
      <c r="A2535" s="5" t="s">
        <v>4953</v>
      </c>
      <c r="B2535" s="15" t="s">
        <v>4954</v>
      </c>
      <c r="C2535" s="20" t="s">
        <v>33</v>
      </c>
      <c r="D2535" s="48">
        <v>0</v>
      </c>
      <c r="E2535" s="59">
        <v>0</v>
      </c>
    </row>
    <row r="2536" spans="1:5" ht="75">
      <c r="A2536" s="5" t="s">
        <v>4955</v>
      </c>
      <c r="B2536" s="15" t="s">
        <v>4956</v>
      </c>
      <c r="C2536" s="20" t="s">
        <v>505</v>
      </c>
      <c r="D2536" s="44">
        <v>1.7391210794448853</v>
      </c>
      <c r="E2536" s="55">
        <v>1.7391210794448853</v>
      </c>
    </row>
    <row r="2537" spans="1:5" ht="75">
      <c r="A2537" s="5" t="s">
        <v>4957</v>
      </c>
      <c r="B2537" s="15" t="s">
        <v>4958</v>
      </c>
      <c r="C2537" s="20" t="s">
        <v>500</v>
      </c>
      <c r="D2537" s="50">
        <v>903.82073974609375</v>
      </c>
      <c r="E2537" s="61">
        <v>903.82073974609375</v>
      </c>
    </row>
    <row r="2538" spans="1:5" ht="75">
      <c r="A2538" s="5" t="s">
        <v>4959</v>
      </c>
      <c r="B2538" s="15" t="s">
        <v>4960</v>
      </c>
      <c r="C2538" s="20" t="s">
        <v>3932</v>
      </c>
      <c r="D2538" s="45">
        <v>29.043636322021484</v>
      </c>
      <c r="E2538" s="56">
        <v>29.043636322021484</v>
      </c>
    </row>
    <row r="2539" spans="1:5" ht="75">
      <c r="A2539" s="5" t="s">
        <v>4961</v>
      </c>
      <c r="B2539" s="15" t="s">
        <v>4962</v>
      </c>
      <c r="C2539" s="20" t="s">
        <v>212</v>
      </c>
      <c r="D2539" s="50">
        <v>250.48431396484375</v>
      </c>
      <c r="E2539" s="61">
        <v>250.48431396484375</v>
      </c>
    </row>
    <row r="2540" spans="1:5" ht="75">
      <c r="A2540" s="5" t="s">
        <v>4963</v>
      </c>
      <c r="B2540" s="15" t="s">
        <v>4964</v>
      </c>
      <c r="C2540" s="20" t="s">
        <v>127</v>
      </c>
      <c r="D2540" s="47">
        <v>1078.3128662109375</v>
      </c>
      <c r="E2540" s="58">
        <v>1078.3128662109375</v>
      </c>
    </row>
    <row r="2541" spans="1:5" ht="75">
      <c r="A2541" s="5" t="s">
        <v>4965</v>
      </c>
      <c r="B2541" s="15" t="s">
        <v>4966</v>
      </c>
      <c r="C2541" s="20" t="s">
        <v>3939</v>
      </c>
      <c r="D2541" s="51">
        <v>0.32744202017784119</v>
      </c>
      <c r="E2541" s="62">
        <v>0.32744202017784119</v>
      </c>
    </row>
    <row r="2542" spans="1:5" ht="75">
      <c r="A2542" s="5" t="s">
        <v>4967</v>
      </c>
      <c r="B2542" s="15" t="s">
        <v>4968</v>
      </c>
      <c r="C2542" s="20" t="s">
        <v>33</v>
      </c>
      <c r="D2542" s="45">
        <v>69.363334655761719</v>
      </c>
      <c r="E2542" s="56">
        <v>69.363334655761719</v>
      </c>
    </row>
    <row r="2543" spans="1:5" ht="75">
      <c r="A2543" s="5" t="s">
        <v>4969</v>
      </c>
      <c r="B2543" s="15" t="s">
        <v>4970</v>
      </c>
      <c r="C2543" s="20" t="s">
        <v>33</v>
      </c>
      <c r="D2543" s="44">
        <v>3.7172515392303467</v>
      </c>
      <c r="E2543" s="55">
        <v>3.7172515392303467</v>
      </c>
    </row>
    <row r="2544" spans="1:5" ht="75">
      <c r="A2544" s="5" t="s">
        <v>4971</v>
      </c>
      <c r="B2544" s="15" t="s">
        <v>4972</v>
      </c>
      <c r="C2544" s="20" t="s">
        <v>33</v>
      </c>
      <c r="D2544" s="45">
        <v>13.00465202331543</v>
      </c>
      <c r="E2544" s="56">
        <v>13.00465202331543</v>
      </c>
    </row>
    <row r="2545" spans="1:5" ht="75">
      <c r="A2545" s="5" t="s">
        <v>4973</v>
      </c>
      <c r="B2545" s="15" t="s">
        <v>4974</v>
      </c>
      <c r="C2545" s="20" t="s">
        <v>33</v>
      </c>
      <c r="D2545" s="45">
        <v>13.061439514160156</v>
      </c>
      <c r="E2545" s="56">
        <v>13.061439514160156</v>
      </c>
    </row>
    <row r="2546" spans="1:5" ht="75">
      <c r="A2546" s="5" t="s">
        <v>4975</v>
      </c>
      <c r="B2546" s="15" t="s">
        <v>4976</v>
      </c>
      <c r="C2546" s="20" t="s">
        <v>33</v>
      </c>
      <c r="D2546" s="48">
        <v>0</v>
      </c>
      <c r="E2546" s="59">
        <v>0</v>
      </c>
    </row>
    <row r="2547" spans="1:5" ht="75">
      <c r="A2547" s="5" t="s">
        <v>4977</v>
      </c>
      <c r="B2547" s="15" t="s">
        <v>4978</v>
      </c>
      <c r="C2547" s="20" t="s">
        <v>33</v>
      </c>
      <c r="D2547" s="51">
        <v>0.83426439762115479</v>
      </c>
      <c r="E2547" s="62">
        <v>0.83426439762115479</v>
      </c>
    </row>
    <row r="2548" spans="1:5" ht="75">
      <c r="A2548" s="5" t="s">
        <v>4979</v>
      </c>
      <c r="B2548" s="15" t="s">
        <v>4980</v>
      </c>
      <c r="C2548" s="20" t="s">
        <v>33</v>
      </c>
      <c r="D2548" s="51">
        <v>1.9061246886849403E-2</v>
      </c>
      <c r="E2548" s="62">
        <v>1.9061246886849403E-2</v>
      </c>
    </row>
    <row r="2549" spans="1:5" ht="75">
      <c r="A2549" s="5" t="s">
        <v>4981</v>
      </c>
      <c r="B2549" s="15" t="s">
        <v>4982</v>
      </c>
      <c r="C2549" s="20" t="s">
        <v>2126</v>
      </c>
      <c r="D2549" s="51">
        <v>0.95306235551834106</v>
      </c>
      <c r="E2549" s="62">
        <v>0.95306235551834106</v>
      </c>
    </row>
    <row r="2550" spans="1:5" ht="75">
      <c r="A2550" s="5" t="s">
        <v>4983</v>
      </c>
      <c r="B2550" s="15" t="s">
        <v>4984</v>
      </c>
      <c r="C2550" s="20" t="s">
        <v>2117</v>
      </c>
      <c r="D2550" s="48">
        <v>0</v>
      </c>
      <c r="E2550" s="59">
        <v>0</v>
      </c>
    </row>
    <row r="2551" spans="1:5" ht="75">
      <c r="A2551" s="5" t="s">
        <v>4985</v>
      </c>
      <c r="B2551" s="15" t="s">
        <v>4986</v>
      </c>
      <c r="C2551" s="20" t="s">
        <v>2117</v>
      </c>
      <c r="D2551" s="48">
        <v>0</v>
      </c>
      <c r="E2551" s="59">
        <v>0</v>
      </c>
    </row>
    <row r="2552" spans="1:5" ht="75">
      <c r="A2552" s="5" t="s">
        <v>4987</v>
      </c>
      <c r="B2552" s="15" t="s">
        <v>4988</v>
      </c>
      <c r="C2552" s="20" t="s">
        <v>2117</v>
      </c>
      <c r="D2552" s="48">
        <v>0</v>
      </c>
      <c r="E2552" s="59">
        <v>0</v>
      </c>
    </row>
    <row r="2553" spans="1:5" ht="75">
      <c r="A2553" s="5" t="s">
        <v>4989</v>
      </c>
      <c r="B2553" s="15" t="s">
        <v>4990</v>
      </c>
      <c r="C2553" s="20" t="s">
        <v>2117</v>
      </c>
      <c r="D2553" s="48">
        <v>0</v>
      </c>
      <c r="E2553" s="59">
        <v>0</v>
      </c>
    </row>
    <row r="2554" spans="1:5" ht="75">
      <c r="A2554" s="5" t="s">
        <v>4991</v>
      </c>
      <c r="B2554" s="15" t="s">
        <v>4992</v>
      </c>
      <c r="C2554" s="20" t="s">
        <v>2117</v>
      </c>
      <c r="D2554" s="48">
        <v>0</v>
      </c>
      <c r="E2554" s="59">
        <v>0</v>
      </c>
    </row>
    <row r="2555" spans="1:5" ht="75">
      <c r="A2555" s="5" t="s">
        <v>4993</v>
      </c>
      <c r="B2555" s="15" t="s">
        <v>4994</v>
      </c>
      <c r="C2555" s="20" t="s">
        <v>33</v>
      </c>
      <c r="D2555" s="44">
        <v>4.2757225036621094</v>
      </c>
      <c r="E2555" s="55">
        <v>4.2757225036621094</v>
      </c>
    </row>
    <row r="2556" spans="1:5" ht="75">
      <c r="A2556" s="5" t="s">
        <v>4995</v>
      </c>
      <c r="B2556" s="15" t="s">
        <v>4996</v>
      </c>
      <c r="C2556" s="20" t="s">
        <v>3970</v>
      </c>
      <c r="D2556" s="46">
        <v>980997.6875</v>
      </c>
      <c r="E2556" s="57">
        <v>980997.6875</v>
      </c>
    </row>
    <row r="2557" spans="1:5" ht="60">
      <c r="A2557" s="5" t="s">
        <v>4997</v>
      </c>
      <c r="B2557" s="15" t="s">
        <v>4998</v>
      </c>
      <c r="C2557" s="20" t="s">
        <v>38</v>
      </c>
      <c r="D2557" s="44">
        <v>1.0018192529678345</v>
      </c>
      <c r="E2557" s="55">
        <v>1.0018192529678345</v>
      </c>
    </row>
    <row r="2558" spans="1:5" ht="60">
      <c r="A2558" s="5" t="s">
        <v>4999</v>
      </c>
      <c r="B2558" s="15" t="s">
        <v>5000</v>
      </c>
      <c r="C2558" s="20" t="s">
        <v>30</v>
      </c>
      <c r="D2558" s="50">
        <v>775.009521484375</v>
      </c>
      <c r="E2558" s="61">
        <v>775.009521484375</v>
      </c>
    </row>
    <row r="2559" spans="1:5" ht="60">
      <c r="A2559" s="5" t="s">
        <v>5001</v>
      </c>
      <c r="B2559" s="15" t="s">
        <v>5002</v>
      </c>
      <c r="C2559" s="20" t="s">
        <v>212</v>
      </c>
      <c r="D2559" s="47">
        <v>1271.10498046875</v>
      </c>
      <c r="E2559" s="58">
        <v>1271.10498046875</v>
      </c>
    </row>
    <row r="2560" spans="1:5" ht="60">
      <c r="A2560" s="5" t="s">
        <v>5003</v>
      </c>
      <c r="B2560" s="15" t="s">
        <v>5004</v>
      </c>
      <c r="C2560" s="20" t="s">
        <v>212</v>
      </c>
      <c r="D2560" s="44">
        <v>6.2273645401000977</v>
      </c>
      <c r="E2560" s="55">
        <v>6.2273645401000977</v>
      </c>
    </row>
    <row r="2561" spans="1:5" ht="75">
      <c r="A2561" s="5" t="s">
        <v>5005</v>
      </c>
      <c r="B2561" s="15" t="s">
        <v>5006</v>
      </c>
      <c r="C2561" s="20" t="s">
        <v>500</v>
      </c>
      <c r="D2561" s="50">
        <v>825.030517578125</v>
      </c>
      <c r="E2561" s="61">
        <v>825.030517578125</v>
      </c>
    </row>
    <row r="2562" spans="1:5" ht="75">
      <c r="A2562" s="5" t="s">
        <v>5007</v>
      </c>
      <c r="B2562" s="15" t="s">
        <v>5008</v>
      </c>
      <c r="C2562" s="20" t="s">
        <v>33</v>
      </c>
      <c r="D2562" s="48">
        <v>0</v>
      </c>
      <c r="E2562" s="59">
        <v>0</v>
      </c>
    </row>
    <row r="2563" spans="1:5" ht="60">
      <c r="A2563" s="5" t="s">
        <v>5009</v>
      </c>
      <c r="B2563" s="15" t="s">
        <v>5010</v>
      </c>
      <c r="C2563" s="20" t="s">
        <v>505</v>
      </c>
      <c r="D2563" s="44">
        <v>1.7118936777114868</v>
      </c>
      <c r="E2563" s="55">
        <v>1.7118936777114868</v>
      </c>
    </row>
    <row r="2564" spans="1:5" ht="60">
      <c r="A2564" s="5" t="s">
        <v>5011</v>
      </c>
      <c r="B2564" s="15" t="s">
        <v>5012</v>
      </c>
      <c r="C2564" s="20" t="s">
        <v>500</v>
      </c>
      <c r="D2564" s="50">
        <v>874.21319580078125</v>
      </c>
      <c r="E2564" s="61">
        <v>874.21319580078125</v>
      </c>
    </row>
    <row r="2565" spans="1:5" ht="75">
      <c r="A2565" s="5" t="s">
        <v>5013</v>
      </c>
      <c r="B2565" s="15" t="s">
        <v>5014</v>
      </c>
      <c r="C2565" s="20" t="s">
        <v>3932</v>
      </c>
      <c r="D2565" s="45">
        <v>29.043636322021484</v>
      </c>
      <c r="E2565" s="56">
        <v>29.043636322021484</v>
      </c>
    </row>
    <row r="2566" spans="1:5" ht="60">
      <c r="A2566" s="5" t="s">
        <v>5015</v>
      </c>
      <c r="B2566" s="15" t="s">
        <v>5016</v>
      </c>
      <c r="C2566" s="20" t="s">
        <v>212</v>
      </c>
      <c r="D2566" s="50">
        <v>250.48431396484375</v>
      </c>
      <c r="E2566" s="61">
        <v>250.48431396484375</v>
      </c>
    </row>
    <row r="2567" spans="1:5" ht="60">
      <c r="A2567" s="5" t="s">
        <v>5017</v>
      </c>
      <c r="B2567" s="15" t="s">
        <v>5018</v>
      </c>
      <c r="C2567" s="20" t="s">
        <v>127</v>
      </c>
      <c r="D2567" s="47">
        <v>1057.5810546875</v>
      </c>
      <c r="E2567" s="58">
        <v>1057.5810546875</v>
      </c>
    </row>
    <row r="2568" spans="1:5" ht="60">
      <c r="A2568" s="5" t="s">
        <v>5019</v>
      </c>
      <c r="B2568" s="15" t="s">
        <v>5020</v>
      </c>
      <c r="C2568" s="20" t="s">
        <v>3939</v>
      </c>
      <c r="D2568" s="51">
        <v>0.33386090397834778</v>
      </c>
      <c r="E2568" s="62">
        <v>0.33386090397834778</v>
      </c>
    </row>
    <row r="2569" spans="1:5" ht="75">
      <c r="A2569" s="5" t="s">
        <v>5021</v>
      </c>
      <c r="B2569" s="15" t="s">
        <v>5022</v>
      </c>
      <c r="C2569" s="20" t="s">
        <v>33</v>
      </c>
      <c r="D2569" s="45">
        <v>69.363334655761719</v>
      </c>
      <c r="E2569" s="56">
        <v>69.363334655761719</v>
      </c>
    </row>
    <row r="2570" spans="1:5" ht="75">
      <c r="A2570" s="5" t="s">
        <v>5023</v>
      </c>
      <c r="B2570" s="15" t="s">
        <v>5024</v>
      </c>
      <c r="C2570" s="20" t="s">
        <v>33</v>
      </c>
      <c r="D2570" s="44">
        <v>3.7172515392303467</v>
      </c>
      <c r="E2570" s="55">
        <v>3.7172515392303467</v>
      </c>
    </row>
    <row r="2571" spans="1:5" ht="75">
      <c r="A2571" s="5" t="s">
        <v>5025</v>
      </c>
      <c r="B2571" s="15" t="s">
        <v>5026</v>
      </c>
      <c r="C2571" s="20" t="s">
        <v>33</v>
      </c>
      <c r="D2571" s="45">
        <v>13.00465202331543</v>
      </c>
      <c r="E2571" s="56">
        <v>13.00465202331543</v>
      </c>
    </row>
    <row r="2572" spans="1:5" ht="75">
      <c r="A2572" s="5" t="s">
        <v>5027</v>
      </c>
      <c r="B2572" s="15" t="s">
        <v>5028</v>
      </c>
      <c r="C2572" s="20" t="s">
        <v>33</v>
      </c>
      <c r="D2572" s="45">
        <v>13.061439514160156</v>
      </c>
      <c r="E2572" s="56">
        <v>13.061439514160156</v>
      </c>
    </row>
    <row r="2573" spans="1:5" ht="75">
      <c r="A2573" s="5" t="s">
        <v>5029</v>
      </c>
      <c r="B2573" s="15" t="s">
        <v>5030</v>
      </c>
      <c r="C2573" s="20" t="s">
        <v>33</v>
      </c>
      <c r="D2573" s="48">
        <v>0</v>
      </c>
      <c r="E2573" s="59">
        <v>0</v>
      </c>
    </row>
    <row r="2574" spans="1:5" ht="75">
      <c r="A2574" s="5" t="s">
        <v>5031</v>
      </c>
      <c r="B2574" s="15" t="s">
        <v>5032</v>
      </c>
      <c r="C2574" s="20" t="s">
        <v>33</v>
      </c>
      <c r="D2574" s="51">
        <v>0.83426439762115479</v>
      </c>
      <c r="E2574" s="62">
        <v>0.83426439762115479</v>
      </c>
    </row>
    <row r="2575" spans="1:5" ht="75">
      <c r="A2575" s="5" t="s">
        <v>5033</v>
      </c>
      <c r="B2575" s="15" t="s">
        <v>5034</v>
      </c>
      <c r="C2575" s="20" t="s">
        <v>33</v>
      </c>
      <c r="D2575" s="51">
        <v>1.9061246886849403E-2</v>
      </c>
      <c r="E2575" s="62">
        <v>1.9061246886849403E-2</v>
      </c>
    </row>
    <row r="2576" spans="1:5" ht="75">
      <c r="A2576" s="5" t="s">
        <v>5035</v>
      </c>
      <c r="B2576" s="15" t="s">
        <v>5036</v>
      </c>
      <c r="C2576" s="20" t="s">
        <v>2126</v>
      </c>
      <c r="D2576" s="51">
        <v>0.95306235551834106</v>
      </c>
      <c r="E2576" s="62">
        <v>0.95306235551834106</v>
      </c>
    </row>
    <row r="2577" spans="1:5" ht="60">
      <c r="A2577" s="5" t="s">
        <v>5037</v>
      </c>
      <c r="B2577" s="15" t="s">
        <v>5038</v>
      </c>
      <c r="C2577" s="20" t="s">
        <v>2117</v>
      </c>
      <c r="D2577" s="48">
        <v>0</v>
      </c>
      <c r="E2577" s="59">
        <v>0</v>
      </c>
    </row>
    <row r="2578" spans="1:5" ht="75">
      <c r="A2578" s="5" t="s">
        <v>5039</v>
      </c>
      <c r="B2578" s="15" t="s">
        <v>5040</v>
      </c>
      <c r="C2578" s="20" t="s">
        <v>2117</v>
      </c>
      <c r="D2578" s="48">
        <v>0</v>
      </c>
      <c r="E2578" s="59">
        <v>0</v>
      </c>
    </row>
    <row r="2579" spans="1:5" ht="60">
      <c r="A2579" s="5" t="s">
        <v>5041</v>
      </c>
      <c r="B2579" s="15" t="s">
        <v>5042</v>
      </c>
      <c r="C2579" s="20" t="s">
        <v>2117</v>
      </c>
      <c r="D2579" s="48">
        <v>0</v>
      </c>
      <c r="E2579" s="59">
        <v>0</v>
      </c>
    </row>
    <row r="2580" spans="1:5" ht="75">
      <c r="A2580" s="5" t="s">
        <v>5043</v>
      </c>
      <c r="B2580" s="15" t="s">
        <v>5044</v>
      </c>
      <c r="C2580" s="20" t="s">
        <v>2117</v>
      </c>
      <c r="D2580" s="48">
        <v>0</v>
      </c>
      <c r="E2580" s="59">
        <v>0</v>
      </c>
    </row>
    <row r="2581" spans="1:5" ht="60">
      <c r="A2581" s="5" t="s">
        <v>5045</v>
      </c>
      <c r="B2581" s="15" t="s">
        <v>5046</v>
      </c>
      <c r="C2581" s="20" t="s">
        <v>2117</v>
      </c>
      <c r="D2581" s="48">
        <v>0</v>
      </c>
      <c r="E2581" s="59">
        <v>0</v>
      </c>
    </row>
    <row r="2582" spans="1:5" ht="60">
      <c r="A2582" s="5" t="s">
        <v>5047</v>
      </c>
      <c r="B2582" s="15" t="s">
        <v>5048</v>
      </c>
      <c r="C2582" s="20" t="s">
        <v>33</v>
      </c>
      <c r="D2582" s="44">
        <v>4.2757225036621094</v>
      </c>
      <c r="E2582" s="55">
        <v>4.2757225036621094</v>
      </c>
    </row>
    <row r="2583" spans="1:5" ht="75">
      <c r="A2583" s="5" t="s">
        <v>5049</v>
      </c>
      <c r="B2583" s="15" t="s">
        <v>5050</v>
      </c>
      <c r="C2583" s="20" t="s">
        <v>3970</v>
      </c>
      <c r="D2583" s="46">
        <v>980997.6875</v>
      </c>
      <c r="E2583" s="57">
        <v>980997.6875</v>
      </c>
    </row>
    <row r="2584" spans="1:5" ht="75">
      <c r="A2584" s="5" t="s">
        <v>5051</v>
      </c>
      <c r="B2584" s="15" t="s">
        <v>5052</v>
      </c>
      <c r="C2584" s="20" t="s">
        <v>38</v>
      </c>
      <c r="D2584" s="44">
        <v>1.0068045854568481</v>
      </c>
      <c r="E2584" s="55">
        <v>1.0068045854568481</v>
      </c>
    </row>
    <row r="2585" spans="1:5" ht="75">
      <c r="A2585" s="5" t="s">
        <v>5053</v>
      </c>
      <c r="B2585" s="15" t="s">
        <v>5054</v>
      </c>
      <c r="C2585" s="20" t="s">
        <v>30</v>
      </c>
      <c r="D2585" s="50">
        <v>985.27001953125</v>
      </c>
      <c r="E2585" s="61">
        <v>985.27001953125</v>
      </c>
    </row>
    <row r="2586" spans="1:5" ht="75">
      <c r="A2586" s="5" t="s">
        <v>5055</v>
      </c>
      <c r="B2586" s="15" t="s">
        <v>5056</v>
      </c>
      <c r="C2586" s="20" t="s">
        <v>212</v>
      </c>
      <c r="D2586" s="47">
        <v>1271.10498046875</v>
      </c>
      <c r="E2586" s="58">
        <v>1271.10498046875</v>
      </c>
    </row>
    <row r="2587" spans="1:5" ht="75">
      <c r="A2587" s="5" t="s">
        <v>5057</v>
      </c>
      <c r="B2587" s="15" t="s">
        <v>5058</v>
      </c>
      <c r="C2587" s="20" t="s">
        <v>212</v>
      </c>
      <c r="D2587" s="44">
        <v>6.2273645401000977</v>
      </c>
      <c r="E2587" s="55">
        <v>6.2273645401000977</v>
      </c>
    </row>
    <row r="2588" spans="1:5" ht="75">
      <c r="A2588" s="5" t="s">
        <v>5059</v>
      </c>
      <c r="B2588" s="15" t="s">
        <v>5060</v>
      </c>
      <c r="C2588" s="20" t="s">
        <v>500</v>
      </c>
      <c r="D2588" s="47">
        <v>1079.0076904296875</v>
      </c>
      <c r="E2588" s="58">
        <v>1079.0076904296875</v>
      </c>
    </row>
    <row r="2589" spans="1:5" ht="75">
      <c r="A2589" s="5" t="s">
        <v>5061</v>
      </c>
      <c r="B2589" s="15" t="s">
        <v>5062</v>
      </c>
      <c r="C2589" s="20" t="s">
        <v>33</v>
      </c>
      <c r="D2589" s="48">
        <v>0</v>
      </c>
      <c r="E2589" s="59">
        <v>0</v>
      </c>
    </row>
    <row r="2590" spans="1:5" ht="75">
      <c r="A2590" s="5" t="s">
        <v>5063</v>
      </c>
      <c r="B2590" s="15" t="s">
        <v>5064</v>
      </c>
      <c r="C2590" s="20" t="s">
        <v>505</v>
      </c>
      <c r="D2590" s="44">
        <v>1.9473367929458618</v>
      </c>
      <c r="E2590" s="55">
        <v>1.9473367929458618</v>
      </c>
    </row>
    <row r="2591" spans="1:5" ht="75">
      <c r="A2591" s="5" t="s">
        <v>5065</v>
      </c>
      <c r="B2591" s="15" t="s">
        <v>5066</v>
      </c>
      <c r="C2591" s="20" t="s">
        <v>500</v>
      </c>
      <c r="D2591" s="47">
        <v>1146.769287109375</v>
      </c>
      <c r="E2591" s="58">
        <v>1146.769287109375</v>
      </c>
    </row>
    <row r="2592" spans="1:5" ht="75">
      <c r="A2592" s="5" t="s">
        <v>5067</v>
      </c>
      <c r="B2592" s="15" t="s">
        <v>5068</v>
      </c>
      <c r="C2592" s="20" t="s">
        <v>3932</v>
      </c>
      <c r="D2592" s="45">
        <v>29.043636322021484</v>
      </c>
      <c r="E2592" s="56">
        <v>29.043636322021484</v>
      </c>
    </row>
    <row r="2593" spans="1:5" ht="75">
      <c r="A2593" s="5" t="s">
        <v>5069</v>
      </c>
      <c r="B2593" s="15" t="s">
        <v>5070</v>
      </c>
      <c r="C2593" s="20" t="s">
        <v>212</v>
      </c>
      <c r="D2593" s="50">
        <v>250.48431396484375</v>
      </c>
      <c r="E2593" s="61">
        <v>250.48431396484375</v>
      </c>
    </row>
    <row r="2594" spans="1:5" ht="75">
      <c r="A2594" s="5" t="s">
        <v>5071</v>
      </c>
      <c r="B2594" s="15" t="s">
        <v>5072</v>
      </c>
      <c r="C2594" s="20" t="s">
        <v>127</v>
      </c>
      <c r="D2594" s="47">
        <v>1263.4442138671875</v>
      </c>
      <c r="E2594" s="58">
        <v>1263.4442138671875</v>
      </c>
    </row>
    <row r="2595" spans="1:5" ht="75">
      <c r="A2595" s="5" t="s">
        <v>5073</v>
      </c>
      <c r="B2595" s="15" t="s">
        <v>5074</v>
      </c>
      <c r="C2595" s="20" t="s">
        <v>3939</v>
      </c>
      <c r="D2595" s="51">
        <v>0.27946224808692932</v>
      </c>
      <c r="E2595" s="62">
        <v>0.27946224808692932</v>
      </c>
    </row>
    <row r="2596" spans="1:5" ht="75">
      <c r="A2596" s="5" t="s">
        <v>5075</v>
      </c>
      <c r="B2596" s="15" t="s">
        <v>5076</v>
      </c>
      <c r="C2596" s="20" t="s">
        <v>33</v>
      </c>
      <c r="D2596" s="45">
        <v>69.363334655761719</v>
      </c>
      <c r="E2596" s="56">
        <v>69.363334655761719</v>
      </c>
    </row>
    <row r="2597" spans="1:5" ht="75">
      <c r="A2597" s="5" t="s">
        <v>5077</v>
      </c>
      <c r="B2597" s="15" t="s">
        <v>5078</v>
      </c>
      <c r="C2597" s="20" t="s">
        <v>33</v>
      </c>
      <c r="D2597" s="44">
        <v>3.7172515392303467</v>
      </c>
      <c r="E2597" s="55">
        <v>3.7172515392303467</v>
      </c>
    </row>
    <row r="2598" spans="1:5" ht="75">
      <c r="A2598" s="5" t="s">
        <v>5079</v>
      </c>
      <c r="B2598" s="15" t="s">
        <v>5080</v>
      </c>
      <c r="C2598" s="20" t="s">
        <v>33</v>
      </c>
      <c r="D2598" s="45">
        <v>13.00465202331543</v>
      </c>
      <c r="E2598" s="56">
        <v>13.00465202331543</v>
      </c>
    </row>
    <row r="2599" spans="1:5" ht="75">
      <c r="A2599" s="5" t="s">
        <v>5081</v>
      </c>
      <c r="B2599" s="15" t="s">
        <v>5082</v>
      </c>
      <c r="C2599" s="20" t="s">
        <v>33</v>
      </c>
      <c r="D2599" s="45">
        <v>13.061439514160156</v>
      </c>
      <c r="E2599" s="56">
        <v>13.061439514160156</v>
      </c>
    </row>
    <row r="2600" spans="1:5" ht="75">
      <c r="A2600" s="5" t="s">
        <v>5083</v>
      </c>
      <c r="B2600" s="15" t="s">
        <v>5084</v>
      </c>
      <c r="C2600" s="20" t="s">
        <v>33</v>
      </c>
      <c r="D2600" s="48">
        <v>0</v>
      </c>
      <c r="E2600" s="59">
        <v>0</v>
      </c>
    </row>
    <row r="2601" spans="1:5" ht="75">
      <c r="A2601" s="5" t="s">
        <v>5085</v>
      </c>
      <c r="B2601" s="15" t="s">
        <v>5086</v>
      </c>
      <c r="C2601" s="20" t="s">
        <v>33</v>
      </c>
      <c r="D2601" s="51">
        <v>0.83426439762115479</v>
      </c>
      <c r="E2601" s="62">
        <v>0.83426439762115479</v>
      </c>
    </row>
    <row r="2602" spans="1:5" ht="75">
      <c r="A2602" s="5" t="s">
        <v>5087</v>
      </c>
      <c r="B2602" s="15" t="s">
        <v>5088</v>
      </c>
      <c r="C2602" s="20" t="s">
        <v>33</v>
      </c>
      <c r="D2602" s="51">
        <v>1.9061246886849403E-2</v>
      </c>
      <c r="E2602" s="62">
        <v>1.9061246886849403E-2</v>
      </c>
    </row>
    <row r="2603" spans="1:5" ht="75">
      <c r="A2603" s="5" t="s">
        <v>5089</v>
      </c>
      <c r="B2603" s="15" t="s">
        <v>5090</v>
      </c>
      <c r="C2603" s="20" t="s">
        <v>2126</v>
      </c>
      <c r="D2603" s="51">
        <v>0.95306235551834106</v>
      </c>
      <c r="E2603" s="62">
        <v>0.95306235551834106</v>
      </c>
    </row>
    <row r="2604" spans="1:5" ht="75">
      <c r="A2604" s="5" t="s">
        <v>5091</v>
      </c>
      <c r="B2604" s="15" t="s">
        <v>5092</v>
      </c>
      <c r="C2604" s="20" t="s">
        <v>2117</v>
      </c>
      <c r="D2604" s="48">
        <v>0</v>
      </c>
      <c r="E2604" s="59">
        <v>0</v>
      </c>
    </row>
    <row r="2605" spans="1:5" ht="75">
      <c r="A2605" s="5" t="s">
        <v>5093</v>
      </c>
      <c r="B2605" s="15" t="s">
        <v>5094</v>
      </c>
      <c r="C2605" s="20" t="s">
        <v>2117</v>
      </c>
      <c r="D2605" s="48">
        <v>0</v>
      </c>
      <c r="E2605" s="59">
        <v>0</v>
      </c>
    </row>
    <row r="2606" spans="1:5" ht="75">
      <c r="A2606" s="5" t="s">
        <v>5095</v>
      </c>
      <c r="B2606" s="15" t="s">
        <v>5096</v>
      </c>
      <c r="C2606" s="20" t="s">
        <v>2117</v>
      </c>
      <c r="D2606" s="48">
        <v>0</v>
      </c>
      <c r="E2606" s="59">
        <v>0</v>
      </c>
    </row>
    <row r="2607" spans="1:5" ht="75">
      <c r="A2607" s="5" t="s">
        <v>5097</v>
      </c>
      <c r="B2607" s="15" t="s">
        <v>5098</v>
      </c>
      <c r="C2607" s="20" t="s">
        <v>2117</v>
      </c>
      <c r="D2607" s="48">
        <v>0</v>
      </c>
      <c r="E2607" s="59">
        <v>0</v>
      </c>
    </row>
    <row r="2608" spans="1:5" ht="75">
      <c r="A2608" s="5" t="s">
        <v>5099</v>
      </c>
      <c r="B2608" s="15" t="s">
        <v>5100</v>
      </c>
      <c r="C2608" s="20" t="s">
        <v>2117</v>
      </c>
      <c r="D2608" s="48">
        <v>0</v>
      </c>
      <c r="E2608" s="59">
        <v>0</v>
      </c>
    </row>
    <row r="2609" spans="1:5" ht="75">
      <c r="A2609" s="5" t="s">
        <v>5101</v>
      </c>
      <c r="B2609" s="15" t="s">
        <v>5102</v>
      </c>
      <c r="C2609" s="20" t="s">
        <v>33</v>
      </c>
      <c r="D2609" s="44">
        <v>4.2757225036621094</v>
      </c>
      <c r="E2609" s="55">
        <v>4.2757225036621094</v>
      </c>
    </row>
    <row r="2610" spans="1:5" ht="75">
      <c r="A2610" s="5" t="s">
        <v>5103</v>
      </c>
      <c r="B2610" s="15" t="s">
        <v>5104</v>
      </c>
      <c r="C2610" s="20" t="s">
        <v>3970</v>
      </c>
      <c r="D2610" s="46">
        <v>980997.6875</v>
      </c>
      <c r="E2610" s="57">
        <v>980997.6875</v>
      </c>
    </row>
    <row r="2611" spans="1:5" ht="45">
      <c r="A2611" s="5" t="s">
        <v>5105</v>
      </c>
      <c r="B2611" s="15" t="s">
        <v>5106</v>
      </c>
      <c r="C2611" s="20" t="s">
        <v>38</v>
      </c>
      <c r="D2611" s="51">
        <v>0.17499999701976776</v>
      </c>
      <c r="E2611" s="62">
        <v>0.17499999701976776</v>
      </c>
    </row>
    <row r="2612" spans="1:5" ht="45">
      <c r="A2612" s="5" t="s">
        <v>5107</v>
      </c>
      <c r="B2612" s="15" t="s">
        <v>5108</v>
      </c>
      <c r="C2612" s="20" t="s">
        <v>30</v>
      </c>
      <c r="D2612" s="50">
        <v>285.27658081054687</v>
      </c>
      <c r="E2612" s="61">
        <v>285.27658081054687</v>
      </c>
    </row>
    <row r="2613" spans="1:5" ht="45">
      <c r="A2613" s="5" t="s">
        <v>5109</v>
      </c>
      <c r="B2613" s="15" t="s">
        <v>5110</v>
      </c>
      <c r="C2613" s="20" t="s">
        <v>212</v>
      </c>
      <c r="D2613" s="51">
        <v>0.40748104453086853</v>
      </c>
      <c r="E2613" s="62">
        <v>0.40748104453086853</v>
      </c>
    </row>
    <row r="2614" spans="1:5" ht="45">
      <c r="A2614" s="5" t="s">
        <v>5111</v>
      </c>
      <c r="B2614" s="15" t="s">
        <v>5112</v>
      </c>
      <c r="C2614" s="20" t="s">
        <v>505</v>
      </c>
      <c r="D2614" s="44">
        <v>8.97216796875</v>
      </c>
      <c r="E2614" s="55">
        <v>8.97216796875</v>
      </c>
    </row>
    <row r="2615" spans="1:5" ht="45">
      <c r="A2615" s="5" t="s">
        <v>5113</v>
      </c>
      <c r="B2615" s="15" t="s">
        <v>5114</v>
      </c>
      <c r="C2615" s="20" t="s">
        <v>500</v>
      </c>
      <c r="D2615" s="46">
        <v>3047.149658203125</v>
      </c>
      <c r="E2615" s="57">
        <v>3047.149658203125</v>
      </c>
    </row>
    <row r="2616" spans="1:5" ht="45">
      <c r="A2616" s="5" t="s">
        <v>5115</v>
      </c>
      <c r="B2616" s="15" t="s">
        <v>5116</v>
      </c>
      <c r="C2616" s="20" t="s">
        <v>500</v>
      </c>
      <c r="D2616" s="50">
        <v>499.66098022460937</v>
      </c>
      <c r="E2616" s="61">
        <v>499.66098022460937</v>
      </c>
    </row>
    <row r="2617" spans="1:5" ht="45">
      <c r="A2617" s="5" t="s">
        <v>5117</v>
      </c>
      <c r="B2617" s="15" t="s">
        <v>5118</v>
      </c>
      <c r="C2617" s="20"/>
      <c r="D2617" s="44">
        <v>1.1874320507049561</v>
      </c>
      <c r="E2617" s="55">
        <v>1.1874320507049561</v>
      </c>
    </row>
    <row r="2618" spans="1:5" ht="45">
      <c r="A2618" s="5" t="s">
        <v>5119</v>
      </c>
      <c r="B2618" s="15" t="s">
        <v>5120</v>
      </c>
      <c r="C2618" s="20" t="s">
        <v>3939</v>
      </c>
      <c r="D2618" s="51">
        <v>6.7935056984424591E-2</v>
      </c>
      <c r="E2618" s="62">
        <v>6.7935056984424591E-2</v>
      </c>
    </row>
    <row r="2619" spans="1:5" ht="45">
      <c r="A2619" s="5" t="s">
        <v>5121</v>
      </c>
      <c r="B2619" s="15" t="s">
        <v>5122</v>
      </c>
      <c r="C2619" s="20" t="s">
        <v>505</v>
      </c>
      <c r="D2619" s="44">
        <v>1.9906297922134399</v>
      </c>
      <c r="E2619" s="55">
        <v>1.9906297922134399</v>
      </c>
    </row>
    <row r="2620" spans="1:5" ht="45">
      <c r="A2620" s="5" t="s">
        <v>5123</v>
      </c>
      <c r="B2620" s="15" t="s">
        <v>5124</v>
      </c>
      <c r="C2620" s="20" t="s">
        <v>5125</v>
      </c>
      <c r="D2620" s="51">
        <v>4.1888121515512466E-2</v>
      </c>
      <c r="E2620" s="62">
        <v>4.1888121515512466E-2</v>
      </c>
    </row>
    <row r="2621" spans="1:5" ht="45">
      <c r="A2621" s="5" t="s">
        <v>5126</v>
      </c>
      <c r="B2621" s="15" t="s">
        <v>5127</v>
      </c>
      <c r="C2621" s="20" t="s">
        <v>5128</v>
      </c>
      <c r="D2621" s="52">
        <v>1.9696273739100434E-5</v>
      </c>
      <c r="E2621" s="63">
        <v>1.9696273739100434E-5</v>
      </c>
    </row>
    <row r="2622" spans="1:5" ht="30">
      <c r="A2622" s="5" t="s">
        <v>5129</v>
      </c>
      <c r="B2622" s="15" t="s">
        <v>5130</v>
      </c>
      <c r="C2622" s="20" t="s">
        <v>38</v>
      </c>
      <c r="D2622" s="51">
        <v>9.7499996423721313E-2</v>
      </c>
      <c r="E2622" s="62">
        <v>9.7499996423721313E-2</v>
      </c>
    </row>
    <row r="2623" spans="1:5" ht="30">
      <c r="A2623" s="5" t="s">
        <v>5131</v>
      </c>
      <c r="B2623" s="15" t="s">
        <v>5132</v>
      </c>
      <c r="C2623" s="20" t="s">
        <v>30</v>
      </c>
      <c r="D2623" s="50">
        <v>285.17437744140625</v>
      </c>
      <c r="E2623" s="61">
        <v>285.17437744140625</v>
      </c>
    </row>
    <row r="2624" spans="1:5" ht="30">
      <c r="A2624" s="5" t="s">
        <v>5133</v>
      </c>
      <c r="B2624" s="15" t="s">
        <v>5134</v>
      </c>
      <c r="C2624" s="20" t="s">
        <v>212</v>
      </c>
      <c r="D2624" s="51">
        <v>0.71487909555435181</v>
      </c>
      <c r="E2624" s="62">
        <v>0.71487909555435181</v>
      </c>
    </row>
    <row r="2625" spans="1:5" ht="30">
      <c r="A2625" s="5" t="s">
        <v>5135</v>
      </c>
      <c r="B2625" s="15" t="s">
        <v>5136</v>
      </c>
      <c r="C2625" s="20" t="s">
        <v>505</v>
      </c>
      <c r="D2625" s="44">
        <v>9.2420339584350586</v>
      </c>
      <c r="E2625" s="55">
        <v>9.2420339584350586</v>
      </c>
    </row>
    <row r="2626" spans="1:5" ht="30">
      <c r="A2626" s="5" t="s">
        <v>5137</v>
      </c>
      <c r="B2626" s="15" t="s">
        <v>5138</v>
      </c>
      <c r="C2626" s="20" t="s">
        <v>500</v>
      </c>
      <c r="D2626" s="46">
        <v>3047.149658203125</v>
      </c>
      <c r="E2626" s="57">
        <v>3047.149658203125</v>
      </c>
    </row>
    <row r="2627" spans="1:5" ht="30">
      <c r="A2627" s="5" t="s">
        <v>5139</v>
      </c>
      <c r="B2627" s="15" t="s">
        <v>5140</v>
      </c>
      <c r="C2627" s="20" t="s">
        <v>500</v>
      </c>
      <c r="D2627" s="50">
        <v>499.66098022460937</v>
      </c>
      <c r="E2627" s="61">
        <v>499.66098022460937</v>
      </c>
    </row>
    <row r="2628" spans="1:5" ht="30">
      <c r="A2628" s="5" t="s">
        <v>5141</v>
      </c>
      <c r="B2628" s="15" t="s">
        <v>5142</v>
      </c>
      <c r="C2628" s="20"/>
      <c r="D2628" s="44">
        <v>1.1939362287521362</v>
      </c>
      <c r="E2628" s="55">
        <v>1.1939362287521362</v>
      </c>
    </row>
    <row r="2629" spans="1:5" ht="30">
      <c r="A2629" s="5" t="s">
        <v>5143</v>
      </c>
      <c r="B2629" s="15" t="s">
        <v>5144</v>
      </c>
      <c r="C2629" s="20" t="s">
        <v>3939</v>
      </c>
      <c r="D2629" s="51">
        <v>3.7848677486181259E-2</v>
      </c>
      <c r="E2629" s="62">
        <v>3.7848677486181259E-2</v>
      </c>
    </row>
    <row r="2630" spans="1:5" ht="30">
      <c r="A2630" s="5" t="s">
        <v>5145</v>
      </c>
      <c r="B2630" s="15" t="s">
        <v>5146</v>
      </c>
      <c r="C2630" s="20" t="s">
        <v>505</v>
      </c>
      <c r="D2630" s="44">
        <v>1.9893985986709595</v>
      </c>
      <c r="E2630" s="55">
        <v>1.9893985986709595</v>
      </c>
    </row>
    <row r="2631" spans="1:5" ht="30">
      <c r="A2631" s="5" t="s">
        <v>5147</v>
      </c>
      <c r="B2631" s="15" t="s">
        <v>5148</v>
      </c>
      <c r="C2631" s="20" t="s">
        <v>5125</v>
      </c>
      <c r="D2631" s="51">
        <v>4.1870176792144775E-2</v>
      </c>
      <c r="E2631" s="62">
        <v>4.1870176792144775E-2</v>
      </c>
    </row>
    <row r="2632" spans="1:5" ht="30">
      <c r="A2632" s="5" t="s">
        <v>5149</v>
      </c>
      <c r="B2632" s="15" t="s">
        <v>5150</v>
      </c>
      <c r="C2632" s="20" t="s">
        <v>5128</v>
      </c>
      <c r="D2632" s="52">
        <v>1.9692986825248227E-5</v>
      </c>
      <c r="E2632" s="63">
        <v>1.9692986825248227E-5</v>
      </c>
    </row>
    <row r="2633" spans="1:5" ht="45">
      <c r="A2633" s="5" t="s">
        <v>5151</v>
      </c>
      <c r="B2633" s="15" t="s">
        <v>5152</v>
      </c>
      <c r="C2633" s="20" t="s">
        <v>38</v>
      </c>
      <c r="D2633" s="50">
        <v>166.80561828613281</v>
      </c>
      <c r="E2633" s="61">
        <v>166.80561828613281</v>
      </c>
    </row>
    <row r="2634" spans="1:5" ht="60">
      <c r="A2634" s="5" t="s">
        <v>5153</v>
      </c>
      <c r="B2634" s="15" t="s">
        <v>5154</v>
      </c>
      <c r="C2634" s="20" t="s">
        <v>30</v>
      </c>
      <c r="D2634" s="50">
        <v>238.79255676269531</v>
      </c>
      <c r="E2634" s="61">
        <v>238.79255676269531</v>
      </c>
    </row>
    <row r="2635" spans="1:5" ht="45">
      <c r="A2635" s="5" t="s">
        <v>5155</v>
      </c>
      <c r="B2635" s="15" t="s">
        <v>5156</v>
      </c>
      <c r="C2635" s="20" t="s">
        <v>212</v>
      </c>
      <c r="D2635" s="50">
        <v>835.38323974609375</v>
      </c>
      <c r="E2635" s="61">
        <v>835.38323974609375</v>
      </c>
    </row>
    <row r="2636" spans="1:5" ht="45">
      <c r="A2636" s="5" t="s">
        <v>5157</v>
      </c>
      <c r="B2636" s="15" t="s">
        <v>5158</v>
      </c>
      <c r="C2636" s="20" t="s">
        <v>505</v>
      </c>
      <c r="D2636" s="44">
        <v>2.6631028652191162</v>
      </c>
      <c r="E2636" s="55">
        <v>2.6631028652191162</v>
      </c>
    </row>
    <row r="2637" spans="1:5" ht="45">
      <c r="A2637" s="5" t="s">
        <v>5159</v>
      </c>
      <c r="B2637" s="15" t="s">
        <v>5160</v>
      </c>
      <c r="C2637" s="20" t="s">
        <v>500</v>
      </c>
      <c r="D2637" s="47">
        <v>1033.885498046875</v>
      </c>
      <c r="E2637" s="58">
        <v>1033.885498046875</v>
      </c>
    </row>
    <row r="2638" spans="1:5" ht="45">
      <c r="A2638" s="5" t="s">
        <v>5161</v>
      </c>
      <c r="B2638" s="15" t="s">
        <v>5162</v>
      </c>
      <c r="C2638" s="20" t="s">
        <v>500</v>
      </c>
      <c r="D2638" s="47">
        <v>-1513.60302734375</v>
      </c>
      <c r="E2638" s="58">
        <v>-1513.60302734375</v>
      </c>
    </row>
    <row r="2639" spans="1:5" ht="60">
      <c r="A2639" s="5" t="s">
        <v>5163</v>
      </c>
      <c r="B2639" s="15" t="s">
        <v>5164</v>
      </c>
      <c r="C2639" s="20"/>
      <c r="D2639" s="51">
        <v>-0.72987300157546997</v>
      </c>
      <c r="E2639" s="62">
        <v>-0.72987300157546997</v>
      </c>
    </row>
    <row r="2640" spans="1:5" ht="45">
      <c r="A2640" s="5" t="s">
        <v>5165</v>
      </c>
      <c r="B2640" s="15" t="s">
        <v>5166</v>
      </c>
      <c r="C2640" s="20" t="s">
        <v>3939</v>
      </c>
      <c r="D2640" s="50">
        <v>828.27056884765625</v>
      </c>
      <c r="E2640" s="61">
        <v>828.27056884765625</v>
      </c>
    </row>
    <row r="2641" spans="1:5" ht="60">
      <c r="A2641" s="5" t="s">
        <v>5167</v>
      </c>
      <c r="B2641" s="15" t="s">
        <v>5168</v>
      </c>
      <c r="C2641" s="20" t="s">
        <v>505</v>
      </c>
      <c r="D2641" s="44">
        <v>4.6281113624572754</v>
      </c>
      <c r="E2641" s="55">
        <v>4.6281113624572754</v>
      </c>
    </row>
    <row r="2642" spans="1:5" ht="60">
      <c r="A2642" s="5" t="s">
        <v>5169</v>
      </c>
      <c r="B2642" s="15" t="s">
        <v>5170</v>
      </c>
      <c r="C2642" s="20" t="s">
        <v>5125</v>
      </c>
      <c r="D2642" s="51">
        <v>0.64571881294250488</v>
      </c>
      <c r="E2642" s="62">
        <v>0.64571881294250488</v>
      </c>
    </row>
    <row r="2643" spans="1:5" ht="60">
      <c r="A2643" s="5" t="s">
        <v>5171</v>
      </c>
      <c r="B2643" s="15" t="s">
        <v>5172</v>
      </c>
      <c r="C2643" s="20" t="s">
        <v>5128</v>
      </c>
      <c r="D2643" s="54">
        <v>1.1454294872237369E-4</v>
      </c>
      <c r="E2643" s="65">
        <v>1.1454294872237369E-4</v>
      </c>
    </row>
    <row r="2644" spans="1:5" ht="45">
      <c r="A2644" s="5" t="s">
        <v>5173</v>
      </c>
      <c r="B2644" s="15" t="s">
        <v>5174</v>
      </c>
      <c r="C2644" s="20" t="s">
        <v>38</v>
      </c>
      <c r="D2644" s="45">
        <v>10.242329597473145</v>
      </c>
      <c r="E2644" s="56">
        <v>10.242329597473145</v>
      </c>
    </row>
    <row r="2645" spans="1:5" ht="45">
      <c r="A2645" s="5" t="s">
        <v>5175</v>
      </c>
      <c r="B2645" s="15" t="s">
        <v>5176</v>
      </c>
      <c r="C2645" s="20" t="s">
        <v>30</v>
      </c>
      <c r="D2645" s="50">
        <v>133.97955322265625</v>
      </c>
      <c r="E2645" s="61">
        <v>133.97955322265625</v>
      </c>
    </row>
    <row r="2646" spans="1:5" ht="45">
      <c r="A2646" s="5" t="s">
        <v>5177</v>
      </c>
      <c r="B2646" s="15" t="s">
        <v>5178</v>
      </c>
      <c r="C2646" s="20" t="s">
        <v>212</v>
      </c>
      <c r="D2646" s="50">
        <v>650.5074462890625</v>
      </c>
      <c r="E2646" s="61">
        <v>650.5074462890625</v>
      </c>
    </row>
    <row r="2647" spans="1:5" ht="45">
      <c r="A2647" s="5" t="s">
        <v>5179</v>
      </c>
      <c r="B2647" s="15" t="s">
        <v>5180</v>
      </c>
      <c r="C2647" s="20" t="s">
        <v>505</v>
      </c>
      <c r="D2647" s="44">
        <v>1.6758079528808594</v>
      </c>
      <c r="E2647" s="55">
        <v>1.6758079528808594</v>
      </c>
    </row>
    <row r="2648" spans="1:5" ht="45">
      <c r="A2648" s="5" t="s">
        <v>5181</v>
      </c>
      <c r="B2648" s="15" t="s">
        <v>5182</v>
      </c>
      <c r="C2648" s="20" t="s">
        <v>500</v>
      </c>
      <c r="D2648" s="50">
        <v>563.809326171875</v>
      </c>
      <c r="E2648" s="61">
        <v>563.809326171875</v>
      </c>
    </row>
    <row r="2649" spans="1:5" ht="45">
      <c r="A2649" s="5" t="s">
        <v>5183</v>
      </c>
      <c r="B2649" s="15" t="s">
        <v>5184</v>
      </c>
      <c r="C2649" s="20" t="s">
        <v>500</v>
      </c>
      <c r="D2649" s="47">
        <v>-1983.67919921875</v>
      </c>
      <c r="E2649" s="58">
        <v>-1983.67919921875</v>
      </c>
    </row>
    <row r="2650" spans="1:5" ht="45">
      <c r="A2650" s="5" t="s">
        <v>5185</v>
      </c>
      <c r="B2650" s="15" t="s">
        <v>5186</v>
      </c>
      <c r="C2650" s="20"/>
      <c r="D2650" s="51">
        <v>-0.1011984646320343</v>
      </c>
      <c r="E2650" s="62">
        <v>-0.1011984646320343</v>
      </c>
    </row>
    <row r="2651" spans="1:5" ht="45">
      <c r="A2651" s="5" t="s">
        <v>5187</v>
      </c>
      <c r="B2651" s="15" t="s">
        <v>5188</v>
      </c>
      <c r="C2651" s="20" t="s">
        <v>3939</v>
      </c>
      <c r="D2651" s="50">
        <v>931.836181640625</v>
      </c>
      <c r="E2651" s="61">
        <v>931.836181640625</v>
      </c>
    </row>
    <row r="2652" spans="1:5" ht="45">
      <c r="A2652" s="5" t="s">
        <v>5189</v>
      </c>
      <c r="B2652" s="15" t="s">
        <v>5190</v>
      </c>
      <c r="C2652" s="20" t="s">
        <v>505</v>
      </c>
      <c r="D2652" s="44">
        <v>4.2693042755126953</v>
      </c>
      <c r="E2652" s="55">
        <v>4.2693042755126953</v>
      </c>
    </row>
    <row r="2653" spans="1:5" ht="45">
      <c r="A2653" s="5" t="s">
        <v>5191</v>
      </c>
      <c r="B2653" s="15" t="s">
        <v>5192</v>
      </c>
      <c r="C2653" s="20" t="s">
        <v>5125</v>
      </c>
      <c r="D2653" s="51">
        <v>0.68595141172409058</v>
      </c>
      <c r="E2653" s="62">
        <v>0.68595141172409058</v>
      </c>
    </row>
    <row r="2654" spans="1:5" ht="45">
      <c r="A2654" s="5" t="s">
        <v>5193</v>
      </c>
      <c r="B2654" s="15" t="s">
        <v>5194</v>
      </c>
      <c r="C2654" s="20" t="s">
        <v>5128</v>
      </c>
      <c r="D2654" s="54">
        <v>2.0608060003723949E-4</v>
      </c>
      <c r="E2654" s="65">
        <v>2.0608060003723949E-4</v>
      </c>
    </row>
    <row r="2655" spans="1:5" ht="30">
      <c r="A2655" s="5" t="s">
        <v>5195</v>
      </c>
      <c r="B2655" s="15" t="s">
        <v>5196</v>
      </c>
      <c r="C2655" s="20" t="s">
        <v>38</v>
      </c>
      <c r="D2655" s="44">
        <v>9.2460002899169922</v>
      </c>
      <c r="E2655" s="55">
        <v>9.2460002899169922</v>
      </c>
    </row>
    <row r="2656" spans="1:5" ht="30">
      <c r="A2656" s="5" t="s">
        <v>5197</v>
      </c>
      <c r="B2656" s="15" t="s">
        <v>5198</v>
      </c>
      <c r="C2656" s="20" t="s">
        <v>30</v>
      </c>
      <c r="D2656" s="50">
        <v>360.84719848632812</v>
      </c>
      <c r="E2656" s="61">
        <v>360.84719848632812</v>
      </c>
    </row>
    <row r="2657" spans="1:5" ht="30">
      <c r="A2657" s="5" t="s">
        <v>5199</v>
      </c>
      <c r="B2657" s="15" t="s">
        <v>5200</v>
      </c>
      <c r="C2657" s="20" t="s">
        <v>212</v>
      </c>
      <c r="D2657" s="45">
        <v>28.932775497436523</v>
      </c>
      <c r="E2657" s="56">
        <v>28.932775497436523</v>
      </c>
    </row>
    <row r="2658" spans="1:5" ht="30">
      <c r="A2658" s="5" t="s">
        <v>5201</v>
      </c>
      <c r="B2658" s="15" t="s">
        <v>5202</v>
      </c>
      <c r="C2658" s="20" t="s">
        <v>505</v>
      </c>
      <c r="D2658" s="44">
        <v>7.3773026466369629</v>
      </c>
      <c r="E2658" s="55">
        <v>7.3773026466369629</v>
      </c>
    </row>
    <row r="2659" spans="1:5" ht="30">
      <c r="A2659" s="5" t="s">
        <v>5203</v>
      </c>
      <c r="B2659" s="15" t="s">
        <v>5204</v>
      </c>
      <c r="C2659" s="20" t="s">
        <v>500</v>
      </c>
      <c r="D2659" s="46">
        <v>3182.62353515625</v>
      </c>
      <c r="E2659" s="57">
        <v>3182.62353515625</v>
      </c>
    </row>
    <row r="2660" spans="1:5" ht="30">
      <c r="A2660" s="5" t="s">
        <v>5205</v>
      </c>
      <c r="B2660" s="15" t="s">
        <v>5206</v>
      </c>
      <c r="C2660" s="20" t="s">
        <v>500</v>
      </c>
      <c r="D2660" s="50">
        <v>635.13507080078125</v>
      </c>
      <c r="E2660" s="61">
        <v>635.13507080078125</v>
      </c>
    </row>
    <row r="2661" spans="1:5" ht="30">
      <c r="A2661" s="5" t="s">
        <v>5207</v>
      </c>
      <c r="B2661" s="15" t="s">
        <v>5208</v>
      </c>
      <c r="C2661" s="20"/>
      <c r="D2661" s="44">
        <v>1.2016106843948364</v>
      </c>
      <c r="E2661" s="55">
        <v>1.2016106843948364</v>
      </c>
    </row>
    <row r="2662" spans="1:5" ht="30">
      <c r="A2662" s="5" t="s">
        <v>5209</v>
      </c>
      <c r="B2662" s="15" t="s">
        <v>5210</v>
      </c>
      <c r="C2662" s="20" t="s">
        <v>3939</v>
      </c>
      <c r="D2662" s="44">
        <v>3.2091910839080811</v>
      </c>
      <c r="E2662" s="55">
        <v>3.2091910839080811</v>
      </c>
    </row>
    <row r="2663" spans="1:5" ht="30">
      <c r="A2663" s="5" t="s">
        <v>5211</v>
      </c>
      <c r="B2663" s="15" t="s">
        <v>5212</v>
      </c>
      <c r="C2663" s="20" t="s">
        <v>505</v>
      </c>
      <c r="D2663" s="44">
        <v>2.1097447872161865</v>
      </c>
      <c r="E2663" s="55">
        <v>2.1097447872161865</v>
      </c>
    </row>
    <row r="2664" spans="1:5" ht="30">
      <c r="A2664" s="5" t="s">
        <v>5213</v>
      </c>
      <c r="B2664" s="15" t="s">
        <v>5214</v>
      </c>
      <c r="C2664" s="20" t="s">
        <v>5125</v>
      </c>
      <c r="D2664" s="51">
        <v>5.096970871090889E-2</v>
      </c>
      <c r="E2664" s="62">
        <v>5.096970871090889E-2</v>
      </c>
    </row>
    <row r="2665" spans="1:5" ht="30">
      <c r="A2665" s="5" t="s">
        <v>5215</v>
      </c>
      <c r="B2665" s="15" t="s">
        <v>5216</v>
      </c>
      <c r="C2665" s="20" t="s">
        <v>5128</v>
      </c>
      <c r="D2665" s="52">
        <v>2.2788286514696665E-5</v>
      </c>
      <c r="E2665" s="63">
        <v>2.2788286514696665E-5</v>
      </c>
    </row>
    <row r="2666" spans="1:5" ht="45">
      <c r="A2666" s="5" t="s">
        <v>5217</v>
      </c>
      <c r="B2666" s="15" t="s">
        <v>5218</v>
      </c>
      <c r="C2666" s="20" t="s">
        <v>38</v>
      </c>
      <c r="D2666" s="45">
        <v>33.584999084472656</v>
      </c>
      <c r="E2666" s="56">
        <v>33.584999084472656</v>
      </c>
    </row>
    <row r="2667" spans="1:5" ht="45">
      <c r="A2667" s="5" t="s">
        <v>5219</v>
      </c>
      <c r="B2667" s="15" t="s">
        <v>5220</v>
      </c>
      <c r="C2667" s="20" t="s">
        <v>30</v>
      </c>
      <c r="D2667" s="50">
        <v>325.08432006835937</v>
      </c>
      <c r="E2667" s="61">
        <v>325.08432006835937</v>
      </c>
    </row>
    <row r="2668" spans="1:5" ht="45">
      <c r="A2668" s="5" t="s">
        <v>5221</v>
      </c>
      <c r="B2668" s="15" t="s">
        <v>5222</v>
      </c>
      <c r="C2668" s="20" t="s">
        <v>212</v>
      </c>
      <c r="D2668" s="50">
        <v>713.7567138671875</v>
      </c>
      <c r="E2668" s="61">
        <v>713.7567138671875</v>
      </c>
    </row>
    <row r="2669" spans="1:5" ht="45">
      <c r="A2669" s="5" t="s">
        <v>5223</v>
      </c>
      <c r="B2669" s="15" t="s">
        <v>5224</v>
      </c>
      <c r="C2669" s="20" t="s">
        <v>505</v>
      </c>
      <c r="D2669" s="44">
        <v>6.583275318145752</v>
      </c>
      <c r="E2669" s="55">
        <v>6.583275318145752</v>
      </c>
    </row>
    <row r="2670" spans="1:5" ht="45">
      <c r="A2670" s="5" t="s">
        <v>5225</v>
      </c>
      <c r="B2670" s="15" t="s">
        <v>5226</v>
      </c>
      <c r="C2670" s="20" t="s">
        <v>500</v>
      </c>
      <c r="D2670" s="46">
        <v>3047.149658203125</v>
      </c>
      <c r="E2670" s="57">
        <v>3047.149658203125</v>
      </c>
    </row>
    <row r="2671" spans="1:5" ht="45">
      <c r="A2671" s="5" t="s">
        <v>5227</v>
      </c>
      <c r="B2671" s="15" t="s">
        <v>5228</v>
      </c>
      <c r="C2671" s="20" t="s">
        <v>500</v>
      </c>
      <c r="D2671" s="50">
        <v>499.66094970703125</v>
      </c>
      <c r="E2671" s="61">
        <v>499.66094970703125</v>
      </c>
    </row>
    <row r="2672" spans="1:5" ht="45">
      <c r="A2672" s="5" t="s">
        <v>5229</v>
      </c>
      <c r="B2672" s="15" t="s">
        <v>5230</v>
      </c>
      <c r="C2672" s="20"/>
      <c r="D2672" s="44">
        <v>1.1383403539657593</v>
      </c>
      <c r="E2672" s="55">
        <v>1.1383403539657593</v>
      </c>
    </row>
    <row r="2673" spans="1:5" ht="45">
      <c r="A2673" s="5" t="s">
        <v>5231</v>
      </c>
      <c r="B2673" s="15" t="s">
        <v>5232</v>
      </c>
      <c r="C2673" s="20" t="s">
        <v>3939</v>
      </c>
      <c r="D2673" s="45">
        <v>13.142573356628418</v>
      </c>
      <c r="E2673" s="56">
        <v>13.142573356628418</v>
      </c>
    </row>
    <row r="2674" spans="1:5" ht="45">
      <c r="A2674" s="5" t="s">
        <v>5233</v>
      </c>
      <c r="B2674" s="15" t="s">
        <v>5234</v>
      </c>
      <c r="C2674" s="20" t="s">
        <v>505</v>
      </c>
      <c r="D2674" s="44">
        <v>2.5109243392944336</v>
      </c>
      <c r="E2674" s="55">
        <v>2.5109243392944336</v>
      </c>
    </row>
    <row r="2675" spans="1:5" ht="45">
      <c r="A2675" s="5" t="s">
        <v>5235</v>
      </c>
      <c r="B2675" s="15" t="s">
        <v>5236</v>
      </c>
      <c r="C2675" s="20" t="s">
        <v>5125</v>
      </c>
      <c r="D2675" s="51">
        <v>5.045689269900322E-2</v>
      </c>
      <c r="E2675" s="62">
        <v>5.045689269900322E-2</v>
      </c>
    </row>
    <row r="2676" spans="1:5" ht="45">
      <c r="A2676" s="5" t="s">
        <v>5237</v>
      </c>
      <c r="B2676" s="15" t="s">
        <v>5238</v>
      </c>
      <c r="C2676" s="20" t="s">
        <v>5128</v>
      </c>
      <c r="D2676" s="52">
        <v>2.1114641640451737E-5</v>
      </c>
      <c r="E2676" s="63">
        <v>2.1114641640451737E-5</v>
      </c>
    </row>
    <row r="2677" spans="1:5" ht="60">
      <c r="A2677" s="5" t="s">
        <v>5239</v>
      </c>
      <c r="B2677" s="15" t="s">
        <v>5240</v>
      </c>
      <c r="C2677" s="20" t="s">
        <v>38</v>
      </c>
      <c r="D2677" s="45">
        <v>32.923244476318359</v>
      </c>
      <c r="E2677" s="56">
        <v>32.923244476318359</v>
      </c>
    </row>
    <row r="2678" spans="1:5" ht="60">
      <c r="A2678" s="5" t="s">
        <v>5241</v>
      </c>
      <c r="B2678" s="15" t="s">
        <v>5242</v>
      </c>
      <c r="C2678" s="20" t="s">
        <v>30</v>
      </c>
      <c r="D2678" s="50">
        <v>534.10321044921875</v>
      </c>
      <c r="E2678" s="61">
        <v>534.10321044921875</v>
      </c>
    </row>
    <row r="2679" spans="1:5" ht="60">
      <c r="A2679" s="5" t="s">
        <v>5243</v>
      </c>
      <c r="B2679" s="15" t="s">
        <v>5244</v>
      </c>
      <c r="C2679" s="20" t="s">
        <v>212</v>
      </c>
      <c r="D2679" s="50">
        <v>713.8238525390625</v>
      </c>
      <c r="E2679" s="61">
        <v>713.8238525390625</v>
      </c>
    </row>
    <row r="2680" spans="1:5" ht="60">
      <c r="A2680" s="5" t="s">
        <v>5245</v>
      </c>
      <c r="B2680" s="15" t="s">
        <v>5246</v>
      </c>
      <c r="C2680" s="20" t="s">
        <v>505</v>
      </c>
      <c r="D2680" s="44">
        <v>7.2870750427246094</v>
      </c>
      <c r="E2680" s="55">
        <v>7.2870750427246094</v>
      </c>
    </row>
    <row r="2681" spans="1:5" ht="60">
      <c r="A2681" s="5" t="s">
        <v>5247</v>
      </c>
      <c r="B2681" s="15" t="s">
        <v>5248</v>
      </c>
      <c r="C2681" s="20" t="s">
        <v>500</v>
      </c>
      <c r="D2681" s="46">
        <v>3530.863037109375</v>
      </c>
      <c r="E2681" s="57">
        <v>3530.863037109375</v>
      </c>
    </row>
    <row r="2682" spans="1:5" ht="60">
      <c r="A2682" s="5" t="s">
        <v>5249</v>
      </c>
      <c r="B2682" s="15" t="s">
        <v>5250</v>
      </c>
      <c r="C2682" s="20" t="s">
        <v>500</v>
      </c>
      <c r="D2682" s="50">
        <v>983.37451171875</v>
      </c>
      <c r="E2682" s="61">
        <v>983.37451171875</v>
      </c>
    </row>
    <row r="2683" spans="1:5" ht="60">
      <c r="A2683" s="5" t="s">
        <v>5251</v>
      </c>
      <c r="B2683" s="15" t="s">
        <v>5252</v>
      </c>
      <c r="C2683" s="20"/>
      <c r="D2683" s="44">
        <v>1.4111315011978149</v>
      </c>
      <c r="E2683" s="55">
        <v>1.4111315011978149</v>
      </c>
    </row>
    <row r="2684" spans="1:5" ht="60">
      <c r="A2684" s="5" t="s">
        <v>5253</v>
      </c>
      <c r="B2684" s="15" t="s">
        <v>5254</v>
      </c>
      <c r="C2684" s="20" t="s">
        <v>3939</v>
      </c>
      <c r="D2684" s="44">
        <v>9.029658317565918</v>
      </c>
      <c r="E2684" s="55">
        <v>9.029658317565918</v>
      </c>
    </row>
    <row r="2685" spans="1:5" ht="60">
      <c r="A2685" s="5" t="s">
        <v>5255</v>
      </c>
      <c r="B2685" s="15" t="s">
        <v>5256</v>
      </c>
      <c r="C2685" s="20" t="s">
        <v>505</v>
      </c>
      <c r="D2685" s="44">
        <v>2.2503397464752197</v>
      </c>
      <c r="E2685" s="55">
        <v>2.2503397464752197</v>
      </c>
    </row>
    <row r="2686" spans="1:5" ht="60">
      <c r="A2686" s="5" t="s">
        <v>5257</v>
      </c>
      <c r="B2686" s="15" t="s">
        <v>5258</v>
      </c>
      <c r="C2686" s="20" t="s">
        <v>5125</v>
      </c>
      <c r="D2686" s="51">
        <v>7.3484152555465698E-2</v>
      </c>
      <c r="E2686" s="62">
        <v>7.3484152555465698E-2</v>
      </c>
    </row>
    <row r="2687" spans="1:5" ht="60">
      <c r="A2687" s="5" t="s">
        <v>5259</v>
      </c>
      <c r="B2687" s="15" t="s">
        <v>5260</v>
      </c>
      <c r="C2687" s="20" t="s">
        <v>5128</v>
      </c>
      <c r="D2687" s="52">
        <v>3.0050830901018344E-5</v>
      </c>
      <c r="E2687" s="63">
        <v>3.0050830901018344E-5</v>
      </c>
    </row>
    <row r="2688" spans="1:5" ht="45">
      <c r="A2688" s="5" t="s">
        <v>5261</v>
      </c>
      <c r="B2688" s="15" t="s">
        <v>5262</v>
      </c>
      <c r="C2688" s="20" t="s">
        <v>38</v>
      </c>
      <c r="D2688" s="51">
        <v>0.45640787482261658</v>
      </c>
      <c r="E2688" s="62">
        <v>0.45640787482261658</v>
      </c>
    </row>
    <row r="2689" spans="1:5" ht="45">
      <c r="A2689" s="5" t="s">
        <v>5263</v>
      </c>
      <c r="B2689" s="15" t="s">
        <v>5264</v>
      </c>
      <c r="C2689" s="20" t="s">
        <v>30</v>
      </c>
      <c r="D2689" s="45">
        <v>45.318424224853516</v>
      </c>
      <c r="E2689" s="56">
        <v>45.318424224853516</v>
      </c>
    </row>
    <row r="2690" spans="1:5" ht="45">
      <c r="A2690" s="5" t="s">
        <v>5265</v>
      </c>
      <c r="B2690" s="15" t="s">
        <v>5266</v>
      </c>
      <c r="C2690" s="20" t="s">
        <v>212</v>
      </c>
      <c r="D2690" s="50">
        <v>648.2177734375</v>
      </c>
      <c r="E2690" s="61">
        <v>648.2177734375</v>
      </c>
    </row>
    <row r="2691" spans="1:5" ht="45">
      <c r="A2691" s="5" t="s">
        <v>5267</v>
      </c>
      <c r="B2691" s="15" t="s">
        <v>5268</v>
      </c>
      <c r="C2691" s="20" t="s">
        <v>505</v>
      </c>
      <c r="D2691" s="51">
        <v>0.64278906583786011</v>
      </c>
      <c r="E2691" s="62">
        <v>0.64278906583786011</v>
      </c>
    </row>
    <row r="2692" spans="1:5" ht="45">
      <c r="A2692" s="5" t="s">
        <v>5269</v>
      </c>
      <c r="B2692" s="15" t="s">
        <v>5270</v>
      </c>
      <c r="C2692" s="20" t="s">
        <v>500</v>
      </c>
      <c r="D2692" s="50">
        <v>189.74623107910156</v>
      </c>
      <c r="E2692" s="61">
        <v>189.74623107910156</v>
      </c>
    </row>
    <row r="2693" spans="1:5" ht="45">
      <c r="A2693" s="5" t="s">
        <v>5271</v>
      </c>
      <c r="B2693" s="15" t="s">
        <v>5272</v>
      </c>
      <c r="C2693" s="20" t="s">
        <v>500</v>
      </c>
      <c r="D2693" s="47">
        <v>-2357.742431640625</v>
      </c>
      <c r="E2693" s="58">
        <v>-2357.742431640625</v>
      </c>
    </row>
    <row r="2694" spans="1:5" ht="45">
      <c r="A2694" s="5" t="s">
        <v>5273</v>
      </c>
      <c r="B2694" s="15" t="s">
        <v>5274</v>
      </c>
      <c r="C2694" s="20"/>
      <c r="D2694" s="51">
        <v>-6.1141118407249451E-2</v>
      </c>
      <c r="E2694" s="62">
        <v>-6.1141118407249451E-2</v>
      </c>
    </row>
    <row r="2695" spans="1:5" ht="45">
      <c r="A2695" s="5" t="s">
        <v>5275</v>
      </c>
      <c r="B2695" s="15" t="s">
        <v>5276</v>
      </c>
      <c r="C2695" s="20" t="s">
        <v>3939</v>
      </c>
      <c r="D2695" s="50">
        <v>990.10302734375</v>
      </c>
      <c r="E2695" s="61">
        <v>990.10302734375</v>
      </c>
    </row>
    <row r="2696" spans="1:5" ht="45">
      <c r="A2696" s="5" t="s">
        <v>5277</v>
      </c>
      <c r="B2696" s="15" t="s">
        <v>5278</v>
      </c>
      <c r="C2696" s="20" t="s">
        <v>505</v>
      </c>
      <c r="D2696" s="44">
        <v>4.1795749664306641</v>
      </c>
      <c r="E2696" s="55">
        <v>4.1795749664306641</v>
      </c>
    </row>
    <row r="2697" spans="1:5" ht="45">
      <c r="A2697" s="5" t="s">
        <v>5279</v>
      </c>
      <c r="B2697" s="15" t="s">
        <v>5280</v>
      </c>
      <c r="C2697" s="20" t="s">
        <v>5125</v>
      </c>
      <c r="D2697" s="51">
        <v>0.63565975427627563</v>
      </c>
      <c r="E2697" s="62">
        <v>0.63565975427627563</v>
      </c>
    </row>
    <row r="2698" spans="1:5" ht="45">
      <c r="A2698" s="5" t="s">
        <v>5281</v>
      </c>
      <c r="B2698" s="15" t="s">
        <v>5282</v>
      </c>
      <c r="C2698" s="20" t="s">
        <v>5128</v>
      </c>
      <c r="D2698" s="54">
        <v>5.9209525352343917E-4</v>
      </c>
      <c r="E2698" s="65">
        <v>5.9209525352343917E-4</v>
      </c>
    </row>
    <row r="2699" spans="1:5" ht="45">
      <c r="A2699" s="5" t="s">
        <v>5283</v>
      </c>
      <c r="B2699" s="15" t="s">
        <v>5284</v>
      </c>
      <c r="C2699" s="20" t="s">
        <v>38</v>
      </c>
      <c r="D2699" s="45">
        <v>54.975498199462891</v>
      </c>
      <c r="E2699" s="56">
        <v>54.975498199462891</v>
      </c>
    </row>
    <row r="2700" spans="1:5" ht="60">
      <c r="A2700" s="5" t="s">
        <v>5285</v>
      </c>
      <c r="B2700" s="15" t="s">
        <v>5286</v>
      </c>
      <c r="C2700" s="20" t="s">
        <v>30</v>
      </c>
      <c r="D2700" s="50">
        <v>241.57276916503906</v>
      </c>
      <c r="E2700" s="61">
        <v>241.57276916503906</v>
      </c>
    </row>
    <row r="2701" spans="1:5" ht="45">
      <c r="A2701" s="5" t="s">
        <v>5287</v>
      </c>
      <c r="B2701" s="15" t="s">
        <v>5288</v>
      </c>
      <c r="C2701" s="20" t="s">
        <v>212</v>
      </c>
      <c r="D2701" s="45">
        <v>56.140754699707031</v>
      </c>
      <c r="E2701" s="56">
        <v>56.140754699707031</v>
      </c>
    </row>
    <row r="2702" spans="1:5" ht="45">
      <c r="A2702" s="5" t="s">
        <v>5289</v>
      </c>
      <c r="B2702" s="15" t="s">
        <v>5290</v>
      </c>
      <c r="C2702" s="20" t="s">
        <v>505</v>
      </c>
      <c r="D2702" s="44">
        <v>2.7117388248443604</v>
      </c>
      <c r="E2702" s="55">
        <v>2.7117388248443604</v>
      </c>
    </row>
    <row r="2703" spans="1:5" ht="45">
      <c r="A2703" s="5" t="s">
        <v>5291</v>
      </c>
      <c r="B2703" s="15" t="s">
        <v>5292</v>
      </c>
      <c r="C2703" s="20" t="s">
        <v>500</v>
      </c>
      <c r="D2703" s="47">
        <v>1045.2972412109375</v>
      </c>
      <c r="E2703" s="58">
        <v>1045.2972412109375</v>
      </c>
    </row>
    <row r="2704" spans="1:5" ht="45">
      <c r="A2704" s="5" t="s">
        <v>5293</v>
      </c>
      <c r="B2704" s="15" t="s">
        <v>5294</v>
      </c>
      <c r="C2704" s="20" t="s">
        <v>500</v>
      </c>
      <c r="D2704" s="47">
        <v>-1502.1912841796875</v>
      </c>
      <c r="E2704" s="58">
        <v>-1502.1912841796875</v>
      </c>
    </row>
    <row r="2705" spans="1:5" ht="60">
      <c r="A2705" s="5" t="s">
        <v>5295</v>
      </c>
      <c r="B2705" s="15" t="s">
        <v>5296</v>
      </c>
      <c r="C2705" s="20"/>
      <c r="D2705" s="51">
        <v>-8.6907252669334412E-2</v>
      </c>
      <c r="E2705" s="62">
        <v>-8.6907252669334412E-2</v>
      </c>
    </row>
    <row r="2706" spans="1:5" ht="45">
      <c r="A2706" s="5" t="s">
        <v>5297</v>
      </c>
      <c r="B2706" s="15" t="s">
        <v>5298</v>
      </c>
      <c r="C2706" s="20" t="s">
        <v>3939</v>
      </c>
      <c r="D2706" s="50">
        <v>813.3592529296875</v>
      </c>
      <c r="E2706" s="61">
        <v>813.3592529296875</v>
      </c>
    </row>
    <row r="2707" spans="1:5" ht="60">
      <c r="A2707" s="5" t="s">
        <v>5299</v>
      </c>
      <c r="B2707" s="15" t="s">
        <v>5300</v>
      </c>
      <c r="C2707" s="20" t="s">
        <v>505</v>
      </c>
      <c r="D2707" s="44">
        <v>4.7592306137084961</v>
      </c>
      <c r="E2707" s="55">
        <v>4.7592306137084961</v>
      </c>
    </row>
    <row r="2708" spans="1:5" ht="60">
      <c r="A2708" s="5" t="s">
        <v>5301</v>
      </c>
      <c r="B2708" s="15" t="s">
        <v>5302</v>
      </c>
      <c r="C2708" s="20" t="s">
        <v>5125</v>
      </c>
      <c r="D2708" s="51">
        <v>0.63022047281265259</v>
      </c>
      <c r="E2708" s="62">
        <v>0.63022047281265259</v>
      </c>
    </row>
    <row r="2709" spans="1:5" ht="60">
      <c r="A2709" s="5" t="s">
        <v>5303</v>
      </c>
      <c r="B2709" s="15" t="s">
        <v>5304</v>
      </c>
      <c r="C2709" s="20" t="s">
        <v>5128</v>
      </c>
      <c r="D2709" s="54">
        <v>1.1026637366740033E-4</v>
      </c>
      <c r="E2709" s="65">
        <v>1.1026637366740033E-4</v>
      </c>
    </row>
    <row r="2710" spans="1:5" ht="45">
      <c r="A2710" s="5" t="s">
        <v>5305</v>
      </c>
      <c r="B2710" s="15" t="s">
        <v>5306</v>
      </c>
      <c r="C2710" s="20" t="s">
        <v>38</v>
      </c>
      <c r="D2710" s="50">
        <v>163.534912109375</v>
      </c>
      <c r="E2710" s="61">
        <v>163.534912109375</v>
      </c>
    </row>
    <row r="2711" spans="1:5" ht="45">
      <c r="A2711" s="5" t="s">
        <v>5307</v>
      </c>
      <c r="B2711" s="15" t="s">
        <v>5308</v>
      </c>
      <c r="C2711" s="20" t="s">
        <v>30</v>
      </c>
      <c r="D2711" s="50">
        <v>268.427978515625</v>
      </c>
      <c r="E2711" s="61">
        <v>268.427978515625</v>
      </c>
    </row>
    <row r="2712" spans="1:5" ht="45">
      <c r="A2712" s="5" t="s">
        <v>5309</v>
      </c>
      <c r="B2712" s="15" t="s">
        <v>5310</v>
      </c>
      <c r="C2712" s="20" t="s">
        <v>212</v>
      </c>
      <c r="D2712" s="50">
        <v>835.38323974609375</v>
      </c>
      <c r="E2712" s="61">
        <v>835.38323974609375</v>
      </c>
    </row>
    <row r="2713" spans="1:5" ht="45">
      <c r="A2713" s="5" t="s">
        <v>5311</v>
      </c>
      <c r="B2713" s="15" t="s">
        <v>5312</v>
      </c>
      <c r="C2713" s="20" t="s">
        <v>505</v>
      </c>
      <c r="D2713" s="44">
        <v>2.9313077926635742</v>
      </c>
      <c r="E2713" s="55">
        <v>2.9313077926635742</v>
      </c>
    </row>
    <row r="2714" spans="1:5" ht="45">
      <c r="A2714" s="5" t="s">
        <v>5313</v>
      </c>
      <c r="B2714" s="15" t="s">
        <v>5314</v>
      </c>
      <c r="C2714" s="20" t="s">
        <v>500</v>
      </c>
      <c r="D2714" s="47">
        <v>1174.786376953125</v>
      </c>
      <c r="E2714" s="58">
        <v>1174.786376953125</v>
      </c>
    </row>
    <row r="2715" spans="1:5" ht="45">
      <c r="A2715" s="5" t="s">
        <v>5315</v>
      </c>
      <c r="B2715" s="15" t="s">
        <v>5316</v>
      </c>
      <c r="C2715" s="20" t="s">
        <v>500</v>
      </c>
      <c r="D2715" s="47">
        <v>-1372.7021484375</v>
      </c>
      <c r="E2715" s="58">
        <v>-1372.7021484375</v>
      </c>
    </row>
    <row r="2716" spans="1:5" ht="45">
      <c r="A2716" s="5" t="s">
        <v>5317</v>
      </c>
      <c r="B2716" s="15" t="s">
        <v>5318</v>
      </c>
      <c r="C2716" s="20"/>
      <c r="D2716" s="51">
        <v>-0.53997379541397095</v>
      </c>
      <c r="E2716" s="62">
        <v>-0.53997379541397095</v>
      </c>
    </row>
    <row r="2717" spans="1:5" ht="45">
      <c r="A2717" s="5" t="s">
        <v>5319</v>
      </c>
      <c r="B2717" s="15" t="s">
        <v>5320</v>
      </c>
      <c r="C2717" s="20" t="s">
        <v>3939</v>
      </c>
      <c r="D2717" s="50">
        <v>784.69122314453125</v>
      </c>
      <c r="E2717" s="61">
        <v>784.69122314453125</v>
      </c>
    </row>
    <row r="2718" spans="1:5" ht="45">
      <c r="A2718" s="5" t="s">
        <v>5321</v>
      </c>
      <c r="B2718" s="15" t="s">
        <v>5322</v>
      </c>
      <c r="C2718" s="20" t="s">
        <v>505</v>
      </c>
      <c r="D2718" s="44">
        <v>4.9033966064453125</v>
      </c>
      <c r="E2718" s="55">
        <v>4.9033966064453125</v>
      </c>
    </row>
    <row r="2719" spans="1:5" ht="45">
      <c r="A2719" s="5" t="s">
        <v>5323</v>
      </c>
      <c r="B2719" s="15" t="s">
        <v>5324</v>
      </c>
      <c r="C2719" s="20" t="s">
        <v>5125</v>
      </c>
      <c r="D2719" s="51">
        <v>0.6109393835067749</v>
      </c>
      <c r="E2719" s="62">
        <v>0.6109393835067749</v>
      </c>
    </row>
    <row r="2720" spans="1:5" ht="45">
      <c r="A2720" s="5" t="s">
        <v>5325</v>
      </c>
      <c r="B2720" s="15" t="s">
        <v>5326</v>
      </c>
      <c r="C2720" s="20" t="s">
        <v>5128</v>
      </c>
      <c r="D2720" s="54">
        <v>1.0121711238753051E-4</v>
      </c>
      <c r="E2720" s="65">
        <v>1.0121711238753051E-4</v>
      </c>
    </row>
    <row r="2721" spans="1:5" ht="30">
      <c r="A2721" s="5" t="s">
        <v>5327</v>
      </c>
      <c r="B2721" s="15" t="s">
        <v>5328</v>
      </c>
      <c r="C2721" s="20" t="s">
        <v>38</v>
      </c>
      <c r="D2721" s="50">
        <v>152.53199768066406</v>
      </c>
      <c r="E2721" s="61">
        <v>152.53199768066406</v>
      </c>
    </row>
    <row r="2722" spans="1:5" ht="30">
      <c r="A2722" s="5" t="s">
        <v>5329</v>
      </c>
      <c r="B2722" s="15" t="s">
        <v>5330</v>
      </c>
      <c r="C2722" s="20" t="s">
        <v>30</v>
      </c>
      <c r="D2722" s="50">
        <v>533.162841796875</v>
      </c>
      <c r="E2722" s="61">
        <v>533.162841796875</v>
      </c>
    </row>
    <row r="2723" spans="1:5" ht="30">
      <c r="A2723" s="5" t="s">
        <v>5331</v>
      </c>
      <c r="B2723" s="15" t="s">
        <v>5332</v>
      </c>
      <c r="C2723" s="20" t="s">
        <v>212</v>
      </c>
      <c r="D2723" s="50">
        <v>838.03179931640625</v>
      </c>
      <c r="E2723" s="61">
        <v>838.03179931640625</v>
      </c>
    </row>
    <row r="2724" spans="1:5" ht="30">
      <c r="A2724" s="5" t="s">
        <v>5333</v>
      </c>
      <c r="B2724" s="15" t="s">
        <v>5334</v>
      </c>
      <c r="C2724" s="20" t="s">
        <v>505</v>
      </c>
      <c r="D2724" s="44">
        <v>6.4560141563415527</v>
      </c>
      <c r="E2724" s="55">
        <v>6.4560141563415527</v>
      </c>
    </row>
    <row r="2725" spans="1:5" ht="30">
      <c r="A2725" s="5" t="s">
        <v>5335</v>
      </c>
      <c r="B2725" s="15" t="s">
        <v>5336</v>
      </c>
      <c r="C2725" s="20" t="s">
        <v>500</v>
      </c>
      <c r="D2725" s="46">
        <v>3401.531982421875</v>
      </c>
      <c r="E2725" s="57">
        <v>3401.531982421875</v>
      </c>
    </row>
    <row r="2726" spans="1:5" ht="30">
      <c r="A2726" s="5" t="s">
        <v>5337</v>
      </c>
      <c r="B2726" s="15" t="s">
        <v>5338</v>
      </c>
      <c r="C2726" s="20" t="s">
        <v>500</v>
      </c>
      <c r="D2726" s="50">
        <v>854.04339599609375</v>
      </c>
      <c r="E2726" s="61">
        <v>854.04339599609375</v>
      </c>
    </row>
    <row r="2727" spans="1:5" ht="30">
      <c r="A2727" s="5" t="s">
        <v>5339</v>
      </c>
      <c r="B2727" s="15" t="s">
        <v>5340</v>
      </c>
      <c r="C2727" s="20"/>
      <c r="D2727" s="44">
        <v>1.8114444017410278</v>
      </c>
      <c r="E2727" s="55">
        <v>1.8114444017410278</v>
      </c>
    </row>
    <row r="2728" spans="1:5" ht="30">
      <c r="A2728" s="5" t="s">
        <v>5341</v>
      </c>
      <c r="B2728" s="15" t="s">
        <v>5342</v>
      </c>
      <c r="C2728" s="20" t="s">
        <v>3939</v>
      </c>
      <c r="D2728" s="45">
        <v>45.796310424804688</v>
      </c>
      <c r="E2728" s="56">
        <v>45.796310424804688</v>
      </c>
    </row>
    <row r="2729" spans="1:5" ht="30">
      <c r="A2729" s="5" t="s">
        <v>5343</v>
      </c>
      <c r="B2729" s="15" t="s">
        <v>5344</v>
      </c>
      <c r="C2729" s="20" t="s">
        <v>505</v>
      </c>
      <c r="D2729" s="44">
        <v>2.7354631423950195</v>
      </c>
      <c r="E2729" s="55">
        <v>2.7354631423950195</v>
      </c>
    </row>
    <row r="2730" spans="1:5" ht="30">
      <c r="A2730" s="5" t="s">
        <v>5345</v>
      </c>
      <c r="B2730" s="15" t="s">
        <v>5346</v>
      </c>
      <c r="C2730" s="20" t="s">
        <v>5125</v>
      </c>
      <c r="D2730" s="51">
        <v>8.4603950381278992E-2</v>
      </c>
      <c r="E2730" s="62">
        <v>8.4603950381278992E-2</v>
      </c>
    </row>
    <row r="2731" spans="1:5" ht="30">
      <c r="A2731" s="5" t="s">
        <v>5347</v>
      </c>
      <c r="B2731" s="15" t="s">
        <v>5348</v>
      </c>
      <c r="C2731" s="20" t="s">
        <v>5128</v>
      </c>
      <c r="D2731" s="52">
        <v>3.0708877602592111E-5</v>
      </c>
      <c r="E2731" s="63">
        <v>3.0708877602592111E-5</v>
      </c>
    </row>
    <row r="2732" spans="1:5" ht="45">
      <c r="A2732" s="5" t="s">
        <v>5349</v>
      </c>
      <c r="B2732" s="15" t="s">
        <v>5350</v>
      </c>
      <c r="C2732" s="20" t="s">
        <v>38</v>
      </c>
      <c r="D2732" s="45">
        <v>11.436626434326172</v>
      </c>
      <c r="E2732" s="56">
        <v>11.436626434326172</v>
      </c>
    </row>
    <row r="2733" spans="1:5" ht="45">
      <c r="A2733" s="5" t="s">
        <v>5351</v>
      </c>
      <c r="B2733" s="15" t="s">
        <v>5352</v>
      </c>
      <c r="C2733" s="20" t="s">
        <v>30</v>
      </c>
      <c r="D2733" s="45">
        <v>45.369796752929688</v>
      </c>
      <c r="E2733" s="56">
        <v>45.369796752929688</v>
      </c>
    </row>
    <row r="2734" spans="1:5" ht="45">
      <c r="A2734" s="5" t="s">
        <v>5353</v>
      </c>
      <c r="B2734" s="15" t="s">
        <v>5354</v>
      </c>
      <c r="C2734" s="20" t="s">
        <v>212</v>
      </c>
      <c r="D2734" s="50">
        <v>650.5074462890625</v>
      </c>
      <c r="E2734" s="61">
        <v>650.5074462890625</v>
      </c>
    </row>
    <row r="2735" spans="1:5" ht="45">
      <c r="A2735" s="5" t="s">
        <v>5355</v>
      </c>
      <c r="B2735" s="15" t="s">
        <v>5356</v>
      </c>
      <c r="C2735" s="20" t="s">
        <v>505</v>
      </c>
      <c r="D2735" s="51">
        <v>0.64299213886260986</v>
      </c>
      <c r="E2735" s="62">
        <v>0.64299213886260986</v>
      </c>
    </row>
    <row r="2736" spans="1:5" ht="45">
      <c r="A2736" s="5" t="s">
        <v>5357</v>
      </c>
      <c r="B2736" s="15" t="s">
        <v>5358</v>
      </c>
      <c r="C2736" s="20" t="s">
        <v>500</v>
      </c>
      <c r="D2736" s="50">
        <v>190.92633056640625</v>
      </c>
      <c r="E2736" s="61">
        <v>190.92633056640625</v>
      </c>
    </row>
    <row r="2737" spans="1:5" ht="45">
      <c r="A2737" s="5" t="s">
        <v>5359</v>
      </c>
      <c r="B2737" s="15" t="s">
        <v>5360</v>
      </c>
      <c r="C2737" s="20" t="s">
        <v>500</v>
      </c>
      <c r="D2737" s="47">
        <v>-2356.562255859375</v>
      </c>
      <c r="E2737" s="58">
        <v>-2356.562255859375</v>
      </c>
    </row>
    <row r="2738" spans="1:5" ht="45">
      <c r="A2738" s="5" t="s">
        <v>5361</v>
      </c>
      <c r="B2738" s="15" t="s">
        <v>5362</v>
      </c>
      <c r="C2738" s="20"/>
      <c r="D2738" s="51">
        <v>-0.30000436305999756</v>
      </c>
      <c r="E2738" s="62">
        <v>-0.30000436305999756</v>
      </c>
    </row>
    <row r="2739" spans="1:5" ht="45">
      <c r="A2739" s="5" t="s">
        <v>5363</v>
      </c>
      <c r="B2739" s="15" t="s">
        <v>5364</v>
      </c>
      <c r="C2739" s="20" t="s">
        <v>3939</v>
      </c>
      <c r="D2739" s="50">
        <v>990.559326171875</v>
      </c>
      <c r="E2739" s="61">
        <v>990.559326171875</v>
      </c>
    </row>
    <row r="2740" spans="1:5" ht="45">
      <c r="A2740" s="5" t="s">
        <v>5365</v>
      </c>
      <c r="B2740" s="15" t="s">
        <v>5366</v>
      </c>
      <c r="C2740" s="20" t="s">
        <v>505</v>
      </c>
      <c r="D2740" s="44">
        <v>4.1769528388977051</v>
      </c>
      <c r="E2740" s="55">
        <v>4.1769528388977051</v>
      </c>
    </row>
    <row r="2741" spans="1:5" ht="45">
      <c r="A2741" s="5" t="s">
        <v>5367</v>
      </c>
      <c r="B2741" s="15" t="s">
        <v>5368</v>
      </c>
      <c r="C2741" s="20" t="s">
        <v>5125</v>
      </c>
      <c r="D2741" s="51">
        <v>0.63628977537155151</v>
      </c>
      <c r="E2741" s="62">
        <v>0.63628977537155151</v>
      </c>
    </row>
    <row r="2742" spans="1:5" ht="45">
      <c r="A2742" s="5" t="s">
        <v>5369</v>
      </c>
      <c r="B2742" s="15" t="s">
        <v>5370</v>
      </c>
      <c r="C2742" s="20" t="s">
        <v>5128</v>
      </c>
      <c r="D2742" s="54">
        <v>5.916955997236073E-4</v>
      </c>
      <c r="E2742" s="65">
        <v>5.916955997236073E-4</v>
      </c>
    </row>
    <row r="2743" spans="1:5" ht="30">
      <c r="A2743" s="5" t="s">
        <v>5371</v>
      </c>
      <c r="B2743" s="15" t="s">
        <v>5372</v>
      </c>
      <c r="C2743" s="20" t="s">
        <v>38</v>
      </c>
      <c r="D2743" s="45">
        <v>56.075000762939453</v>
      </c>
      <c r="E2743" s="56">
        <v>56.075000762939453</v>
      </c>
    </row>
    <row r="2744" spans="1:5" ht="30">
      <c r="A2744" s="5" t="s">
        <v>5373</v>
      </c>
      <c r="B2744" s="15" t="s">
        <v>5374</v>
      </c>
      <c r="C2744" s="20" t="s">
        <v>30</v>
      </c>
      <c r="D2744" s="50">
        <v>383.31838989257812</v>
      </c>
      <c r="E2744" s="61">
        <v>383.31838989257812</v>
      </c>
    </row>
    <row r="2745" spans="1:5" ht="30">
      <c r="A2745" s="5" t="s">
        <v>5375</v>
      </c>
      <c r="B2745" s="15" t="s">
        <v>5376</v>
      </c>
      <c r="C2745" s="20" t="s">
        <v>212</v>
      </c>
      <c r="D2745" s="50">
        <v>837.55328369140625</v>
      </c>
      <c r="E2745" s="61">
        <v>837.55328369140625</v>
      </c>
    </row>
    <row r="2746" spans="1:5" ht="30">
      <c r="A2746" s="5" t="s">
        <v>5377</v>
      </c>
      <c r="B2746" s="15" t="s">
        <v>5378</v>
      </c>
      <c r="C2746" s="20" t="s">
        <v>505</v>
      </c>
      <c r="D2746" s="44">
        <v>6.5185928344726563</v>
      </c>
      <c r="E2746" s="55">
        <v>6.5185928344726563</v>
      </c>
    </row>
    <row r="2747" spans="1:5" ht="30">
      <c r="A2747" s="5" t="s">
        <v>5379</v>
      </c>
      <c r="B2747" s="15" t="s">
        <v>5380</v>
      </c>
      <c r="C2747" s="20" t="s">
        <v>500</v>
      </c>
      <c r="D2747" s="46">
        <v>3142.924072265625</v>
      </c>
      <c r="E2747" s="57">
        <v>3142.924072265625</v>
      </c>
    </row>
    <row r="2748" spans="1:5" ht="30">
      <c r="A2748" s="5" t="s">
        <v>5381</v>
      </c>
      <c r="B2748" s="15" t="s">
        <v>5382</v>
      </c>
      <c r="C2748" s="20" t="s">
        <v>500</v>
      </c>
      <c r="D2748" s="50">
        <v>595.43548583984375</v>
      </c>
      <c r="E2748" s="61">
        <v>595.43548583984375</v>
      </c>
    </row>
    <row r="2749" spans="1:5" ht="30">
      <c r="A2749" s="5" t="s">
        <v>5383</v>
      </c>
      <c r="B2749" s="15" t="s">
        <v>5384</v>
      </c>
      <c r="C2749" s="20"/>
      <c r="D2749" s="44">
        <v>1.2217726707458496</v>
      </c>
      <c r="E2749" s="55">
        <v>1.2217726707458496</v>
      </c>
    </row>
    <row r="2750" spans="1:5" ht="30">
      <c r="A2750" s="5" t="s">
        <v>5385</v>
      </c>
      <c r="B2750" s="15" t="s">
        <v>5386</v>
      </c>
      <c r="C2750" s="20" t="s">
        <v>3939</v>
      </c>
      <c r="D2750" s="45">
        <v>20.274560928344727</v>
      </c>
      <c r="E2750" s="56">
        <v>20.274560928344727</v>
      </c>
    </row>
    <row r="2751" spans="1:5" ht="30">
      <c r="A2751" s="5" t="s">
        <v>5387</v>
      </c>
      <c r="B2751" s="15" t="s">
        <v>5388</v>
      </c>
      <c r="C2751" s="20" t="s">
        <v>505</v>
      </c>
      <c r="D2751" s="44">
        <v>2.574498176574707</v>
      </c>
      <c r="E2751" s="55">
        <v>2.574498176574707</v>
      </c>
    </row>
    <row r="2752" spans="1:5" ht="45">
      <c r="A2752" s="5" t="s">
        <v>5389</v>
      </c>
      <c r="B2752" s="15" t="s">
        <v>5390</v>
      </c>
      <c r="C2752" s="20" t="s">
        <v>5125</v>
      </c>
      <c r="D2752" s="51">
        <v>5.8800086379051208E-2</v>
      </c>
      <c r="E2752" s="62">
        <v>5.8800086379051208E-2</v>
      </c>
    </row>
    <row r="2753" spans="1:5" ht="30">
      <c r="A2753" s="5" t="s">
        <v>5391</v>
      </c>
      <c r="B2753" s="15" t="s">
        <v>5392</v>
      </c>
      <c r="C2753" s="20" t="s">
        <v>5128</v>
      </c>
      <c r="D2753" s="52">
        <v>2.3648522983421572E-5</v>
      </c>
      <c r="E2753" s="63">
        <v>2.3648522983421572E-5</v>
      </c>
    </row>
    <row r="2754" spans="1:5" ht="30">
      <c r="A2754" s="5" t="s">
        <v>5393</v>
      </c>
      <c r="B2754" s="15" t="s">
        <v>5394</v>
      </c>
      <c r="C2754" s="20" t="s">
        <v>38</v>
      </c>
      <c r="D2754" s="45">
        <v>56.075000762939453</v>
      </c>
      <c r="E2754" s="56">
        <v>56.075000762939453</v>
      </c>
    </row>
    <row r="2755" spans="1:5" ht="30">
      <c r="A2755" s="5" t="s">
        <v>5395</v>
      </c>
      <c r="B2755" s="15" t="s">
        <v>5396</v>
      </c>
      <c r="C2755" s="20" t="s">
        <v>30</v>
      </c>
      <c r="D2755" s="50">
        <v>383.31838989257812</v>
      </c>
      <c r="E2755" s="61">
        <v>383.31838989257812</v>
      </c>
    </row>
    <row r="2756" spans="1:5" ht="30">
      <c r="A2756" s="5" t="s">
        <v>5397</v>
      </c>
      <c r="B2756" s="15" t="s">
        <v>5398</v>
      </c>
      <c r="C2756" s="20" t="s">
        <v>212</v>
      </c>
      <c r="D2756" s="50">
        <v>781.41253662109375</v>
      </c>
      <c r="E2756" s="61">
        <v>781.41253662109375</v>
      </c>
    </row>
    <row r="2757" spans="1:5" ht="30">
      <c r="A2757" s="5" t="s">
        <v>5399</v>
      </c>
      <c r="B2757" s="15" t="s">
        <v>5400</v>
      </c>
      <c r="C2757" s="20" t="s">
        <v>505</v>
      </c>
      <c r="D2757" s="44">
        <v>6.5185928344726563</v>
      </c>
      <c r="E2757" s="55">
        <v>6.5185928344726563</v>
      </c>
    </row>
    <row r="2758" spans="1:5" ht="30">
      <c r="A2758" s="5" t="s">
        <v>5401</v>
      </c>
      <c r="B2758" s="15" t="s">
        <v>5402</v>
      </c>
      <c r="C2758" s="20" t="s">
        <v>500</v>
      </c>
      <c r="D2758" s="46">
        <v>3142.924072265625</v>
      </c>
      <c r="E2758" s="57">
        <v>3142.924072265625</v>
      </c>
    </row>
    <row r="2759" spans="1:5" ht="30">
      <c r="A2759" s="5" t="s">
        <v>5403</v>
      </c>
      <c r="B2759" s="15" t="s">
        <v>5404</v>
      </c>
      <c r="C2759" s="20" t="s">
        <v>500</v>
      </c>
      <c r="D2759" s="50">
        <v>595.43548583984375</v>
      </c>
      <c r="E2759" s="61">
        <v>595.43548583984375</v>
      </c>
    </row>
    <row r="2760" spans="1:5" ht="30">
      <c r="A2760" s="5" t="s">
        <v>5405</v>
      </c>
      <c r="B2760" s="15" t="s">
        <v>5406</v>
      </c>
      <c r="C2760" s="20"/>
      <c r="D2760" s="44">
        <v>1.2217726707458496</v>
      </c>
      <c r="E2760" s="55">
        <v>1.2217726707458496</v>
      </c>
    </row>
    <row r="2761" spans="1:5" ht="30">
      <c r="A2761" s="5" t="s">
        <v>5407</v>
      </c>
      <c r="B2761" s="15" t="s">
        <v>5408</v>
      </c>
      <c r="C2761" s="20" t="s">
        <v>3939</v>
      </c>
      <c r="D2761" s="45">
        <v>20.274560928344727</v>
      </c>
      <c r="E2761" s="56">
        <v>20.274560928344727</v>
      </c>
    </row>
    <row r="2762" spans="1:5" ht="30">
      <c r="A2762" s="5" t="s">
        <v>5409</v>
      </c>
      <c r="B2762" s="15" t="s">
        <v>5410</v>
      </c>
      <c r="C2762" s="20" t="s">
        <v>505</v>
      </c>
      <c r="D2762" s="44">
        <v>2.574498176574707</v>
      </c>
      <c r="E2762" s="55">
        <v>2.574498176574707</v>
      </c>
    </row>
    <row r="2763" spans="1:5" ht="45">
      <c r="A2763" s="5" t="s">
        <v>5411</v>
      </c>
      <c r="B2763" s="15" t="s">
        <v>5412</v>
      </c>
      <c r="C2763" s="20" t="s">
        <v>5125</v>
      </c>
      <c r="D2763" s="51">
        <v>5.8800086379051208E-2</v>
      </c>
      <c r="E2763" s="62">
        <v>5.8800086379051208E-2</v>
      </c>
    </row>
    <row r="2764" spans="1:5" ht="45">
      <c r="A2764" s="5" t="s">
        <v>5413</v>
      </c>
      <c r="B2764" s="15" t="s">
        <v>5414</v>
      </c>
      <c r="C2764" s="20" t="s">
        <v>5128</v>
      </c>
      <c r="D2764" s="52">
        <v>2.3648522983421572E-5</v>
      </c>
      <c r="E2764" s="63">
        <v>2.3648522983421572E-5</v>
      </c>
    </row>
    <row r="2765" spans="1:5" ht="30">
      <c r="A2765" s="5" t="s">
        <v>5415</v>
      </c>
      <c r="B2765" s="15" t="s">
        <v>5416</v>
      </c>
      <c r="C2765" s="20" t="s">
        <v>38</v>
      </c>
      <c r="D2765" s="45">
        <v>56.075000762939453</v>
      </c>
      <c r="E2765" s="56">
        <v>56.075000762939453</v>
      </c>
    </row>
    <row r="2766" spans="1:5" ht="30">
      <c r="A2766" s="5" t="s">
        <v>5417</v>
      </c>
      <c r="B2766" s="15" t="s">
        <v>5418</v>
      </c>
      <c r="C2766" s="20" t="s">
        <v>30</v>
      </c>
      <c r="D2766" s="50">
        <v>383.31838989257812</v>
      </c>
      <c r="E2766" s="61">
        <v>383.31838989257812</v>
      </c>
    </row>
    <row r="2767" spans="1:5" ht="30">
      <c r="A2767" s="5" t="s">
        <v>5419</v>
      </c>
      <c r="B2767" s="15" t="s">
        <v>5420</v>
      </c>
      <c r="C2767" s="20" t="s">
        <v>212</v>
      </c>
      <c r="D2767" s="45">
        <v>56.140754699707031</v>
      </c>
      <c r="E2767" s="56">
        <v>56.140754699707031</v>
      </c>
    </row>
    <row r="2768" spans="1:5" ht="30">
      <c r="A2768" s="5" t="s">
        <v>5421</v>
      </c>
      <c r="B2768" s="15" t="s">
        <v>5422</v>
      </c>
      <c r="C2768" s="20" t="s">
        <v>505</v>
      </c>
      <c r="D2768" s="44">
        <v>6.5185928344726563</v>
      </c>
      <c r="E2768" s="55">
        <v>6.5185928344726563</v>
      </c>
    </row>
    <row r="2769" spans="1:5" ht="30">
      <c r="A2769" s="5" t="s">
        <v>5423</v>
      </c>
      <c r="B2769" s="15" t="s">
        <v>5424</v>
      </c>
      <c r="C2769" s="20" t="s">
        <v>500</v>
      </c>
      <c r="D2769" s="46">
        <v>3142.924072265625</v>
      </c>
      <c r="E2769" s="57">
        <v>3142.924072265625</v>
      </c>
    </row>
    <row r="2770" spans="1:5" ht="30">
      <c r="A2770" s="5" t="s">
        <v>5425</v>
      </c>
      <c r="B2770" s="15" t="s">
        <v>5426</v>
      </c>
      <c r="C2770" s="20" t="s">
        <v>500</v>
      </c>
      <c r="D2770" s="50">
        <v>595.43548583984375</v>
      </c>
      <c r="E2770" s="61">
        <v>595.43548583984375</v>
      </c>
    </row>
    <row r="2771" spans="1:5" ht="30">
      <c r="A2771" s="5" t="s">
        <v>5427</v>
      </c>
      <c r="B2771" s="15" t="s">
        <v>5428</v>
      </c>
      <c r="C2771" s="20"/>
      <c r="D2771" s="44">
        <v>1.2217726707458496</v>
      </c>
      <c r="E2771" s="55">
        <v>1.2217726707458496</v>
      </c>
    </row>
    <row r="2772" spans="1:5" ht="30">
      <c r="A2772" s="5" t="s">
        <v>5429</v>
      </c>
      <c r="B2772" s="15" t="s">
        <v>5430</v>
      </c>
      <c r="C2772" s="20" t="s">
        <v>3939</v>
      </c>
      <c r="D2772" s="45">
        <v>20.274560928344727</v>
      </c>
      <c r="E2772" s="56">
        <v>20.274560928344727</v>
      </c>
    </row>
    <row r="2773" spans="1:5" ht="30">
      <c r="A2773" s="5" t="s">
        <v>5431</v>
      </c>
      <c r="B2773" s="15" t="s">
        <v>5432</v>
      </c>
      <c r="C2773" s="20" t="s">
        <v>505</v>
      </c>
      <c r="D2773" s="44">
        <v>2.574498176574707</v>
      </c>
      <c r="E2773" s="55">
        <v>2.574498176574707</v>
      </c>
    </row>
    <row r="2774" spans="1:5" ht="30">
      <c r="A2774" s="5" t="s">
        <v>5433</v>
      </c>
      <c r="B2774" s="15" t="s">
        <v>5434</v>
      </c>
      <c r="C2774" s="20" t="s">
        <v>5125</v>
      </c>
      <c r="D2774" s="51">
        <v>5.8800086379051208E-2</v>
      </c>
      <c r="E2774" s="62">
        <v>5.8800086379051208E-2</v>
      </c>
    </row>
    <row r="2775" spans="1:5" ht="30">
      <c r="A2775" s="5" t="s">
        <v>5435</v>
      </c>
      <c r="B2775" s="15" t="s">
        <v>5436</v>
      </c>
      <c r="C2775" s="20" t="s">
        <v>5128</v>
      </c>
      <c r="D2775" s="52">
        <v>2.3648522983421572E-5</v>
      </c>
      <c r="E2775" s="63">
        <v>2.3648522983421572E-5</v>
      </c>
    </row>
    <row r="2776" spans="1:5" ht="30">
      <c r="A2776" s="5" t="s">
        <v>5437</v>
      </c>
      <c r="B2776" s="15" t="s">
        <v>5438</v>
      </c>
      <c r="C2776" s="20" t="s">
        <v>38</v>
      </c>
      <c r="D2776" s="45">
        <v>33.584999084472656</v>
      </c>
      <c r="E2776" s="56">
        <v>33.584999084472656</v>
      </c>
    </row>
    <row r="2777" spans="1:5" ht="30">
      <c r="A2777" s="5" t="s">
        <v>5439</v>
      </c>
      <c r="B2777" s="15" t="s">
        <v>5440</v>
      </c>
      <c r="C2777" s="20" t="s">
        <v>30</v>
      </c>
      <c r="D2777" s="50">
        <v>325.08432006835937</v>
      </c>
      <c r="E2777" s="61">
        <v>325.08432006835937</v>
      </c>
    </row>
    <row r="2778" spans="1:5" ht="30">
      <c r="A2778" s="5" t="s">
        <v>5441</v>
      </c>
      <c r="B2778" s="15" t="s">
        <v>5442</v>
      </c>
      <c r="C2778" s="20" t="s">
        <v>212</v>
      </c>
      <c r="D2778" s="50">
        <v>781.41253662109375</v>
      </c>
      <c r="E2778" s="61">
        <v>781.41253662109375</v>
      </c>
    </row>
    <row r="2779" spans="1:5" ht="30">
      <c r="A2779" s="5" t="s">
        <v>5443</v>
      </c>
      <c r="B2779" s="15" t="s">
        <v>5444</v>
      </c>
      <c r="C2779" s="20" t="s">
        <v>505</v>
      </c>
      <c r="D2779" s="44">
        <v>6.583275318145752</v>
      </c>
      <c r="E2779" s="55">
        <v>6.583275318145752</v>
      </c>
    </row>
    <row r="2780" spans="1:5" ht="30">
      <c r="A2780" s="5" t="s">
        <v>5445</v>
      </c>
      <c r="B2780" s="15" t="s">
        <v>5446</v>
      </c>
      <c r="C2780" s="20" t="s">
        <v>500</v>
      </c>
      <c r="D2780" s="46">
        <v>3047.149658203125</v>
      </c>
      <c r="E2780" s="57">
        <v>3047.149658203125</v>
      </c>
    </row>
    <row r="2781" spans="1:5" ht="30">
      <c r="A2781" s="5" t="s">
        <v>5447</v>
      </c>
      <c r="B2781" s="15" t="s">
        <v>5448</v>
      </c>
      <c r="C2781" s="20" t="s">
        <v>500</v>
      </c>
      <c r="D2781" s="50">
        <v>499.66098022460937</v>
      </c>
      <c r="E2781" s="61">
        <v>499.66098022460937</v>
      </c>
    </row>
    <row r="2782" spans="1:5" ht="30">
      <c r="A2782" s="5" t="s">
        <v>5449</v>
      </c>
      <c r="B2782" s="15" t="s">
        <v>5450</v>
      </c>
      <c r="C2782" s="20"/>
      <c r="D2782" s="44">
        <v>1.1383403539657593</v>
      </c>
      <c r="E2782" s="55">
        <v>1.1383403539657593</v>
      </c>
    </row>
    <row r="2783" spans="1:5" ht="30">
      <c r="A2783" s="5" t="s">
        <v>5451</v>
      </c>
      <c r="B2783" s="15" t="s">
        <v>5452</v>
      </c>
      <c r="C2783" s="20" t="s">
        <v>3939</v>
      </c>
      <c r="D2783" s="45">
        <v>13.142573356628418</v>
      </c>
      <c r="E2783" s="56">
        <v>13.142573356628418</v>
      </c>
    </row>
    <row r="2784" spans="1:5" ht="30">
      <c r="A2784" s="5" t="s">
        <v>5453</v>
      </c>
      <c r="B2784" s="15" t="s">
        <v>5454</v>
      </c>
      <c r="C2784" s="20" t="s">
        <v>505</v>
      </c>
      <c r="D2784" s="44">
        <v>2.5109243392944336</v>
      </c>
      <c r="E2784" s="55">
        <v>2.5109243392944336</v>
      </c>
    </row>
    <row r="2785" spans="1:5" ht="45">
      <c r="A2785" s="5" t="s">
        <v>5455</v>
      </c>
      <c r="B2785" s="15" t="s">
        <v>5456</v>
      </c>
      <c r="C2785" s="20" t="s">
        <v>5125</v>
      </c>
      <c r="D2785" s="51">
        <v>5.045689269900322E-2</v>
      </c>
      <c r="E2785" s="62">
        <v>5.045689269900322E-2</v>
      </c>
    </row>
    <row r="2786" spans="1:5" ht="30">
      <c r="A2786" s="5" t="s">
        <v>5457</v>
      </c>
      <c r="B2786" s="15" t="s">
        <v>5458</v>
      </c>
      <c r="C2786" s="20" t="s">
        <v>5128</v>
      </c>
      <c r="D2786" s="52">
        <v>2.1114641640451737E-5</v>
      </c>
      <c r="E2786" s="63">
        <v>2.1114641640451737E-5</v>
      </c>
    </row>
    <row r="2787" spans="1:5" ht="30">
      <c r="A2787" s="5" t="s">
        <v>5459</v>
      </c>
      <c r="B2787" s="15" t="s">
        <v>5460</v>
      </c>
      <c r="C2787" s="20" t="s">
        <v>38</v>
      </c>
      <c r="D2787" s="45">
        <v>33.584999084472656</v>
      </c>
      <c r="E2787" s="56">
        <v>33.584999084472656</v>
      </c>
    </row>
    <row r="2788" spans="1:5" ht="30">
      <c r="A2788" s="5" t="s">
        <v>5461</v>
      </c>
      <c r="B2788" s="15" t="s">
        <v>5462</v>
      </c>
      <c r="C2788" s="20" t="s">
        <v>30</v>
      </c>
      <c r="D2788" s="50">
        <v>325.08432006835937</v>
      </c>
      <c r="E2788" s="61">
        <v>325.08432006835937</v>
      </c>
    </row>
    <row r="2789" spans="1:5" ht="30">
      <c r="A2789" s="5" t="s">
        <v>5463</v>
      </c>
      <c r="B2789" s="15" t="s">
        <v>5464</v>
      </c>
      <c r="C2789" s="20" t="s">
        <v>212</v>
      </c>
      <c r="D2789" s="50">
        <v>714.8790283203125</v>
      </c>
      <c r="E2789" s="61">
        <v>714.8790283203125</v>
      </c>
    </row>
    <row r="2790" spans="1:5" ht="30">
      <c r="A2790" s="5" t="s">
        <v>5465</v>
      </c>
      <c r="B2790" s="15" t="s">
        <v>5466</v>
      </c>
      <c r="C2790" s="20" t="s">
        <v>505</v>
      </c>
      <c r="D2790" s="44">
        <v>6.583275318145752</v>
      </c>
      <c r="E2790" s="55">
        <v>6.583275318145752</v>
      </c>
    </row>
    <row r="2791" spans="1:5" ht="30">
      <c r="A2791" s="5" t="s">
        <v>5467</v>
      </c>
      <c r="B2791" s="15" t="s">
        <v>5468</v>
      </c>
      <c r="C2791" s="20" t="s">
        <v>500</v>
      </c>
      <c r="D2791" s="46">
        <v>3047.149658203125</v>
      </c>
      <c r="E2791" s="57">
        <v>3047.149658203125</v>
      </c>
    </row>
    <row r="2792" spans="1:5" ht="30">
      <c r="A2792" s="5" t="s">
        <v>5469</v>
      </c>
      <c r="B2792" s="15" t="s">
        <v>5470</v>
      </c>
      <c r="C2792" s="20" t="s">
        <v>500</v>
      </c>
      <c r="D2792" s="50">
        <v>499.66098022460937</v>
      </c>
      <c r="E2792" s="61">
        <v>499.66098022460937</v>
      </c>
    </row>
    <row r="2793" spans="1:5" ht="30">
      <c r="A2793" s="5" t="s">
        <v>5471</v>
      </c>
      <c r="B2793" s="15" t="s">
        <v>5472</v>
      </c>
      <c r="C2793" s="20"/>
      <c r="D2793" s="44">
        <v>1.1383403539657593</v>
      </c>
      <c r="E2793" s="55">
        <v>1.1383403539657593</v>
      </c>
    </row>
    <row r="2794" spans="1:5" ht="30">
      <c r="A2794" s="5" t="s">
        <v>5473</v>
      </c>
      <c r="B2794" s="15" t="s">
        <v>5474</v>
      </c>
      <c r="C2794" s="20" t="s">
        <v>3939</v>
      </c>
      <c r="D2794" s="45">
        <v>13.142573356628418</v>
      </c>
      <c r="E2794" s="56">
        <v>13.142573356628418</v>
      </c>
    </row>
    <row r="2795" spans="1:5" ht="30">
      <c r="A2795" s="5" t="s">
        <v>5475</v>
      </c>
      <c r="B2795" s="15" t="s">
        <v>5476</v>
      </c>
      <c r="C2795" s="20" t="s">
        <v>505</v>
      </c>
      <c r="D2795" s="44">
        <v>2.5109243392944336</v>
      </c>
      <c r="E2795" s="55">
        <v>2.5109243392944336</v>
      </c>
    </row>
    <row r="2796" spans="1:5" ht="30">
      <c r="A2796" s="5" t="s">
        <v>5477</v>
      </c>
      <c r="B2796" s="15" t="s">
        <v>5478</v>
      </c>
      <c r="C2796" s="20" t="s">
        <v>5125</v>
      </c>
      <c r="D2796" s="51">
        <v>5.045689269900322E-2</v>
      </c>
      <c r="E2796" s="62">
        <v>5.045689269900322E-2</v>
      </c>
    </row>
    <row r="2797" spans="1:5" ht="30">
      <c r="A2797" s="5" t="s">
        <v>5479</v>
      </c>
      <c r="B2797" s="15" t="s">
        <v>5480</v>
      </c>
      <c r="C2797" s="20" t="s">
        <v>5128</v>
      </c>
      <c r="D2797" s="52">
        <v>2.1114641640451737E-5</v>
      </c>
      <c r="E2797" s="63">
        <v>2.1114641640451737E-5</v>
      </c>
    </row>
    <row r="2798" spans="1:5" ht="30">
      <c r="A2798" s="5" t="s">
        <v>5481</v>
      </c>
      <c r="B2798" s="15" t="s">
        <v>5482</v>
      </c>
      <c r="C2798" s="20" t="s">
        <v>38</v>
      </c>
      <c r="D2798" s="45">
        <v>33.584999084472656</v>
      </c>
      <c r="E2798" s="56">
        <v>33.584999084472656</v>
      </c>
    </row>
    <row r="2799" spans="1:5" ht="30">
      <c r="A2799" s="5" t="s">
        <v>5483</v>
      </c>
      <c r="B2799" s="15" t="s">
        <v>5484</v>
      </c>
      <c r="C2799" s="20" t="s">
        <v>30</v>
      </c>
      <c r="D2799" s="50">
        <v>325.08432006835937</v>
      </c>
      <c r="E2799" s="61">
        <v>325.08432006835937</v>
      </c>
    </row>
    <row r="2800" spans="1:5" ht="30">
      <c r="A2800" s="5" t="s">
        <v>5485</v>
      </c>
      <c r="B2800" s="15" t="s">
        <v>5486</v>
      </c>
      <c r="C2800" s="20" t="s">
        <v>212</v>
      </c>
      <c r="D2800" s="50">
        <v>713.7567138671875</v>
      </c>
      <c r="E2800" s="61">
        <v>713.7567138671875</v>
      </c>
    </row>
    <row r="2801" spans="1:5" ht="30">
      <c r="A2801" s="5" t="s">
        <v>5487</v>
      </c>
      <c r="B2801" s="15" t="s">
        <v>5488</v>
      </c>
      <c r="C2801" s="20" t="s">
        <v>505</v>
      </c>
      <c r="D2801" s="44">
        <v>6.583275318145752</v>
      </c>
      <c r="E2801" s="55">
        <v>6.583275318145752</v>
      </c>
    </row>
    <row r="2802" spans="1:5" ht="30">
      <c r="A2802" s="5" t="s">
        <v>5489</v>
      </c>
      <c r="B2802" s="15" t="s">
        <v>5490</v>
      </c>
      <c r="C2802" s="20" t="s">
        <v>500</v>
      </c>
      <c r="D2802" s="46">
        <v>3047.149658203125</v>
      </c>
      <c r="E2802" s="57">
        <v>3047.149658203125</v>
      </c>
    </row>
    <row r="2803" spans="1:5" ht="30">
      <c r="A2803" s="5" t="s">
        <v>5491</v>
      </c>
      <c r="B2803" s="15" t="s">
        <v>5492</v>
      </c>
      <c r="C2803" s="20" t="s">
        <v>500</v>
      </c>
      <c r="D2803" s="50">
        <v>499.66098022460937</v>
      </c>
      <c r="E2803" s="61">
        <v>499.66098022460937</v>
      </c>
    </row>
    <row r="2804" spans="1:5" ht="30">
      <c r="A2804" s="5" t="s">
        <v>5493</v>
      </c>
      <c r="B2804" s="15" t="s">
        <v>5494</v>
      </c>
      <c r="C2804" s="20"/>
      <c r="D2804" s="44">
        <v>1.1383403539657593</v>
      </c>
      <c r="E2804" s="55">
        <v>1.1383403539657593</v>
      </c>
    </row>
    <row r="2805" spans="1:5" ht="30">
      <c r="A2805" s="5" t="s">
        <v>5495</v>
      </c>
      <c r="B2805" s="15" t="s">
        <v>5496</v>
      </c>
      <c r="C2805" s="20" t="s">
        <v>3939</v>
      </c>
      <c r="D2805" s="45">
        <v>13.142573356628418</v>
      </c>
      <c r="E2805" s="56">
        <v>13.142573356628418</v>
      </c>
    </row>
    <row r="2806" spans="1:5" ht="30">
      <c r="A2806" s="5" t="s">
        <v>5497</v>
      </c>
      <c r="B2806" s="15" t="s">
        <v>5498</v>
      </c>
      <c r="C2806" s="20" t="s">
        <v>505</v>
      </c>
      <c r="D2806" s="44">
        <v>2.5109243392944336</v>
      </c>
      <c r="E2806" s="55">
        <v>2.5109243392944336</v>
      </c>
    </row>
    <row r="2807" spans="1:5" ht="30">
      <c r="A2807" s="5" t="s">
        <v>5499</v>
      </c>
      <c r="B2807" s="15" t="s">
        <v>5500</v>
      </c>
      <c r="C2807" s="20" t="s">
        <v>5125</v>
      </c>
      <c r="D2807" s="51">
        <v>5.045689269900322E-2</v>
      </c>
      <c r="E2807" s="62">
        <v>5.045689269900322E-2</v>
      </c>
    </row>
    <row r="2808" spans="1:5" ht="30">
      <c r="A2808" s="5" t="s">
        <v>5501</v>
      </c>
      <c r="B2808" s="15" t="s">
        <v>5502</v>
      </c>
      <c r="C2808" s="20" t="s">
        <v>5128</v>
      </c>
      <c r="D2808" s="52">
        <v>2.1114641640451737E-5</v>
      </c>
      <c r="E2808" s="63">
        <v>2.1114641640451737E-5</v>
      </c>
    </row>
    <row r="2809" spans="1:5" ht="30">
      <c r="A2809" s="5" t="s">
        <v>5503</v>
      </c>
      <c r="B2809" s="15" t="s">
        <v>5504</v>
      </c>
      <c r="C2809" s="20" t="s">
        <v>38</v>
      </c>
      <c r="D2809" s="45">
        <v>33.584999084472656</v>
      </c>
      <c r="E2809" s="56">
        <v>33.584999084472656</v>
      </c>
    </row>
    <row r="2810" spans="1:5" ht="30">
      <c r="A2810" s="5" t="s">
        <v>5505</v>
      </c>
      <c r="B2810" s="15" t="s">
        <v>5506</v>
      </c>
      <c r="C2810" s="20" t="s">
        <v>30</v>
      </c>
      <c r="D2810" s="50">
        <v>325.08432006835937</v>
      </c>
      <c r="E2810" s="61">
        <v>325.08432006835937</v>
      </c>
    </row>
    <row r="2811" spans="1:5" ht="30">
      <c r="A2811" s="5" t="s">
        <v>5507</v>
      </c>
      <c r="B2811" s="15" t="s">
        <v>5508</v>
      </c>
      <c r="C2811" s="20" t="s">
        <v>212</v>
      </c>
      <c r="D2811" s="45">
        <v>61.392520904541016</v>
      </c>
      <c r="E2811" s="56">
        <v>61.392520904541016</v>
      </c>
    </row>
    <row r="2812" spans="1:5" ht="30">
      <c r="A2812" s="5" t="s">
        <v>5509</v>
      </c>
      <c r="B2812" s="15" t="s">
        <v>5510</v>
      </c>
      <c r="C2812" s="20" t="s">
        <v>505</v>
      </c>
      <c r="D2812" s="44">
        <v>6.583275318145752</v>
      </c>
      <c r="E2812" s="55">
        <v>6.583275318145752</v>
      </c>
    </row>
    <row r="2813" spans="1:5" ht="30">
      <c r="A2813" s="5" t="s">
        <v>5511</v>
      </c>
      <c r="B2813" s="15" t="s">
        <v>5512</v>
      </c>
      <c r="C2813" s="20" t="s">
        <v>500</v>
      </c>
      <c r="D2813" s="46">
        <v>3047.149658203125</v>
      </c>
      <c r="E2813" s="57">
        <v>3047.149658203125</v>
      </c>
    </row>
    <row r="2814" spans="1:5" ht="30">
      <c r="A2814" s="5" t="s">
        <v>5513</v>
      </c>
      <c r="B2814" s="15" t="s">
        <v>5514</v>
      </c>
      <c r="C2814" s="20" t="s">
        <v>500</v>
      </c>
      <c r="D2814" s="50">
        <v>499.66098022460937</v>
      </c>
      <c r="E2814" s="61">
        <v>499.66098022460937</v>
      </c>
    </row>
    <row r="2815" spans="1:5" ht="30">
      <c r="A2815" s="5" t="s">
        <v>5515</v>
      </c>
      <c r="B2815" s="15" t="s">
        <v>5516</v>
      </c>
      <c r="C2815" s="20"/>
      <c r="D2815" s="44">
        <v>1.1383403539657593</v>
      </c>
      <c r="E2815" s="55">
        <v>1.1383403539657593</v>
      </c>
    </row>
    <row r="2816" spans="1:5" ht="30">
      <c r="A2816" s="5" t="s">
        <v>5517</v>
      </c>
      <c r="B2816" s="15" t="s">
        <v>5518</v>
      </c>
      <c r="C2816" s="20" t="s">
        <v>3939</v>
      </c>
      <c r="D2816" s="45">
        <v>13.142573356628418</v>
      </c>
      <c r="E2816" s="56">
        <v>13.142573356628418</v>
      </c>
    </row>
    <row r="2817" spans="1:5" ht="30">
      <c r="A2817" s="5" t="s">
        <v>5519</v>
      </c>
      <c r="B2817" s="15" t="s">
        <v>5520</v>
      </c>
      <c r="C2817" s="20" t="s">
        <v>505</v>
      </c>
      <c r="D2817" s="44">
        <v>2.5109243392944336</v>
      </c>
      <c r="E2817" s="55">
        <v>2.5109243392944336</v>
      </c>
    </row>
    <row r="2818" spans="1:5" ht="30">
      <c r="A2818" s="5" t="s">
        <v>5521</v>
      </c>
      <c r="B2818" s="15" t="s">
        <v>5522</v>
      </c>
      <c r="C2818" s="20" t="s">
        <v>5125</v>
      </c>
      <c r="D2818" s="51">
        <v>5.045689269900322E-2</v>
      </c>
      <c r="E2818" s="62">
        <v>5.045689269900322E-2</v>
      </c>
    </row>
    <row r="2819" spans="1:5" ht="30">
      <c r="A2819" s="5" t="s">
        <v>5523</v>
      </c>
      <c r="B2819" s="15" t="s">
        <v>5524</v>
      </c>
      <c r="C2819" s="20" t="s">
        <v>5128</v>
      </c>
      <c r="D2819" s="52">
        <v>2.1114641640451737E-5</v>
      </c>
      <c r="E2819" s="63">
        <v>2.1114641640451737E-5</v>
      </c>
    </row>
    <row r="2820" spans="1:5" ht="30">
      <c r="A2820" s="5" t="s">
        <v>5525</v>
      </c>
      <c r="B2820" s="15" t="s">
        <v>5526</v>
      </c>
      <c r="C2820" s="20" t="s">
        <v>38</v>
      </c>
      <c r="D2820" s="50">
        <v>152.53199768066406</v>
      </c>
      <c r="E2820" s="61">
        <v>152.53199768066406</v>
      </c>
    </row>
    <row r="2821" spans="1:5" ht="30">
      <c r="A2821" s="5" t="s">
        <v>5527</v>
      </c>
      <c r="B2821" s="15" t="s">
        <v>5528</v>
      </c>
      <c r="C2821" s="20" t="s">
        <v>30</v>
      </c>
      <c r="D2821" s="50">
        <v>533.162841796875</v>
      </c>
      <c r="E2821" s="61">
        <v>533.162841796875</v>
      </c>
    </row>
    <row r="2822" spans="1:5" ht="30">
      <c r="A2822" s="5" t="s">
        <v>5529</v>
      </c>
      <c r="B2822" s="15" t="s">
        <v>5530</v>
      </c>
      <c r="C2822" s="20" t="s">
        <v>212</v>
      </c>
      <c r="D2822" s="50">
        <v>838.03179931640625</v>
      </c>
      <c r="E2822" s="61">
        <v>838.03179931640625</v>
      </c>
    </row>
    <row r="2823" spans="1:5" ht="30">
      <c r="A2823" s="5" t="s">
        <v>5531</v>
      </c>
      <c r="B2823" s="15" t="s">
        <v>5532</v>
      </c>
      <c r="C2823" s="20" t="s">
        <v>505</v>
      </c>
      <c r="D2823" s="44">
        <v>6.4560141563415527</v>
      </c>
      <c r="E2823" s="55">
        <v>6.4560141563415527</v>
      </c>
    </row>
    <row r="2824" spans="1:5" ht="30">
      <c r="A2824" s="5" t="s">
        <v>5533</v>
      </c>
      <c r="B2824" s="15" t="s">
        <v>5534</v>
      </c>
      <c r="C2824" s="20" t="s">
        <v>500</v>
      </c>
      <c r="D2824" s="46">
        <v>3401.531982421875</v>
      </c>
      <c r="E2824" s="57">
        <v>3401.531982421875</v>
      </c>
    </row>
    <row r="2825" spans="1:5" ht="30">
      <c r="A2825" s="5" t="s">
        <v>5535</v>
      </c>
      <c r="B2825" s="15" t="s">
        <v>5536</v>
      </c>
      <c r="C2825" s="20" t="s">
        <v>500</v>
      </c>
      <c r="D2825" s="50">
        <v>854.04339599609375</v>
      </c>
      <c r="E2825" s="61">
        <v>854.04339599609375</v>
      </c>
    </row>
    <row r="2826" spans="1:5" ht="30">
      <c r="A2826" s="5" t="s">
        <v>5537</v>
      </c>
      <c r="B2826" s="15" t="s">
        <v>5538</v>
      </c>
      <c r="C2826" s="20"/>
      <c r="D2826" s="44">
        <v>1.8114444017410278</v>
      </c>
      <c r="E2826" s="55">
        <v>1.8114444017410278</v>
      </c>
    </row>
    <row r="2827" spans="1:5" ht="30">
      <c r="A2827" s="5" t="s">
        <v>5539</v>
      </c>
      <c r="B2827" s="15" t="s">
        <v>5540</v>
      </c>
      <c r="C2827" s="20" t="s">
        <v>3939</v>
      </c>
      <c r="D2827" s="45">
        <v>45.796310424804688</v>
      </c>
      <c r="E2827" s="56">
        <v>45.796310424804688</v>
      </c>
    </row>
    <row r="2828" spans="1:5" ht="30">
      <c r="A2828" s="5" t="s">
        <v>5541</v>
      </c>
      <c r="B2828" s="15" t="s">
        <v>5542</v>
      </c>
      <c r="C2828" s="20" t="s">
        <v>505</v>
      </c>
      <c r="D2828" s="44">
        <v>2.7354631423950195</v>
      </c>
      <c r="E2828" s="55">
        <v>2.7354631423950195</v>
      </c>
    </row>
    <row r="2829" spans="1:5" ht="45">
      <c r="A2829" s="5" t="s">
        <v>5543</v>
      </c>
      <c r="B2829" s="15" t="s">
        <v>5544</v>
      </c>
      <c r="C2829" s="20" t="s">
        <v>5125</v>
      </c>
      <c r="D2829" s="51">
        <v>8.4603950381278992E-2</v>
      </c>
      <c r="E2829" s="62">
        <v>8.4603950381278992E-2</v>
      </c>
    </row>
    <row r="2830" spans="1:5" ht="45">
      <c r="A2830" s="5" t="s">
        <v>5545</v>
      </c>
      <c r="B2830" s="15" t="s">
        <v>5546</v>
      </c>
      <c r="C2830" s="20" t="s">
        <v>5128</v>
      </c>
      <c r="D2830" s="52">
        <v>3.0708877602592111E-5</v>
      </c>
      <c r="E2830" s="63">
        <v>3.0708877602592111E-5</v>
      </c>
    </row>
    <row r="2831" spans="1:5" ht="45">
      <c r="A2831" s="5" t="s">
        <v>5547</v>
      </c>
      <c r="B2831" s="15" t="s">
        <v>5548</v>
      </c>
      <c r="C2831" s="20" t="s">
        <v>38</v>
      </c>
      <c r="D2831" s="45">
        <v>32.926471710205078</v>
      </c>
      <c r="E2831" s="56">
        <v>32.926471710205078</v>
      </c>
    </row>
    <row r="2832" spans="1:5" ht="45">
      <c r="A2832" s="5" t="s">
        <v>5549</v>
      </c>
      <c r="B2832" s="15" t="s">
        <v>5550</v>
      </c>
      <c r="C2832" s="20" t="s">
        <v>30</v>
      </c>
      <c r="D2832" s="50">
        <v>323.9766845703125</v>
      </c>
      <c r="E2832" s="61">
        <v>323.9766845703125</v>
      </c>
    </row>
    <row r="2833" spans="1:5" ht="45">
      <c r="A2833" s="5" t="s">
        <v>5551</v>
      </c>
      <c r="B2833" s="15" t="s">
        <v>5552</v>
      </c>
      <c r="C2833" s="20" t="s">
        <v>212</v>
      </c>
      <c r="D2833" s="45">
        <v>61.392520904541016</v>
      </c>
      <c r="E2833" s="56">
        <v>61.392520904541016</v>
      </c>
    </row>
    <row r="2834" spans="1:5" ht="45">
      <c r="A2834" s="5" t="s">
        <v>5553</v>
      </c>
      <c r="B2834" s="15" t="s">
        <v>5554</v>
      </c>
      <c r="C2834" s="20" t="s">
        <v>505</v>
      </c>
      <c r="D2834" s="44">
        <v>6.590064525604248</v>
      </c>
      <c r="E2834" s="55">
        <v>6.590064525604248</v>
      </c>
    </row>
    <row r="2835" spans="1:5" ht="45">
      <c r="A2835" s="5" t="s">
        <v>5555</v>
      </c>
      <c r="B2835" s="15" t="s">
        <v>5556</v>
      </c>
      <c r="C2835" s="20" t="s">
        <v>500</v>
      </c>
      <c r="D2835" s="46">
        <v>3046.149658203125</v>
      </c>
      <c r="E2835" s="57">
        <v>3046.149658203125</v>
      </c>
    </row>
    <row r="2836" spans="1:5" ht="45">
      <c r="A2836" s="5" t="s">
        <v>5557</v>
      </c>
      <c r="B2836" s="15" t="s">
        <v>5558</v>
      </c>
      <c r="C2836" s="20" t="s">
        <v>500</v>
      </c>
      <c r="D2836" s="50">
        <v>498.6610107421875</v>
      </c>
      <c r="E2836" s="61">
        <v>498.6610107421875</v>
      </c>
    </row>
    <row r="2837" spans="1:5" ht="45">
      <c r="A2837" s="5" t="s">
        <v>5559</v>
      </c>
      <c r="B2837" s="15" t="s">
        <v>5560</v>
      </c>
      <c r="C2837" s="20"/>
      <c r="D2837" s="44">
        <v>1.1372917890548706</v>
      </c>
      <c r="E2837" s="55">
        <v>1.1372917890548706</v>
      </c>
    </row>
    <row r="2838" spans="1:5" ht="45">
      <c r="A2838" s="5" t="s">
        <v>5561</v>
      </c>
      <c r="B2838" s="15" t="s">
        <v>5562</v>
      </c>
      <c r="C2838" s="20" t="s">
        <v>3939</v>
      </c>
      <c r="D2838" s="45">
        <v>12.894806861877441</v>
      </c>
      <c r="E2838" s="56">
        <v>12.894806861877441</v>
      </c>
    </row>
    <row r="2839" spans="1:5" ht="45">
      <c r="A2839" s="5" t="s">
        <v>5563</v>
      </c>
      <c r="B2839" s="15" t="s">
        <v>5564</v>
      </c>
      <c r="C2839" s="20" t="s">
        <v>505</v>
      </c>
      <c r="D2839" s="44">
        <v>2.5034241676330566</v>
      </c>
      <c r="E2839" s="55">
        <v>2.5034241676330566</v>
      </c>
    </row>
    <row r="2840" spans="1:5" ht="45">
      <c r="A2840" s="5" t="s">
        <v>5565</v>
      </c>
      <c r="B2840" s="15" t="s">
        <v>5566</v>
      </c>
      <c r="C2840" s="20" t="s">
        <v>5125</v>
      </c>
      <c r="D2840" s="51">
        <v>5.0252221524715424E-2</v>
      </c>
      <c r="E2840" s="62">
        <v>5.0252221524715424E-2</v>
      </c>
    </row>
    <row r="2841" spans="1:5" ht="45">
      <c r="A2841" s="5" t="s">
        <v>5567</v>
      </c>
      <c r="B2841" s="15" t="s">
        <v>5568</v>
      </c>
      <c r="C2841" s="20" t="s">
        <v>5128</v>
      </c>
      <c r="D2841" s="52">
        <v>2.1069259673822671E-5</v>
      </c>
      <c r="E2841" s="63">
        <v>2.1069259673822671E-5</v>
      </c>
    </row>
    <row r="2842" spans="1:5" ht="45">
      <c r="A2842" s="5" t="s">
        <v>5569</v>
      </c>
      <c r="B2842" s="15" t="s">
        <v>5570</v>
      </c>
      <c r="C2842" s="20" t="s">
        <v>38</v>
      </c>
      <c r="D2842" s="50">
        <v>170.1417236328125</v>
      </c>
      <c r="E2842" s="61">
        <v>170.1417236328125</v>
      </c>
    </row>
    <row r="2843" spans="1:5" ht="60">
      <c r="A2843" s="5" t="s">
        <v>5571</v>
      </c>
      <c r="B2843" s="15" t="s">
        <v>5572</v>
      </c>
      <c r="C2843" s="20" t="s">
        <v>30</v>
      </c>
      <c r="D2843" s="50">
        <v>201.15834045410156</v>
      </c>
      <c r="E2843" s="61">
        <v>201.15834045410156</v>
      </c>
    </row>
    <row r="2844" spans="1:5" ht="45">
      <c r="A2844" s="5" t="s">
        <v>5573</v>
      </c>
      <c r="B2844" s="15" t="s">
        <v>5574</v>
      </c>
      <c r="C2844" s="20" t="s">
        <v>212</v>
      </c>
      <c r="D2844" s="50">
        <v>835.38323974609375</v>
      </c>
      <c r="E2844" s="61">
        <v>835.38323974609375</v>
      </c>
    </row>
    <row r="2845" spans="1:5" ht="45">
      <c r="A2845" s="5" t="s">
        <v>5575</v>
      </c>
      <c r="B2845" s="15" t="s">
        <v>5576</v>
      </c>
      <c r="C2845" s="20" t="s">
        <v>505</v>
      </c>
      <c r="D2845" s="44">
        <v>2.318070650100708</v>
      </c>
      <c r="E2845" s="55">
        <v>2.318070650100708</v>
      </c>
    </row>
    <row r="2846" spans="1:5" ht="45">
      <c r="A2846" s="5" t="s">
        <v>5577</v>
      </c>
      <c r="B2846" s="15" t="s">
        <v>5578</v>
      </c>
      <c r="C2846" s="20" t="s">
        <v>500</v>
      </c>
      <c r="D2846" s="50">
        <v>864.08154296875</v>
      </c>
      <c r="E2846" s="61">
        <v>864.08154296875</v>
      </c>
    </row>
    <row r="2847" spans="1:5" ht="45">
      <c r="A2847" s="5" t="s">
        <v>5579</v>
      </c>
      <c r="B2847" s="15" t="s">
        <v>5580</v>
      </c>
      <c r="C2847" s="20" t="s">
        <v>500</v>
      </c>
      <c r="D2847" s="47">
        <v>-1683.406982421875</v>
      </c>
      <c r="E2847" s="58">
        <v>-1683.406982421875</v>
      </c>
    </row>
    <row r="2848" spans="1:5" ht="60">
      <c r="A2848" s="5" t="s">
        <v>5581</v>
      </c>
      <c r="B2848" s="15" t="s">
        <v>5582</v>
      </c>
      <c r="C2848" s="20"/>
      <c r="D2848" s="51">
        <v>-0.96554166078567505</v>
      </c>
      <c r="E2848" s="62">
        <v>-0.96554166078567505</v>
      </c>
    </row>
    <row r="2849" spans="1:5" ht="45">
      <c r="A2849" s="5" t="s">
        <v>5583</v>
      </c>
      <c r="B2849" s="15" t="s">
        <v>5584</v>
      </c>
      <c r="C2849" s="20" t="s">
        <v>3939</v>
      </c>
      <c r="D2849" s="50">
        <v>874.65533447265625</v>
      </c>
      <c r="E2849" s="61">
        <v>874.65533447265625</v>
      </c>
    </row>
    <row r="2850" spans="1:5" ht="60">
      <c r="A2850" s="5" t="s">
        <v>5585</v>
      </c>
      <c r="B2850" s="15" t="s">
        <v>5586</v>
      </c>
      <c r="C2850" s="20" t="s">
        <v>505</v>
      </c>
      <c r="D2850" s="44">
        <v>4.4197707176208496</v>
      </c>
      <c r="E2850" s="55">
        <v>4.4197707176208496</v>
      </c>
    </row>
    <row r="2851" spans="1:5" ht="60">
      <c r="A2851" s="5" t="s">
        <v>5587</v>
      </c>
      <c r="B2851" s="15" t="s">
        <v>5588</v>
      </c>
      <c r="C2851" s="20" t="s">
        <v>5125</v>
      </c>
      <c r="D2851" s="51">
        <v>0.6763007640838623</v>
      </c>
      <c r="E2851" s="62">
        <v>0.6763007640838623</v>
      </c>
    </row>
    <row r="2852" spans="1:5" ht="60">
      <c r="A2852" s="5" t="s">
        <v>5589</v>
      </c>
      <c r="B2852" s="15" t="s">
        <v>5590</v>
      </c>
      <c r="C2852" s="20" t="s">
        <v>5128</v>
      </c>
      <c r="D2852" s="54">
        <v>1.3659894466400146E-4</v>
      </c>
      <c r="E2852" s="65">
        <v>1.3659894466400146E-4</v>
      </c>
    </row>
    <row r="2853" spans="1:5" ht="45">
      <c r="A2853" s="5" t="s">
        <v>5591</v>
      </c>
      <c r="B2853" s="15" t="s">
        <v>5592</v>
      </c>
      <c r="C2853" s="20" t="s">
        <v>38</v>
      </c>
      <c r="D2853" s="45">
        <v>32.926471710205078</v>
      </c>
      <c r="E2853" s="56">
        <v>32.926471710205078</v>
      </c>
    </row>
    <row r="2854" spans="1:5" ht="60">
      <c r="A2854" s="5" t="s">
        <v>5593</v>
      </c>
      <c r="B2854" s="15" t="s">
        <v>5594</v>
      </c>
      <c r="C2854" s="20" t="s">
        <v>30</v>
      </c>
      <c r="D2854" s="50">
        <v>206.76089477539062</v>
      </c>
      <c r="E2854" s="61">
        <v>206.76089477539062</v>
      </c>
    </row>
    <row r="2855" spans="1:5" ht="45">
      <c r="A2855" s="5" t="s">
        <v>5595</v>
      </c>
      <c r="B2855" s="15" t="s">
        <v>5596</v>
      </c>
      <c r="C2855" s="20" t="s">
        <v>212</v>
      </c>
      <c r="D2855" s="50">
        <v>117.53327178955078</v>
      </c>
      <c r="E2855" s="61">
        <v>117.53327178955078</v>
      </c>
    </row>
    <row r="2856" spans="1:5" ht="45">
      <c r="A2856" s="5" t="s">
        <v>5597</v>
      </c>
      <c r="B2856" s="15" t="s">
        <v>5598</v>
      </c>
      <c r="C2856" s="20" t="s">
        <v>505</v>
      </c>
      <c r="D2856" s="44">
        <v>2.3919148445129395</v>
      </c>
      <c r="E2856" s="55">
        <v>2.3919148445129395</v>
      </c>
    </row>
    <row r="2857" spans="1:5" ht="45">
      <c r="A2857" s="5" t="s">
        <v>5599</v>
      </c>
      <c r="B2857" s="15" t="s">
        <v>5600</v>
      </c>
      <c r="C2857" s="20" t="s">
        <v>500</v>
      </c>
      <c r="D2857" s="50">
        <v>883.5218505859375</v>
      </c>
      <c r="E2857" s="61">
        <v>883.5218505859375</v>
      </c>
    </row>
    <row r="2858" spans="1:5" ht="45">
      <c r="A2858" s="5" t="s">
        <v>5601</v>
      </c>
      <c r="B2858" s="15" t="s">
        <v>5602</v>
      </c>
      <c r="C2858" s="20" t="s">
        <v>500</v>
      </c>
      <c r="D2858" s="47">
        <v>-1663.9666748046875</v>
      </c>
      <c r="E2858" s="58">
        <v>-1663.9666748046875</v>
      </c>
    </row>
    <row r="2859" spans="1:5" ht="60">
      <c r="A2859" s="5" t="s">
        <v>5603</v>
      </c>
      <c r="B2859" s="15" t="s">
        <v>5604</v>
      </c>
      <c r="C2859" s="20"/>
      <c r="D2859" s="51">
        <v>-8.4517121315002441E-2</v>
      </c>
      <c r="E2859" s="62">
        <v>-8.4517121315002441E-2</v>
      </c>
    </row>
    <row r="2860" spans="1:5" ht="45">
      <c r="A2860" s="5" t="s">
        <v>5605</v>
      </c>
      <c r="B2860" s="15" t="s">
        <v>5606</v>
      </c>
      <c r="C2860" s="20" t="s">
        <v>3939</v>
      </c>
      <c r="D2860" s="50">
        <v>857.8880615234375</v>
      </c>
      <c r="E2860" s="61">
        <v>857.8880615234375</v>
      </c>
    </row>
    <row r="2861" spans="1:5" ht="60">
      <c r="A2861" s="5" t="s">
        <v>5607</v>
      </c>
      <c r="B2861" s="15" t="s">
        <v>5608</v>
      </c>
      <c r="C2861" s="20" t="s">
        <v>505</v>
      </c>
      <c r="D2861" s="44">
        <v>4.522575855255127</v>
      </c>
      <c r="E2861" s="55">
        <v>4.522575855255127</v>
      </c>
    </row>
    <row r="2862" spans="1:5" ht="60">
      <c r="A2862" s="5" t="s">
        <v>5609</v>
      </c>
      <c r="B2862" s="15" t="s">
        <v>5610</v>
      </c>
      <c r="C2862" s="20" t="s">
        <v>5125</v>
      </c>
      <c r="D2862" s="51">
        <v>0.66057771444320679</v>
      </c>
      <c r="E2862" s="62">
        <v>0.66057771444320679</v>
      </c>
    </row>
    <row r="2863" spans="1:5" ht="60">
      <c r="A2863" s="5" t="s">
        <v>5611</v>
      </c>
      <c r="B2863" s="15" t="s">
        <v>5612</v>
      </c>
      <c r="C2863" s="20" t="s">
        <v>5128</v>
      </c>
      <c r="D2863" s="54">
        <v>1.2942140165250748E-4</v>
      </c>
      <c r="E2863" s="65">
        <v>1.2942140165250748E-4</v>
      </c>
    </row>
    <row r="2864" spans="1:5" ht="30">
      <c r="A2864" s="5" t="s">
        <v>5613</v>
      </c>
      <c r="B2864" s="15" t="s">
        <v>5614</v>
      </c>
      <c r="C2864" s="20" t="s">
        <v>38</v>
      </c>
      <c r="D2864" s="44">
        <v>9.2460002899169922</v>
      </c>
      <c r="E2864" s="55">
        <v>9.2460002899169922</v>
      </c>
    </row>
    <row r="2865" spans="1:5" ht="30">
      <c r="A2865" s="5" t="s">
        <v>5615</v>
      </c>
      <c r="B2865" s="15" t="s">
        <v>5616</v>
      </c>
      <c r="C2865" s="20" t="s">
        <v>30</v>
      </c>
      <c r="D2865" s="50">
        <v>360.84719848632812</v>
      </c>
      <c r="E2865" s="61">
        <v>360.84719848632812</v>
      </c>
    </row>
    <row r="2866" spans="1:5" ht="30">
      <c r="A2866" s="5" t="s">
        <v>5617</v>
      </c>
      <c r="B2866" s="15" t="s">
        <v>5618</v>
      </c>
      <c r="C2866" s="20" t="s">
        <v>212</v>
      </c>
      <c r="D2866" s="50">
        <v>617.8905029296875</v>
      </c>
      <c r="E2866" s="61">
        <v>617.8905029296875</v>
      </c>
    </row>
    <row r="2867" spans="1:5" ht="30">
      <c r="A2867" s="5" t="s">
        <v>5619</v>
      </c>
      <c r="B2867" s="15" t="s">
        <v>5620</v>
      </c>
      <c r="C2867" s="20" t="s">
        <v>505</v>
      </c>
      <c r="D2867" s="44">
        <v>7.3773026466369629</v>
      </c>
      <c r="E2867" s="55">
        <v>7.3773026466369629</v>
      </c>
    </row>
    <row r="2868" spans="1:5" ht="30">
      <c r="A2868" s="5" t="s">
        <v>5621</v>
      </c>
      <c r="B2868" s="15" t="s">
        <v>5622</v>
      </c>
      <c r="C2868" s="20" t="s">
        <v>500</v>
      </c>
      <c r="D2868" s="46">
        <v>3182.62353515625</v>
      </c>
      <c r="E2868" s="57">
        <v>3182.62353515625</v>
      </c>
    </row>
    <row r="2869" spans="1:5" ht="30">
      <c r="A2869" s="5" t="s">
        <v>5623</v>
      </c>
      <c r="B2869" s="15" t="s">
        <v>5624</v>
      </c>
      <c r="C2869" s="20" t="s">
        <v>500</v>
      </c>
      <c r="D2869" s="50">
        <v>635.13507080078125</v>
      </c>
      <c r="E2869" s="61">
        <v>635.13507080078125</v>
      </c>
    </row>
    <row r="2870" spans="1:5" ht="30">
      <c r="A2870" s="5" t="s">
        <v>5625</v>
      </c>
      <c r="B2870" s="15" t="s">
        <v>5626</v>
      </c>
      <c r="C2870" s="20"/>
      <c r="D2870" s="44">
        <v>1.2016106843948364</v>
      </c>
      <c r="E2870" s="55">
        <v>1.2016106843948364</v>
      </c>
    </row>
    <row r="2871" spans="1:5" ht="30">
      <c r="A2871" s="5" t="s">
        <v>5627</v>
      </c>
      <c r="B2871" s="15" t="s">
        <v>5628</v>
      </c>
      <c r="C2871" s="20" t="s">
        <v>3939</v>
      </c>
      <c r="D2871" s="44">
        <v>3.2091910839080811</v>
      </c>
      <c r="E2871" s="55">
        <v>3.2091910839080811</v>
      </c>
    </row>
    <row r="2872" spans="1:5" ht="30">
      <c r="A2872" s="5" t="s">
        <v>5629</v>
      </c>
      <c r="B2872" s="15" t="s">
        <v>5630</v>
      </c>
      <c r="C2872" s="20" t="s">
        <v>505</v>
      </c>
      <c r="D2872" s="44">
        <v>2.1097447872161865</v>
      </c>
      <c r="E2872" s="55">
        <v>2.1097447872161865</v>
      </c>
    </row>
    <row r="2873" spans="1:5" ht="45">
      <c r="A2873" s="5" t="s">
        <v>5631</v>
      </c>
      <c r="B2873" s="15" t="s">
        <v>5632</v>
      </c>
      <c r="C2873" s="20" t="s">
        <v>5125</v>
      </c>
      <c r="D2873" s="51">
        <v>5.096970871090889E-2</v>
      </c>
      <c r="E2873" s="62">
        <v>5.096970871090889E-2</v>
      </c>
    </row>
    <row r="2874" spans="1:5" ht="45">
      <c r="A2874" s="5" t="s">
        <v>5633</v>
      </c>
      <c r="B2874" s="15" t="s">
        <v>5634</v>
      </c>
      <c r="C2874" s="20" t="s">
        <v>5128</v>
      </c>
      <c r="D2874" s="52">
        <v>2.2788286514696665E-5</v>
      </c>
      <c r="E2874" s="63">
        <v>2.2788286514696665E-5</v>
      </c>
    </row>
    <row r="2875" spans="1:5" ht="30">
      <c r="A2875" s="5" t="s">
        <v>5635</v>
      </c>
      <c r="B2875" s="15" t="s">
        <v>5636</v>
      </c>
      <c r="C2875" s="20" t="s">
        <v>38</v>
      </c>
      <c r="D2875" s="45">
        <v>30.600000381469727</v>
      </c>
      <c r="E2875" s="56">
        <v>30.600000381469727</v>
      </c>
    </row>
    <row r="2876" spans="1:5" ht="30">
      <c r="A2876" s="5" t="s">
        <v>5637</v>
      </c>
      <c r="B2876" s="15" t="s">
        <v>5638</v>
      </c>
      <c r="C2876" s="20" t="s">
        <v>30</v>
      </c>
      <c r="D2876" s="50">
        <v>532.33154296875</v>
      </c>
      <c r="E2876" s="61">
        <v>532.33154296875</v>
      </c>
    </row>
    <row r="2877" spans="1:5" ht="30">
      <c r="A2877" s="5" t="s">
        <v>5639</v>
      </c>
      <c r="B2877" s="15" t="s">
        <v>5640</v>
      </c>
      <c r="C2877" s="20" t="s">
        <v>212</v>
      </c>
      <c r="D2877" s="50">
        <v>706.2161865234375</v>
      </c>
      <c r="E2877" s="61">
        <v>706.2161865234375</v>
      </c>
    </row>
    <row r="2878" spans="1:5" ht="30">
      <c r="A2878" s="5" t="s">
        <v>5641</v>
      </c>
      <c r="B2878" s="15" t="s">
        <v>5642</v>
      </c>
      <c r="C2878" s="20" t="s">
        <v>505</v>
      </c>
      <c r="D2878" s="44">
        <v>7.3180422782897949</v>
      </c>
      <c r="E2878" s="55">
        <v>7.3180422782897949</v>
      </c>
    </row>
    <row r="2879" spans="1:5" ht="30">
      <c r="A2879" s="5" t="s">
        <v>5643</v>
      </c>
      <c r="B2879" s="15" t="s">
        <v>5644</v>
      </c>
      <c r="C2879" s="20" t="s">
        <v>500</v>
      </c>
      <c r="D2879" s="46">
        <v>3529.162841796875</v>
      </c>
      <c r="E2879" s="57">
        <v>3529.162841796875</v>
      </c>
    </row>
    <row r="2880" spans="1:5" ht="30">
      <c r="A2880" s="5" t="s">
        <v>5645</v>
      </c>
      <c r="B2880" s="15" t="s">
        <v>5646</v>
      </c>
      <c r="C2880" s="20" t="s">
        <v>500</v>
      </c>
      <c r="D2880" s="50">
        <v>981.67437744140625</v>
      </c>
      <c r="E2880" s="61">
        <v>981.67437744140625</v>
      </c>
    </row>
    <row r="2881" spans="1:5" ht="30">
      <c r="A2881" s="5" t="s">
        <v>5647</v>
      </c>
      <c r="B2881" s="15" t="s">
        <v>5648</v>
      </c>
      <c r="C2881" s="20"/>
      <c r="D2881" s="44">
        <v>1.405584454536438</v>
      </c>
      <c r="E2881" s="55">
        <v>1.405584454536438</v>
      </c>
    </row>
    <row r="2882" spans="1:5" ht="30">
      <c r="A2882" s="5" t="s">
        <v>5649</v>
      </c>
      <c r="B2882" s="15" t="s">
        <v>5650</v>
      </c>
      <c r="C2882" s="20" t="s">
        <v>3939</v>
      </c>
      <c r="D2882" s="44">
        <v>8.3993740081787109</v>
      </c>
      <c r="E2882" s="55">
        <v>8.3993740081787109</v>
      </c>
    </row>
    <row r="2883" spans="1:5" ht="30">
      <c r="A2883" s="5" t="s">
        <v>5651</v>
      </c>
      <c r="B2883" s="15" t="s">
        <v>5652</v>
      </c>
      <c r="C2883" s="20" t="s">
        <v>505</v>
      </c>
      <c r="D2883" s="44">
        <v>2.2425911426544189</v>
      </c>
      <c r="E2883" s="55">
        <v>2.2425911426544189</v>
      </c>
    </row>
    <row r="2884" spans="1:5" ht="45">
      <c r="A2884" s="5" t="s">
        <v>5653</v>
      </c>
      <c r="B2884" s="15" t="s">
        <v>5654</v>
      </c>
      <c r="C2884" s="20" t="s">
        <v>5125</v>
      </c>
      <c r="D2884" s="51">
        <v>7.309296727180481E-2</v>
      </c>
      <c r="E2884" s="62">
        <v>7.309296727180481E-2</v>
      </c>
    </row>
    <row r="2885" spans="1:5" ht="45">
      <c r="A2885" s="5" t="s">
        <v>5655</v>
      </c>
      <c r="B2885" s="15" t="s">
        <v>5656</v>
      </c>
      <c r="C2885" s="20" t="s">
        <v>5128</v>
      </c>
      <c r="D2885" s="52">
        <v>2.9970649848110043E-5</v>
      </c>
      <c r="E2885" s="63">
        <v>2.9970649848110043E-5</v>
      </c>
    </row>
    <row r="2886" spans="1:5" ht="30">
      <c r="A2886" s="5" t="s">
        <v>5657</v>
      </c>
      <c r="B2886" s="15" t="s">
        <v>5658</v>
      </c>
      <c r="C2886" s="20" t="s">
        <v>38</v>
      </c>
      <c r="D2886" s="45">
        <v>30.600000381469727</v>
      </c>
      <c r="E2886" s="56">
        <v>30.600000381469727</v>
      </c>
    </row>
    <row r="2887" spans="1:5" ht="30">
      <c r="A2887" s="5" t="s">
        <v>5659</v>
      </c>
      <c r="B2887" s="15" t="s">
        <v>5660</v>
      </c>
      <c r="C2887" s="20" t="s">
        <v>30</v>
      </c>
      <c r="D2887" s="50">
        <v>532.33154296875</v>
      </c>
      <c r="E2887" s="61">
        <v>532.33154296875</v>
      </c>
    </row>
    <row r="2888" spans="1:5" ht="30">
      <c r="A2888" s="5" t="s">
        <v>5661</v>
      </c>
      <c r="B2888" s="15" t="s">
        <v>5662</v>
      </c>
      <c r="C2888" s="20" t="s">
        <v>212</v>
      </c>
      <c r="D2888" s="50">
        <v>706.2161865234375</v>
      </c>
      <c r="E2888" s="61">
        <v>706.2161865234375</v>
      </c>
    </row>
    <row r="2889" spans="1:5" ht="30">
      <c r="A2889" s="5" t="s">
        <v>5663</v>
      </c>
      <c r="B2889" s="15" t="s">
        <v>5664</v>
      </c>
      <c r="C2889" s="20" t="s">
        <v>505</v>
      </c>
      <c r="D2889" s="44">
        <v>7.3180422782897949</v>
      </c>
      <c r="E2889" s="55">
        <v>7.3180422782897949</v>
      </c>
    </row>
    <row r="2890" spans="1:5" ht="30">
      <c r="A2890" s="5" t="s">
        <v>5665</v>
      </c>
      <c r="B2890" s="15" t="s">
        <v>5666</v>
      </c>
      <c r="C2890" s="20" t="s">
        <v>500</v>
      </c>
      <c r="D2890" s="46">
        <v>3529.162841796875</v>
      </c>
      <c r="E2890" s="57">
        <v>3529.162841796875</v>
      </c>
    </row>
    <row r="2891" spans="1:5" ht="30">
      <c r="A2891" s="5" t="s">
        <v>5667</v>
      </c>
      <c r="B2891" s="15" t="s">
        <v>5668</v>
      </c>
      <c r="C2891" s="20" t="s">
        <v>500</v>
      </c>
      <c r="D2891" s="50">
        <v>981.67437744140625</v>
      </c>
      <c r="E2891" s="61">
        <v>981.67437744140625</v>
      </c>
    </row>
    <row r="2892" spans="1:5" ht="30">
      <c r="A2892" s="5" t="s">
        <v>5669</v>
      </c>
      <c r="B2892" s="15" t="s">
        <v>5670</v>
      </c>
      <c r="C2892" s="20"/>
      <c r="D2892" s="44">
        <v>1.405584454536438</v>
      </c>
      <c r="E2892" s="55">
        <v>1.405584454536438</v>
      </c>
    </row>
    <row r="2893" spans="1:5" ht="30">
      <c r="A2893" s="5" t="s">
        <v>5671</v>
      </c>
      <c r="B2893" s="15" t="s">
        <v>5672</v>
      </c>
      <c r="C2893" s="20" t="s">
        <v>3939</v>
      </c>
      <c r="D2893" s="44">
        <v>8.3993740081787109</v>
      </c>
      <c r="E2893" s="55">
        <v>8.3993740081787109</v>
      </c>
    </row>
    <row r="2894" spans="1:5" ht="30">
      <c r="A2894" s="5" t="s">
        <v>5673</v>
      </c>
      <c r="B2894" s="15" t="s">
        <v>5674</v>
      </c>
      <c r="C2894" s="20" t="s">
        <v>505</v>
      </c>
      <c r="D2894" s="44">
        <v>2.2425911426544189</v>
      </c>
      <c r="E2894" s="55">
        <v>2.2425911426544189</v>
      </c>
    </row>
    <row r="2895" spans="1:5" ht="30">
      <c r="A2895" s="5" t="s">
        <v>5675</v>
      </c>
      <c r="B2895" s="15" t="s">
        <v>5676</v>
      </c>
      <c r="C2895" s="20" t="s">
        <v>5125</v>
      </c>
      <c r="D2895" s="51">
        <v>7.309296727180481E-2</v>
      </c>
      <c r="E2895" s="62">
        <v>7.309296727180481E-2</v>
      </c>
    </row>
    <row r="2896" spans="1:5" ht="30">
      <c r="A2896" s="5" t="s">
        <v>5677</v>
      </c>
      <c r="B2896" s="15" t="s">
        <v>5678</v>
      </c>
      <c r="C2896" s="20" t="s">
        <v>5128</v>
      </c>
      <c r="D2896" s="52">
        <v>2.9970649848110043E-5</v>
      </c>
      <c r="E2896" s="63">
        <v>2.9970649848110043E-5</v>
      </c>
    </row>
    <row r="2897" spans="1:5" ht="30">
      <c r="A2897" s="5" t="s">
        <v>5679</v>
      </c>
      <c r="B2897" s="15" t="s">
        <v>5680</v>
      </c>
      <c r="C2897" s="20" t="s">
        <v>38</v>
      </c>
      <c r="D2897" s="45">
        <v>16.370000839233398</v>
      </c>
      <c r="E2897" s="56">
        <v>16.370000839233398</v>
      </c>
    </row>
    <row r="2898" spans="1:5" ht="30">
      <c r="A2898" s="5" t="s">
        <v>5681</v>
      </c>
      <c r="B2898" s="15" t="s">
        <v>5682</v>
      </c>
      <c r="C2898" s="20" t="s">
        <v>30</v>
      </c>
      <c r="D2898" s="50">
        <v>439.05642700195312</v>
      </c>
      <c r="E2898" s="61">
        <v>439.05642700195312</v>
      </c>
    </row>
    <row r="2899" spans="1:5" ht="30">
      <c r="A2899" s="5" t="s">
        <v>5683</v>
      </c>
      <c r="B2899" s="15" t="s">
        <v>5684</v>
      </c>
      <c r="C2899" s="20" t="s">
        <v>212</v>
      </c>
      <c r="D2899" s="50">
        <v>706.2161865234375</v>
      </c>
      <c r="E2899" s="61">
        <v>706.2161865234375</v>
      </c>
    </row>
    <row r="2900" spans="1:5" ht="30">
      <c r="A2900" s="5" t="s">
        <v>5685</v>
      </c>
      <c r="B2900" s="15" t="s">
        <v>5686</v>
      </c>
      <c r="C2900" s="20" t="s">
        <v>505</v>
      </c>
      <c r="D2900" s="44">
        <v>7.3505477905273437</v>
      </c>
      <c r="E2900" s="55">
        <v>7.3505477905273437</v>
      </c>
    </row>
    <row r="2901" spans="1:5" ht="30">
      <c r="A2901" s="5" t="s">
        <v>5687</v>
      </c>
      <c r="B2901" s="15" t="s">
        <v>5688</v>
      </c>
      <c r="C2901" s="20" t="s">
        <v>500</v>
      </c>
      <c r="D2901" s="46">
        <v>3339.0439453125</v>
      </c>
      <c r="E2901" s="57">
        <v>3339.0439453125</v>
      </c>
    </row>
    <row r="2902" spans="1:5" ht="30">
      <c r="A2902" s="5" t="s">
        <v>5689</v>
      </c>
      <c r="B2902" s="15" t="s">
        <v>5690</v>
      </c>
      <c r="C2902" s="20" t="s">
        <v>500</v>
      </c>
      <c r="D2902" s="50">
        <v>791.555419921875</v>
      </c>
      <c r="E2902" s="61">
        <v>791.555419921875</v>
      </c>
    </row>
    <row r="2903" spans="1:5" ht="30">
      <c r="A2903" s="5" t="s">
        <v>5691</v>
      </c>
      <c r="B2903" s="15" t="s">
        <v>5692</v>
      </c>
      <c r="C2903" s="20"/>
      <c r="D2903" s="44">
        <v>1.2826683521270752</v>
      </c>
      <c r="E2903" s="55">
        <v>1.2826683521270752</v>
      </c>
    </row>
    <row r="2904" spans="1:5" ht="30">
      <c r="A2904" s="5" t="s">
        <v>5693</v>
      </c>
      <c r="B2904" s="15" t="s">
        <v>5694</v>
      </c>
      <c r="C2904" s="20" t="s">
        <v>3939</v>
      </c>
      <c r="D2904" s="44">
        <v>5.0682954788208008</v>
      </c>
      <c r="E2904" s="55">
        <v>5.0682954788208008</v>
      </c>
    </row>
    <row r="2905" spans="1:5" ht="30">
      <c r="A2905" s="5" t="s">
        <v>5695</v>
      </c>
      <c r="B2905" s="15" t="s">
        <v>5696</v>
      </c>
      <c r="C2905" s="20" t="s">
        <v>505</v>
      </c>
      <c r="D2905" s="44">
        <v>2.1635189056396484</v>
      </c>
      <c r="E2905" s="55">
        <v>2.1635189056396484</v>
      </c>
    </row>
    <row r="2906" spans="1:5" ht="45">
      <c r="A2906" s="5" t="s">
        <v>5697</v>
      </c>
      <c r="B2906" s="15" t="s">
        <v>5698</v>
      </c>
      <c r="C2906" s="20" t="s">
        <v>5125</v>
      </c>
      <c r="D2906" s="51">
        <v>6.0596674680709839E-2</v>
      </c>
      <c r="E2906" s="62">
        <v>6.0596674680709839E-2</v>
      </c>
    </row>
    <row r="2907" spans="1:5" ht="30">
      <c r="A2907" s="5" t="s">
        <v>5699</v>
      </c>
      <c r="B2907" s="15" t="s">
        <v>5700</v>
      </c>
      <c r="C2907" s="20" t="s">
        <v>5128</v>
      </c>
      <c r="D2907" s="52">
        <v>2.6064886696985923E-5</v>
      </c>
      <c r="E2907" s="63">
        <v>2.6064886696985923E-5</v>
      </c>
    </row>
    <row r="2908" spans="1:5" ht="30">
      <c r="A2908" s="5" t="s">
        <v>5701</v>
      </c>
      <c r="B2908" s="15" t="s">
        <v>5702</v>
      </c>
      <c r="C2908" s="20" t="s">
        <v>38</v>
      </c>
      <c r="D2908" s="45">
        <v>16.370000839233398</v>
      </c>
      <c r="E2908" s="56">
        <v>16.370000839233398</v>
      </c>
    </row>
    <row r="2909" spans="1:5" ht="30">
      <c r="A2909" s="5" t="s">
        <v>5703</v>
      </c>
      <c r="B2909" s="15" t="s">
        <v>5704</v>
      </c>
      <c r="C2909" s="20" t="s">
        <v>30</v>
      </c>
      <c r="D2909" s="50">
        <v>439.05642700195312</v>
      </c>
      <c r="E2909" s="61">
        <v>439.05642700195312</v>
      </c>
    </row>
    <row r="2910" spans="1:5" ht="30">
      <c r="A2910" s="5" t="s">
        <v>5705</v>
      </c>
      <c r="B2910" s="15" t="s">
        <v>5706</v>
      </c>
      <c r="C2910" s="20" t="s">
        <v>212</v>
      </c>
      <c r="D2910" s="50">
        <v>688.4649658203125</v>
      </c>
      <c r="E2910" s="61">
        <v>688.4649658203125</v>
      </c>
    </row>
    <row r="2911" spans="1:5" ht="30">
      <c r="A2911" s="5" t="s">
        <v>5707</v>
      </c>
      <c r="B2911" s="15" t="s">
        <v>5708</v>
      </c>
      <c r="C2911" s="20" t="s">
        <v>505</v>
      </c>
      <c r="D2911" s="44">
        <v>7.3505477905273437</v>
      </c>
      <c r="E2911" s="55">
        <v>7.3505477905273437</v>
      </c>
    </row>
    <row r="2912" spans="1:5" ht="30">
      <c r="A2912" s="5" t="s">
        <v>5709</v>
      </c>
      <c r="B2912" s="15" t="s">
        <v>5710</v>
      </c>
      <c r="C2912" s="20" t="s">
        <v>500</v>
      </c>
      <c r="D2912" s="46">
        <v>3339.0439453125</v>
      </c>
      <c r="E2912" s="57">
        <v>3339.0439453125</v>
      </c>
    </row>
    <row r="2913" spans="1:5" ht="30">
      <c r="A2913" s="5" t="s">
        <v>5711</v>
      </c>
      <c r="B2913" s="15" t="s">
        <v>5712</v>
      </c>
      <c r="C2913" s="20" t="s">
        <v>500</v>
      </c>
      <c r="D2913" s="50">
        <v>791.555419921875</v>
      </c>
      <c r="E2913" s="61">
        <v>791.555419921875</v>
      </c>
    </row>
    <row r="2914" spans="1:5" ht="30">
      <c r="A2914" s="5" t="s">
        <v>5713</v>
      </c>
      <c r="B2914" s="15" t="s">
        <v>5714</v>
      </c>
      <c r="C2914" s="20"/>
      <c r="D2914" s="44">
        <v>1.2826683521270752</v>
      </c>
      <c r="E2914" s="55">
        <v>1.2826683521270752</v>
      </c>
    </row>
    <row r="2915" spans="1:5" ht="30">
      <c r="A2915" s="5" t="s">
        <v>5715</v>
      </c>
      <c r="B2915" s="15" t="s">
        <v>5716</v>
      </c>
      <c r="C2915" s="20" t="s">
        <v>3939</v>
      </c>
      <c r="D2915" s="44">
        <v>5.0682954788208008</v>
      </c>
      <c r="E2915" s="55">
        <v>5.0682954788208008</v>
      </c>
    </row>
    <row r="2916" spans="1:5" ht="30">
      <c r="A2916" s="5" t="s">
        <v>5717</v>
      </c>
      <c r="B2916" s="15" t="s">
        <v>5718</v>
      </c>
      <c r="C2916" s="20" t="s">
        <v>505</v>
      </c>
      <c r="D2916" s="44">
        <v>2.1635189056396484</v>
      </c>
      <c r="E2916" s="55">
        <v>2.1635189056396484</v>
      </c>
    </row>
    <row r="2917" spans="1:5" ht="45">
      <c r="A2917" s="5" t="s">
        <v>5719</v>
      </c>
      <c r="B2917" s="15" t="s">
        <v>5720</v>
      </c>
      <c r="C2917" s="20" t="s">
        <v>5125</v>
      </c>
      <c r="D2917" s="51">
        <v>6.0596674680709839E-2</v>
      </c>
      <c r="E2917" s="62">
        <v>6.0596674680709839E-2</v>
      </c>
    </row>
    <row r="2918" spans="1:5" ht="45">
      <c r="A2918" s="5" t="s">
        <v>5721</v>
      </c>
      <c r="B2918" s="15" t="s">
        <v>5722</v>
      </c>
      <c r="C2918" s="20" t="s">
        <v>5128</v>
      </c>
      <c r="D2918" s="52">
        <v>2.6064886696985923E-5</v>
      </c>
      <c r="E2918" s="63">
        <v>2.6064886696985923E-5</v>
      </c>
    </row>
    <row r="2919" spans="1:5" ht="30">
      <c r="A2919" s="5" t="s">
        <v>5723</v>
      </c>
      <c r="B2919" s="15" t="s">
        <v>5724</v>
      </c>
      <c r="C2919" s="20" t="s">
        <v>38</v>
      </c>
      <c r="D2919" s="45">
        <v>16.370000839233398</v>
      </c>
      <c r="E2919" s="56">
        <v>16.370000839233398</v>
      </c>
    </row>
    <row r="2920" spans="1:5" ht="30">
      <c r="A2920" s="5" t="s">
        <v>5725</v>
      </c>
      <c r="B2920" s="15" t="s">
        <v>5726</v>
      </c>
      <c r="C2920" s="20" t="s">
        <v>30</v>
      </c>
      <c r="D2920" s="50">
        <v>439.05642700195312</v>
      </c>
      <c r="E2920" s="61">
        <v>439.05642700195312</v>
      </c>
    </row>
    <row r="2921" spans="1:5" ht="30">
      <c r="A2921" s="5" t="s">
        <v>5727</v>
      </c>
      <c r="B2921" s="15" t="s">
        <v>5728</v>
      </c>
      <c r="C2921" s="20" t="s">
        <v>212</v>
      </c>
      <c r="D2921" s="45">
        <v>17.751199722290039</v>
      </c>
      <c r="E2921" s="56">
        <v>17.751199722290039</v>
      </c>
    </row>
    <row r="2922" spans="1:5" ht="30">
      <c r="A2922" s="5" t="s">
        <v>5729</v>
      </c>
      <c r="B2922" s="15" t="s">
        <v>5730</v>
      </c>
      <c r="C2922" s="20" t="s">
        <v>505</v>
      </c>
      <c r="D2922" s="44">
        <v>7.3505477905273437</v>
      </c>
      <c r="E2922" s="55">
        <v>7.3505477905273437</v>
      </c>
    </row>
    <row r="2923" spans="1:5" ht="30">
      <c r="A2923" s="5" t="s">
        <v>5731</v>
      </c>
      <c r="B2923" s="15" t="s">
        <v>5732</v>
      </c>
      <c r="C2923" s="20" t="s">
        <v>500</v>
      </c>
      <c r="D2923" s="46">
        <v>3339.0439453125</v>
      </c>
      <c r="E2923" s="57">
        <v>3339.0439453125</v>
      </c>
    </row>
    <row r="2924" spans="1:5" ht="30">
      <c r="A2924" s="5" t="s">
        <v>5733</v>
      </c>
      <c r="B2924" s="15" t="s">
        <v>5734</v>
      </c>
      <c r="C2924" s="20" t="s">
        <v>500</v>
      </c>
      <c r="D2924" s="50">
        <v>791.555419921875</v>
      </c>
      <c r="E2924" s="61">
        <v>791.555419921875</v>
      </c>
    </row>
    <row r="2925" spans="1:5" ht="30">
      <c r="A2925" s="5" t="s">
        <v>5735</v>
      </c>
      <c r="B2925" s="15" t="s">
        <v>5736</v>
      </c>
      <c r="C2925" s="20"/>
      <c r="D2925" s="44">
        <v>1.2826683521270752</v>
      </c>
      <c r="E2925" s="55">
        <v>1.2826683521270752</v>
      </c>
    </row>
    <row r="2926" spans="1:5" ht="30">
      <c r="A2926" s="5" t="s">
        <v>5737</v>
      </c>
      <c r="B2926" s="15" t="s">
        <v>5738</v>
      </c>
      <c r="C2926" s="20" t="s">
        <v>3939</v>
      </c>
      <c r="D2926" s="44">
        <v>5.0682954788208008</v>
      </c>
      <c r="E2926" s="55">
        <v>5.0682954788208008</v>
      </c>
    </row>
    <row r="2927" spans="1:5" ht="30">
      <c r="A2927" s="5" t="s">
        <v>5739</v>
      </c>
      <c r="B2927" s="15" t="s">
        <v>5740</v>
      </c>
      <c r="C2927" s="20" t="s">
        <v>505</v>
      </c>
      <c r="D2927" s="44">
        <v>2.1635189056396484</v>
      </c>
      <c r="E2927" s="55">
        <v>2.1635189056396484</v>
      </c>
    </row>
    <row r="2928" spans="1:5" ht="30">
      <c r="A2928" s="5" t="s">
        <v>5741</v>
      </c>
      <c r="B2928" s="15" t="s">
        <v>5742</v>
      </c>
      <c r="C2928" s="20" t="s">
        <v>5125</v>
      </c>
      <c r="D2928" s="51">
        <v>6.0596674680709839E-2</v>
      </c>
      <c r="E2928" s="62">
        <v>6.0596674680709839E-2</v>
      </c>
    </row>
    <row r="2929" spans="1:5" ht="30">
      <c r="A2929" s="5" t="s">
        <v>5743</v>
      </c>
      <c r="B2929" s="15" t="s">
        <v>5744</v>
      </c>
      <c r="C2929" s="20" t="s">
        <v>5128</v>
      </c>
      <c r="D2929" s="52">
        <v>2.6064886696985923E-5</v>
      </c>
      <c r="E2929" s="63">
        <v>2.6064886696985923E-5</v>
      </c>
    </row>
    <row r="2930" spans="1:5" ht="30">
      <c r="A2930" s="5" t="s">
        <v>5745</v>
      </c>
      <c r="B2930" s="15" t="s">
        <v>5746</v>
      </c>
      <c r="C2930" s="20" t="s">
        <v>38</v>
      </c>
      <c r="D2930" s="45">
        <v>16.370000839233398</v>
      </c>
      <c r="E2930" s="56">
        <v>16.370000839233398</v>
      </c>
    </row>
    <row r="2931" spans="1:5" ht="30">
      <c r="A2931" s="5" t="s">
        <v>5747</v>
      </c>
      <c r="B2931" s="15" t="s">
        <v>5748</v>
      </c>
      <c r="C2931" s="20" t="s">
        <v>30</v>
      </c>
      <c r="D2931" s="50">
        <v>525.9727783203125</v>
      </c>
      <c r="E2931" s="61">
        <v>525.9727783203125</v>
      </c>
    </row>
    <row r="2932" spans="1:5" ht="30">
      <c r="A2932" s="5" t="s">
        <v>5749</v>
      </c>
      <c r="B2932" s="15" t="s">
        <v>5750</v>
      </c>
      <c r="C2932" s="20" t="s">
        <v>212</v>
      </c>
      <c r="D2932" s="44">
        <v>7.6076583862304687</v>
      </c>
      <c r="E2932" s="55">
        <v>7.6076583862304687</v>
      </c>
    </row>
    <row r="2933" spans="1:5" ht="30">
      <c r="A2933" s="5" t="s">
        <v>5751</v>
      </c>
      <c r="B2933" s="15" t="s">
        <v>5752</v>
      </c>
      <c r="C2933" s="20" t="s">
        <v>505</v>
      </c>
      <c r="D2933" s="44">
        <v>7.6023917198181152</v>
      </c>
      <c r="E2933" s="55">
        <v>7.6023917198181152</v>
      </c>
    </row>
    <row r="2934" spans="1:5" ht="30">
      <c r="A2934" s="5" t="s">
        <v>5753</v>
      </c>
      <c r="B2934" s="15" t="s">
        <v>5754</v>
      </c>
      <c r="C2934" s="20" t="s">
        <v>500</v>
      </c>
      <c r="D2934" s="46">
        <v>3529.162841796875</v>
      </c>
      <c r="E2934" s="57">
        <v>3529.162841796875</v>
      </c>
    </row>
    <row r="2935" spans="1:5" ht="30">
      <c r="A2935" s="5" t="s">
        <v>5755</v>
      </c>
      <c r="B2935" s="15" t="s">
        <v>5756</v>
      </c>
      <c r="C2935" s="20" t="s">
        <v>500</v>
      </c>
      <c r="D2935" s="50">
        <v>981.67437744140625</v>
      </c>
      <c r="E2935" s="61">
        <v>981.67437744140625</v>
      </c>
    </row>
    <row r="2936" spans="1:5" ht="30">
      <c r="A2936" s="5" t="s">
        <v>5757</v>
      </c>
      <c r="B2936" s="15" t="s">
        <v>5758</v>
      </c>
      <c r="C2936" s="20"/>
      <c r="D2936" s="44">
        <v>1.3811794519424438</v>
      </c>
      <c r="E2936" s="55">
        <v>1.3811794519424438</v>
      </c>
    </row>
    <row r="2937" spans="1:5" ht="30">
      <c r="A2937" s="5" t="s">
        <v>5759</v>
      </c>
      <c r="B2937" s="15" t="s">
        <v>5760</v>
      </c>
      <c r="C2937" s="20" t="s">
        <v>3939</v>
      </c>
      <c r="D2937" s="44">
        <v>4.4878764152526855</v>
      </c>
      <c r="E2937" s="55">
        <v>4.4878764152526855</v>
      </c>
    </row>
    <row r="2938" spans="1:5" ht="30">
      <c r="A2938" s="5" t="s">
        <v>5761</v>
      </c>
      <c r="B2938" s="15" t="s">
        <v>5762</v>
      </c>
      <c r="C2938" s="20" t="s">
        <v>505</v>
      </c>
      <c r="D2938" s="44">
        <v>2.1961519718170166</v>
      </c>
      <c r="E2938" s="55">
        <v>2.1961519718170166</v>
      </c>
    </row>
    <row r="2939" spans="1:5" ht="30">
      <c r="A2939" s="5" t="s">
        <v>5763</v>
      </c>
      <c r="B2939" s="15" t="s">
        <v>5764</v>
      </c>
      <c r="C2939" s="20" t="s">
        <v>5125</v>
      </c>
      <c r="D2939" s="51">
        <v>7.1286030113697052E-2</v>
      </c>
      <c r="E2939" s="62">
        <v>7.1286030113697052E-2</v>
      </c>
    </row>
    <row r="2940" spans="1:5" ht="30">
      <c r="A2940" s="5" t="s">
        <v>5765</v>
      </c>
      <c r="B2940" s="15" t="s">
        <v>5766</v>
      </c>
      <c r="C2940" s="20" t="s">
        <v>5128</v>
      </c>
      <c r="D2940" s="52">
        <v>2.9671695301658474E-5</v>
      </c>
      <c r="E2940" s="63">
        <v>2.9671695301658474E-5</v>
      </c>
    </row>
    <row r="2941" spans="1:5" ht="30">
      <c r="A2941" s="5" t="s">
        <v>5767</v>
      </c>
      <c r="B2941" s="15" t="s">
        <v>5768</v>
      </c>
      <c r="C2941" s="20" t="s">
        <v>38</v>
      </c>
      <c r="D2941" s="45">
        <v>16.370000839233398</v>
      </c>
      <c r="E2941" s="56">
        <v>16.370000839233398</v>
      </c>
    </row>
    <row r="2942" spans="1:5" ht="30">
      <c r="A2942" s="5" t="s">
        <v>5769</v>
      </c>
      <c r="B2942" s="15" t="s">
        <v>5770</v>
      </c>
      <c r="C2942" s="20" t="s">
        <v>30</v>
      </c>
      <c r="D2942" s="50">
        <v>465.24282836914062</v>
      </c>
      <c r="E2942" s="61">
        <v>465.24282836914062</v>
      </c>
    </row>
    <row r="2943" spans="1:5" ht="30">
      <c r="A2943" s="5" t="s">
        <v>5771</v>
      </c>
      <c r="B2943" s="15" t="s">
        <v>5772</v>
      </c>
      <c r="C2943" s="20" t="s">
        <v>212</v>
      </c>
      <c r="D2943" s="45">
        <v>25.358858108520508</v>
      </c>
      <c r="E2943" s="56">
        <v>25.358858108520508</v>
      </c>
    </row>
    <row r="2944" spans="1:5" ht="30">
      <c r="A2944" s="5" t="s">
        <v>5773</v>
      </c>
      <c r="B2944" s="15" t="s">
        <v>5774</v>
      </c>
      <c r="C2944" s="20" t="s">
        <v>505</v>
      </c>
      <c r="D2944" s="44">
        <v>7.4291925430297852</v>
      </c>
      <c r="E2944" s="55">
        <v>7.4291925430297852</v>
      </c>
    </row>
    <row r="2945" spans="1:5" ht="30">
      <c r="A2945" s="5" t="s">
        <v>5775</v>
      </c>
      <c r="B2945" s="15" t="s">
        <v>5776</v>
      </c>
      <c r="C2945" s="20" t="s">
        <v>500</v>
      </c>
      <c r="D2945" s="46">
        <v>3396.07958984375</v>
      </c>
      <c r="E2945" s="57">
        <v>3396.07958984375</v>
      </c>
    </row>
    <row r="2946" spans="1:5" ht="30">
      <c r="A2946" s="5" t="s">
        <v>5777</v>
      </c>
      <c r="B2946" s="15" t="s">
        <v>5778</v>
      </c>
      <c r="C2946" s="20" t="s">
        <v>500</v>
      </c>
      <c r="D2946" s="50">
        <v>848.5911865234375</v>
      </c>
      <c r="E2946" s="61">
        <v>848.5911865234375</v>
      </c>
    </row>
    <row r="2947" spans="1:5" ht="30">
      <c r="A2947" s="5" t="s">
        <v>5779</v>
      </c>
      <c r="B2947" s="15" t="s">
        <v>5780</v>
      </c>
      <c r="C2947" s="20"/>
      <c r="D2947" s="44">
        <v>1.3122216463088989</v>
      </c>
      <c r="E2947" s="55">
        <v>1.3122216463088989</v>
      </c>
    </row>
    <row r="2948" spans="1:5" ht="30">
      <c r="A2948" s="5" t="s">
        <v>5781</v>
      </c>
      <c r="B2948" s="15" t="s">
        <v>5782</v>
      </c>
      <c r="C2948" s="20" t="s">
        <v>3939</v>
      </c>
      <c r="D2948" s="44">
        <v>4.8770890235900879</v>
      </c>
      <c r="E2948" s="55">
        <v>4.8770890235900879</v>
      </c>
    </row>
    <row r="2949" spans="1:5" ht="30">
      <c r="A2949" s="5" t="s">
        <v>5783</v>
      </c>
      <c r="B2949" s="15" t="s">
        <v>5784</v>
      </c>
      <c r="C2949" s="20" t="s">
        <v>505</v>
      </c>
      <c r="D2949" s="44">
        <v>2.1705222129821777</v>
      </c>
      <c r="E2949" s="55">
        <v>2.1705222129821777</v>
      </c>
    </row>
    <row r="2950" spans="1:5" ht="30">
      <c r="A2950" s="5" t="s">
        <v>5785</v>
      </c>
      <c r="B2950" s="15" t="s">
        <v>5786</v>
      </c>
      <c r="C2950" s="20" t="s">
        <v>5125</v>
      </c>
      <c r="D2950" s="51">
        <v>6.3741452991962433E-2</v>
      </c>
      <c r="E2950" s="62">
        <v>6.3741452991962433E-2</v>
      </c>
    </row>
    <row r="2951" spans="1:5" ht="30">
      <c r="A2951" s="5" t="s">
        <v>5787</v>
      </c>
      <c r="B2951" s="15" t="s">
        <v>5788</v>
      </c>
      <c r="C2951" s="20" t="s">
        <v>5128</v>
      </c>
      <c r="D2951" s="52">
        <v>2.7159863748238422E-5</v>
      </c>
      <c r="E2951" s="63">
        <v>2.7159863748238422E-5</v>
      </c>
    </row>
    <row r="2952" spans="1:5" ht="45">
      <c r="A2952" s="5" t="s">
        <v>5789</v>
      </c>
      <c r="B2952" s="15" t="s">
        <v>5790</v>
      </c>
      <c r="C2952" s="20" t="s">
        <v>38</v>
      </c>
      <c r="D2952" s="45">
        <v>16.049028396606445</v>
      </c>
      <c r="E2952" s="56">
        <v>16.049028396606445</v>
      </c>
    </row>
    <row r="2953" spans="1:5" ht="45">
      <c r="A2953" s="5" t="s">
        <v>5791</v>
      </c>
      <c r="B2953" s="15" t="s">
        <v>5792</v>
      </c>
      <c r="C2953" s="20" t="s">
        <v>30</v>
      </c>
      <c r="D2953" s="50">
        <v>181.83358764648437</v>
      </c>
      <c r="E2953" s="61">
        <v>181.83358764648437</v>
      </c>
    </row>
    <row r="2954" spans="1:5" ht="45">
      <c r="A2954" s="5" t="s">
        <v>5793</v>
      </c>
      <c r="B2954" s="15" t="s">
        <v>5794</v>
      </c>
      <c r="C2954" s="20" t="s">
        <v>212</v>
      </c>
      <c r="D2954" s="50">
        <v>142.89213562011719</v>
      </c>
      <c r="E2954" s="61">
        <v>142.89213562011719</v>
      </c>
    </row>
    <row r="2955" spans="1:5" ht="45">
      <c r="A2955" s="5" t="s">
        <v>5795</v>
      </c>
      <c r="B2955" s="15" t="s">
        <v>5796</v>
      </c>
      <c r="C2955" s="20" t="s">
        <v>505</v>
      </c>
      <c r="D2955" s="44">
        <v>2.1565053462982178</v>
      </c>
      <c r="E2955" s="55">
        <v>2.1565053462982178</v>
      </c>
    </row>
    <row r="2956" spans="1:5" ht="45">
      <c r="A2956" s="5" t="s">
        <v>5797</v>
      </c>
      <c r="B2956" s="15" t="s">
        <v>5798</v>
      </c>
      <c r="C2956" s="20" t="s">
        <v>500</v>
      </c>
      <c r="D2956" s="50">
        <v>771.48968505859375</v>
      </c>
      <c r="E2956" s="61">
        <v>771.48968505859375</v>
      </c>
    </row>
    <row r="2957" spans="1:5" ht="45">
      <c r="A2957" s="5" t="s">
        <v>5799</v>
      </c>
      <c r="B2957" s="15" t="s">
        <v>5800</v>
      </c>
      <c r="C2957" s="20" t="s">
        <v>500</v>
      </c>
      <c r="D2957" s="47">
        <v>-1775.998779296875</v>
      </c>
      <c r="E2957" s="58">
        <v>-1775.998779296875</v>
      </c>
    </row>
    <row r="2958" spans="1:5" ht="45">
      <c r="A2958" s="5" t="s">
        <v>5801</v>
      </c>
      <c r="B2958" s="15" t="s">
        <v>5802</v>
      </c>
      <c r="C2958" s="20"/>
      <c r="D2958" s="51">
        <v>-4.5397702604532242E-2</v>
      </c>
      <c r="E2958" s="62">
        <v>-4.5397702604532242E-2</v>
      </c>
    </row>
    <row r="2959" spans="1:5" ht="45">
      <c r="A2959" s="5" t="s">
        <v>5803</v>
      </c>
      <c r="B2959" s="15" t="s">
        <v>5804</v>
      </c>
      <c r="C2959" s="20" t="s">
        <v>3939</v>
      </c>
      <c r="D2959" s="50">
        <v>885.45074462890625</v>
      </c>
      <c r="E2959" s="61">
        <v>885.45074462890625</v>
      </c>
    </row>
    <row r="2960" spans="1:5" ht="45">
      <c r="A2960" s="5" t="s">
        <v>5805</v>
      </c>
      <c r="B2960" s="15" t="s">
        <v>5806</v>
      </c>
      <c r="C2960" s="20" t="s">
        <v>505</v>
      </c>
      <c r="D2960" s="44">
        <v>4.4120039939880371</v>
      </c>
      <c r="E2960" s="55">
        <v>4.4120039939880371</v>
      </c>
    </row>
    <row r="2961" spans="1:5" ht="45">
      <c r="A2961" s="5" t="s">
        <v>5807</v>
      </c>
      <c r="B2961" s="15" t="s">
        <v>5808</v>
      </c>
      <c r="C2961" s="20" t="s">
        <v>5125</v>
      </c>
      <c r="D2961" s="51">
        <v>0.67469710111618042</v>
      </c>
      <c r="E2961" s="62">
        <v>0.67469710111618042</v>
      </c>
    </row>
    <row r="2962" spans="1:5" ht="45">
      <c r="A2962" s="5" t="s">
        <v>5809</v>
      </c>
      <c r="B2962" s="15" t="s">
        <v>5810</v>
      </c>
      <c r="C2962" s="20" t="s">
        <v>5128</v>
      </c>
      <c r="D2962" s="54">
        <v>1.479411730542779E-4</v>
      </c>
      <c r="E2962" s="65">
        <v>1.479411730542779E-4</v>
      </c>
    </row>
    <row r="2963" spans="1:5" ht="30">
      <c r="A2963" s="5" t="s">
        <v>5811</v>
      </c>
      <c r="B2963" s="15" t="s">
        <v>5812</v>
      </c>
      <c r="C2963" s="20" t="s">
        <v>38</v>
      </c>
      <c r="D2963" s="45">
        <v>10.144193649291992</v>
      </c>
      <c r="E2963" s="56">
        <v>10.144193649291992</v>
      </c>
    </row>
    <row r="2964" spans="1:5" ht="30">
      <c r="A2964" s="5" t="s">
        <v>5813</v>
      </c>
      <c r="B2964" s="15" t="s">
        <v>5814</v>
      </c>
      <c r="C2964" s="20" t="s">
        <v>30</v>
      </c>
      <c r="D2964" s="50">
        <v>175.67066955566406</v>
      </c>
      <c r="E2964" s="61">
        <v>175.67066955566406</v>
      </c>
    </row>
    <row r="2965" spans="1:5" ht="30">
      <c r="A2965" s="5" t="s">
        <v>5815</v>
      </c>
      <c r="B2965" s="15" t="s">
        <v>5816</v>
      </c>
      <c r="C2965" s="20" t="s">
        <v>212</v>
      </c>
      <c r="D2965" s="50">
        <v>840.18218994140625</v>
      </c>
      <c r="E2965" s="61">
        <v>840.18218994140625</v>
      </c>
    </row>
    <row r="2966" spans="1:5" ht="30">
      <c r="A2966" s="5" t="s">
        <v>5817</v>
      </c>
      <c r="B2966" s="15" t="s">
        <v>5818</v>
      </c>
      <c r="C2966" s="20" t="s">
        <v>505</v>
      </c>
      <c r="D2966" s="44">
        <v>2.0973124504089355</v>
      </c>
      <c r="E2966" s="55">
        <v>2.0973124504089355</v>
      </c>
    </row>
    <row r="2967" spans="1:5" ht="30">
      <c r="A2967" s="5" t="s">
        <v>5819</v>
      </c>
      <c r="B2967" s="15" t="s">
        <v>5820</v>
      </c>
      <c r="C2967" s="20" t="s">
        <v>500</v>
      </c>
      <c r="D2967" s="50">
        <v>744.06524658203125</v>
      </c>
      <c r="E2967" s="61">
        <v>744.06524658203125</v>
      </c>
    </row>
    <row r="2968" spans="1:5" ht="30">
      <c r="A2968" s="5" t="s">
        <v>5821</v>
      </c>
      <c r="B2968" s="15" t="s">
        <v>5822</v>
      </c>
      <c r="C2968" s="20" t="s">
        <v>500</v>
      </c>
      <c r="D2968" s="47">
        <v>-1803.4232177734375</v>
      </c>
      <c r="E2968" s="58">
        <v>-1803.4232177734375</v>
      </c>
    </row>
    <row r="2969" spans="1:5" ht="30">
      <c r="A2969" s="5" t="s">
        <v>5823</v>
      </c>
      <c r="B2969" s="15" t="s">
        <v>5824</v>
      </c>
      <c r="C2969" s="20"/>
      <c r="D2969" s="51">
        <v>-1.0620205663144588E-2</v>
      </c>
      <c r="E2969" s="62">
        <v>-1.0620205663144588E-2</v>
      </c>
    </row>
    <row r="2970" spans="1:5" ht="30">
      <c r="A2970" s="5" t="s">
        <v>5825</v>
      </c>
      <c r="B2970" s="15" t="s">
        <v>5826</v>
      </c>
      <c r="C2970" s="20" t="s">
        <v>3939</v>
      </c>
      <c r="D2970" s="50">
        <v>891.6900634765625</v>
      </c>
      <c r="E2970" s="61">
        <v>891.6900634765625</v>
      </c>
    </row>
    <row r="2971" spans="1:5" ht="30">
      <c r="A2971" s="5" t="s">
        <v>5827</v>
      </c>
      <c r="B2971" s="15" t="s">
        <v>5828</v>
      </c>
      <c r="C2971" s="20" t="s">
        <v>505</v>
      </c>
      <c r="D2971" s="44">
        <v>4.3903994560241699</v>
      </c>
      <c r="E2971" s="55">
        <v>4.3903994560241699</v>
      </c>
    </row>
    <row r="2972" spans="1:5" ht="45">
      <c r="A2972" s="5" t="s">
        <v>5829</v>
      </c>
      <c r="B2972" s="15" t="s">
        <v>5830</v>
      </c>
      <c r="C2972" s="20" t="s">
        <v>5125</v>
      </c>
      <c r="D2972" s="51">
        <v>0.67710584402084351</v>
      </c>
      <c r="E2972" s="62">
        <v>0.67710584402084351</v>
      </c>
    </row>
    <row r="2973" spans="1:5" ht="45">
      <c r="A2973" s="5" t="s">
        <v>5831</v>
      </c>
      <c r="B2973" s="15" t="s">
        <v>5832</v>
      </c>
      <c r="C2973" s="20" t="s">
        <v>5128</v>
      </c>
      <c r="D2973" s="54">
        <v>1.5338511730078608E-4</v>
      </c>
      <c r="E2973" s="65">
        <v>1.5338511730078608E-4</v>
      </c>
    </row>
    <row r="2974" spans="1:5" ht="30">
      <c r="A2974" s="5" t="s">
        <v>5833</v>
      </c>
      <c r="B2974" s="15" t="s">
        <v>5834</v>
      </c>
      <c r="C2974" s="20" t="s">
        <v>38</v>
      </c>
      <c r="D2974" s="44">
        <v>9.2460002899169922</v>
      </c>
      <c r="E2974" s="55">
        <v>9.2460002899169922</v>
      </c>
    </row>
    <row r="2975" spans="1:5" ht="30">
      <c r="A2975" s="5" t="s">
        <v>5835</v>
      </c>
      <c r="B2975" s="15" t="s">
        <v>5836</v>
      </c>
      <c r="C2975" s="20" t="s">
        <v>30</v>
      </c>
      <c r="D2975" s="50">
        <v>360.84719848632812</v>
      </c>
      <c r="E2975" s="61">
        <v>360.84719848632812</v>
      </c>
    </row>
    <row r="2976" spans="1:5" ht="30">
      <c r="A2976" s="5" t="s">
        <v>5837</v>
      </c>
      <c r="B2976" s="15" t="s">
        <v>5838</v>
      </c>
      <c r="C2976" s="20" t="s">
        <v>212</v>
      </c>
      <c r="D2976" s="50">
        <v>688.4649658203125</v>
      </c>
      <c r="E2976" s="61">
        <v>688.4649658203125</v>
      </c>
    </row>
    <row r="2977" spans="1:5" ht="30">
      <c r="A2977" s="5" t="s">
        <v>5839</v>
      </c>
      <c r="B2977" s="15" t="s">
        <v>5840</v>
      </c>
      <c r="C2977" s="20" t="s">
        <v>505</v>
      </c>
      <c r="D2977" s="44">
        <v>7.3773026466369629</v>
      </c>
      <c r="E2977" s="55">
        <v>7.3773026466369629</v>
      </c>
    </row>
    <row r="2978" spans="1:5" ht="30">
      <c r="A2978" s="5" t="s">
        <v>5841</v>
      </c>
      <c r="B2978" s="15" t="s">
        <v>5842</v>
      </c>
      <c r="C2978" s="20" t="s">
        <v>500</v>
      </c>
      <c r="D2978" s="46">
        <v>3182.62353515625</v>
      </c>
      <c r="E2978" s="57">
        <v>3182.62353515625</v>
      </c>
    </row>
    <row r="2979" spans="1:5" ht="30">
      <c r="A2979" s="5" t="s">
        <v>5843</v>
      </c>
      <c r="B2979" s="15" t="s">
        <v>5844</v>
      </c>
      <c r="C2979" s="20" t="s">
        <v>500</v>
      </c>
      <c r="D2979" s="50">
        <v>635.13507080078125</v>
      </c>
      <c r="E2979" s="61">
        <v>635.13507080078125</v>
      </c>
    </row>
    <row r="2980" spans="1:5" ht="30">
      <c r="A2980" s="5" t="s">
        <v>5845</v>
      </c>
      <c r="B2980" s="15" t="s">
        <v>5846</v>
      </c>
      <c r="C2980" s="20"/>
      <c r="D2980" s="44">
        <v>1.2016106843948364</v>
      </c>
      <c r="E2980" s="55">
        <v>1.2016106843948364</v>
      </c>
    </row>
    <row r="2981" spans="1:5" ht="30">
      <c r="A2981" s="5" t="s">
        <v>5847</v>
      </c>
      <c r="B2981" s="15" t="s">
        <v>5848</v>
      </c>
      <c r="C2981" s="20" t="s">
        <v>3939</v>
      </c>
      <c r="D2981" s="44">
        <v>3.2091910839080811</v>
      </c>
      <c r="E2981" s="55">
        <v>3.2091910839080811</v>
      </c>
    </row>
    <row r="2982" spans="1:5" ht="30">
      <c r="A2982" s="5" t="s">
        <v>5849</v>
      </c>
      <c r="B2982" s="15" t="s">
        <v>5850</v>
      </c>
      <c r="C2982" s="20" t="s">
        <v>505</v>
      </c>
      <c r="D2982" s="44">
        <v>2.1097447872161865</v>
      </c>
      <c r="E2982" s="55">
        <v>2.1097447872161865</v>
      </c>
    </row>
    <row r="2983" spans="1:5" ht="45">
      <c r="A2983" s="5" t="s">
        <v>5851</v>
      </c>
      <c r="B2983" s="15" t="s">
        <v>5852</v>
      </c>
      <c r="C2983" s="20" t="s">
        <v>5125</v>
      </c>
      <c r="D2983" s="51">
        <v>5.096970871090889E-2</v>
      </c>
      <c r="E2983" s="62">
        <v>5.096970871090889E-2</v>
      </c>
    </row>
    <row r="2984" spans="1:5" ht="30">
      <c r="A2984" s="5" t="s">
        <v>5853</v>
      </c>
      <c r="B2984" s="15" t="s">
        <v>5854</v>
      </c>
      <c r="C2984" s="20" t="s">
        <v>5128</v>
      </c>
      <c r="D2984" s="52">
        <v>2.2788286514696665E-5</v>
      </c>
      <c r="E2984" s="63">
        <v>2.2788286514696665E-5</v>
      </c>
    </row>
    <row r="2985" spans="1:5" ht="30">
      <c r="A2985" s="5" t="s">
        <v>5855</v>
      </c>
      <c r="B2985" s="15" t="s">
        <v>5856</v>
      </c>
      <c r="C2985" s="20" t="s">
        <v>38</v>
      </c>
      <c r="D2985" s="44">
        <v>9.2460002899169922</v>
      </c>
      <c r="E2985" s="55">
        <v>9.2460002899169922</v>
      </c>
    </row>
    <row r="2986" spans="1:5" ht="30">
      <c r="A2986" s="5" t="s">
        <v>5857</v>
      </c>
      <c r="B2986" s="15" t="s">
        <v>5858</v>
      </c>
      <c r="C2986" s="20" t="s">
        <v>30</v>
      </c>
      <c r="D2986" s="50">
        <v>360.84719848632812</v>
      </c>
      <c r="E2986" s="61">
        <v>360.84719848632812</v>
      </c>
    </row>
    <row r="2987" spans="1:5" ht="30">
      <c r="A2987" s="5" t="s">
        <v>5859</v>
      </c>
      <c r="B2987" s="15" t="s">
        <v>5860</v>
      </c>
      <c r="C2987" s="20" t="s">
        <v>212</v>
      </c>
      <c r="D2987" s="45">
        <v>41.641696929931641</v>
      </c>
      <c r="E2987" s="56">
        <v>41.641696929931641</v>
      </c>
    </row>
    <row r="2988" spans="1:5" ht="30">
      <c r="A2988" s="5" t="s">
        <v>5861</v>
      </c>
      <c r="B2988" s="15" t="s">
        <v>5862</v>
      </c>
      <c r="C2988" s="20" t="s">
        <v>505</v>
      </c>
      <c r="D2988" s="44">
        <v>7.3773026466369629</v>
      </c>
      <c r="E2988" s="55">
        <v>7.3773026466369629</v>
      </c>
    </row>
    <row r="2989" spans="1:5" ht="30">
      <c r="A2989" s="5" t="s">
        <v>5863</v>
      </c>
      <c r="B2989" s="15" t="s">
        <v>5864</v>
      </c>
      <c r="C2989" s="20" t="s">
        <v>500</v>
      </c>
      <c r="D2989" s="46">
        <v>3182.62353515625</v>
      </c>
      <c r="E2989" s="57">
        <v>3182.62353515625</v>
      </c>
    </row>
    <row r="2990" spans="1:5" ht="30">
      <c r="A2990" s="5" t="s">
        <v>5865</v>
      </c>
      <c r="B2990" s="15" t="s">
        <v>5866</v>
      </c>
      <c r="C2990" s="20" t="s">
        <v>500</v>
      </c>
      <c r="D2990" s="50">
        <v>635.13507080078125</v>
      </c>
      <c r="E2990" s="61">
        <v>635.13507080078125</v>
      </c>
    </row>
    <row r="2991" spans="1:5" ht="30">
      <c r="A2991" s="5" t="s">
        <v>5867</v>
      </c>
      <c r="B2991" s="15" t="s">
        <v>5868</v>
      </c>
      <c r="C2991" s="20"/>
      <c r="D2991" s="44">
        <v>1.2016106843948364</v>
      </c>
      <c r="E2991" s="55">
        <v>1.2016106843948364</v>
      </c>
    </row>
    <row r="2992" spans="1:5" ht="30">
      <c r="A2992" s="5" t="s">
        <v>5869</v>
      </c>
      <c r="B2992" s="15" t="s">
        <v>5870</v>
      </c>
      <c r="C2992" s="20" t="s">
        <v>3939</v>
      </c>
      <c r="D2992" s="44">
        <v>3.2091910839080811</v>
      </c>
      <c r="E2992" s="55">
        <v>3.2091910839080811</v>
      </c>
    </row>
    <row r="2993" spans="1:5" ht="30">
      <c r="A2993" s="5" t="s">
        <v>5871</v>
      </c>
      <c r="B2993" s="15" t="s">
        <v>5872</v>
      </c>
      <c r="C2993" s="20" t="s">
        <v>505</v>
      </c>
      <c r="D2993" s="44">
        <v>2.1097447872161865</v>
      </c>
      <c r="E2993" s="55">
        <v>2.1097447872161865</v>
      </c>
    </row>
    <row r="2994" spans="1:5" ht="30">
      <c r="A2994" s="5" t="s">
        <v>5873</v>
      </c>
      <c r="B2994" s="15" t="s">
        <v>5874</v>
      </c>
      <c r="C2994" s="20" t="s">
        <v>5125</v>
      </c>
      <c r="D2994" s="51">
        <v>5.096970871090889E-2</v>
      </c>
      <c r="E2994" s="62">
        <v>5.096970871090889E-2</v>
      </c>
    </row>
    <row r="2995" spans="1:5" ht="30">
      <c r="A2995" s="5" t="s">
        <v>5875</v>
      </c>
      <c r="B2995" s="15" t="s">
        <v>5876</v>
      </c>
      <c r="C2995" s="20" t="s">
        <v>5128</v>
      </c>
      <c r="D2995" s="52">
        <v>2.2788286514696665E-5</v>
      </c>
      <c r="E2995" s="63">
        <v>2.2788286514696665E-5</v>
      </c>
    </row>
    <row r="2996" spans="1:5" ht="30">
      <c r="A2996" s="5" t="s">
        <v>5877</v>
      </c>
      <c r="B2996" s="15" t="s">
        <v>5878</v>
      </c>
      <c r="C2996" s="20" t="s">
        <v>38</v>
      </c>
      <c r="D2996" s="44">
        <v>9.2460002899169922</v>
      </c>
      <c r="E2996" s="55">
        <v>9.2460002899169922</v>
      </c>
    </row>
    <row r="2997" spans="1:5" ht="30">
      <c r="A2997" s="5" t="s">
        <v>5879</v>
      </c>
      <c r="B2997" s="15" t="s">
        <v>5880</v>
      </c>
      <c r="C2997" s="20" t="s">
        <v>30</v>
      </c>
      <c r="D2997" s="50">
        <v>353.8114013671875</v>
      </c>
      <c r="E2997" s="61">
        <v>353.8114013671875</v>
      </c>
    </row>
    <row r="2998" spans="1:5" ht="30">
      <c r="A2998" s="5" t="s">
        <v>5881</v>
      </c>
      <c r="B2998" s="15" t="s">
        <v>5882</v>
      </c>
      <c r="C2998" s="20" t="s">
        <v>212</v>
      </c>
      <c r="D2998" s="45">
        <v>46.782649993896484</v>
      </c>
      <c r="E2998" s="56">
        <v>46.782649993896484</v>
      </c>
    </row>
    <row r="2999" spans="1:5" ht="30">
      <c r="A2999" s="5" t="s">
        <v>5883</v>
      </c>
      <c r="B2999" s="15" t="s">
        <v>5884</v>
      </c>
      <c r="C2999" s="20" t="s">
        <v>505</v>
      </c>
      <c r="D2999" s="44">
        <v>7.353691577911377</v>
      </c>
      <c r="E2999" s="55">
        <v>7.353691577911377</v>
      </c>
    </row>
    <row r="3000" spans="1:5" ht="30">
      <c r="A3000" s="5" t="s">
        <v>5885</v>
      </c>
      <c r="B3000" s="15" t="s">
        <v>5886</v>
      </c>
      <c r="C3000" s="20" t="s">
        <v>500</v>
      </c>
      <c r="D3000" s="46">
        <v>3167.736328125</v>
      </c>
      <c r="E3000" s="57">
        <v>3167.736328125</v>
      </c>
    </row>
    <row r="3001" spans="1:5" ht="30">
      <c r="A3001" s="5" t="s">
        <v>5887</v>
      </c>
      <c r="B3001" s="15" t="s">
        <v>5888</v>
      </c>
      <c r="C3001" s="20" t="s">
        <v>500</v>
      </c>
      <c r="D3001" s="50">
        <v>620.247802734375</v>
      </c>
      <c r="E3001" s="61">
        <v>620.247802734375</v>
      </c>
    </row>
    <row r="3002" spans="1:5" ht="30">
      <c r="A3002" s="5" t="s">
        <v>5889</v>
      </c>
      <c r="B3002" s="15" t="s">
        <v>5890</v>
      </c>
      <c r="C3002" s="20"/>
      <c r="D3002" s="44">
        <v>1.1942638158798218</v>
      </c>
      <c r="E3002" s="55">
        <v>1.1942638158798218</v>
      </c>
    </row>
    <row r="3003" spans="1:5" ht="30">
      <c r="A3003" s="5" t="s">
        <v>5891</v>
      </c>
      <c r="B3003" s="15" t="s">
        <v>5892</v>
      </c>
      <c r="C3003" s="20" t="s">
        <v>3939</v>
      </c>
      <c r="D3003" s="44">
        <v>3.24745774269104</v>
      </c>
      <c r="E3003" s="55">
        <v>3.24745774269104</v>
      </c>
    </row>
    <row r="3004" spans="1:5" ht="30">
      <c r="A3004" s="5" t="s">
        <v>5893</v>
      </c>
      <c r="B3004" s="15" t="s">
        <v>5894</v>
      </c>
      <c r="C3004" s="20" t="s">
        <v>505</v>
      </c>
      <c r="D3004" s="44">
        <v>2.109982967376709</v>
      </c>
      <c r="E3004" s="55">
        <v>2.109982967376709</v>
      </c>
    </row>
    <row r="3005" spans="1:5" ht="30">
      <c r="A3005" s="5" t="s">
        <v>5895</v>
      </c>
      <c r="B3005" s="15" t="s">
        <v>5896</v>
      </c>
      <c r="C3005" s="20" t="s">
        <v>5125</v>
      </c>
      <c r="D3005" s="51">
        <v>5.0188586115837097E-2</v>
      </c>
      <c r="E3005" s="62">
        <v>5.0188586115837097E-2</v>
      </c>
    </row>
    <row r="3006" spans="1:5" ht="30">
      <c r="A3006" s="5" t="s">
        <v>5897</v>
      </c>
      <c r="B3006" s="15" t="s">
        <v>5898</v>
      </c>
      <c r="C3006" s="20" t="s">
        <v>5128</v>
      </c>
      <c r="D3006" s="52">
        <v>2.2491371055366471E-5</v>
      </c>
      <c r="E3006" s="63">
        <v>2.2491371055366471E-5</v>
      </c>
    </row>
    <row r="3007" spans="1:5" ht="30">
      <c r="A3007" s="5" t="s">
        <v>5899</v>
      </c>
      <c r="B3007" s="15" t="s">
        <v>5900</v>
      </c>
      <c r="C3007" s="20" t="s">
        <v>38</v>
      </c>
      <c r="D3007" s="50">
        <v>173.54457092285156</v>
      </c>
      <c r="E3007" s="61">
        <v>173.54457092285156</v>
      </c>
    </row>
    <row r="3008" spans="1:5" ht="30">
      <c r="A3008" s="5" t="s">
        <v>5901</v>
      </c>
      <c r="B3008" s="15" t="s">
        <v>5902</v>
      </c>
      <c r="C3008" s="20" t="s">
        <v>30</v>
      </c>
      <c r="D3008" s="50">
        <v>179.31507873535156</v>
      </c>
      <c r="E3008" s="61">
        <v>179.31507873535156</v>
      </c>
    </row>
    <row r="3009" spans="1:5" ht="30">
      <c r="A3009" s="5" t="s">
        <v>5903</v>
      </c>
      <c r="B3009" s="15" t="s">
        <v>5904</v>
      </c>
      <c r="C3009" s="20" t="s">
        <v>212</v>
      </c>
      <c r="D3009" s="50">
        <v>840.18218994140625</v>
      </c>
      <c r="E3009" s="61">
        <v>840.18218994140625</v>
      </c>
    </row>
    <row r="3010" spans="1:5" ht="30">
      <c r="A3010" s="5" t="s">
        <v>5905</v>
      </c>
      <c r="B3010" s="15" t="s">
        <v>5906</v>
      </c>
      <c r="C3010" s="20" t="s">
        <v>505</v>
      </c>
      <c r="D3010" s="44">
        <v>2.1113739013671875</v>
      </c>
      <c r="E3010" s="55">
        <v>2.1113739013671875</v>
      </c>
    </row>
    <row r="3011" spans="1:5" ht="30">
      <c r="A3011" s="5" t="s">
        <v>5907</v>
      </c>
      <c r="B3011" s="15" t="s">
        <v>5908</v>
      </c>
      <c r="C3011" s="20" t="s">
        <v>500</v>
      </c>
      <c r="D3011" s="50">
        <v>768.67779541015625</v>
      </c>
      <c r="E3011" s="61">
        <v>768.67779541015625</v>
      </c>
    </row>
    <row r="3012" spans="1:5" ht="30">
      <c r="A3012" s="5" t="s">
        <v>5909</v>
      </c>
      <c r="B3012" s="15" t="s">
        <v>5910</v>
      </c>
      <c r="C3012" s="20" t="s">
        <v>500</v>
      </c>
      <c r="D3012" s="47">
        <v>-1778.810791015625</v>
      </c>
      <c r="E3012" s="58">
        <v>-1778.810791015625</v>
      </c>
    </row>
    <row r="3013" spans="1:5" ht="30">
      <c r="A3013" s="5" t="s">
        <v>5911</v>
      </c>
      <c r="B3013" s="15" t="s">
        <v>5912</v>
      </c>
      <c r="C3013" s="20"/>
      <c r="D3013" s="44">
        <v>-1.128135085105896</v>
      </c>
      <c r="E3013" s="55">
        <v>-1.128135085105896</v>
      </c>
    </row>
    <row r="3014" spans="1:5" ht="30">
      <c r="A3014" s="5" t="s">
        <v>5913</v>
      </c>
      <c r="B3014" s="15" t="s">
        <v>5914</v>
      </c>
      <c r="C3014" s="20" t="s">
        <v>3939</v>
      </c>
      <c r="D3014" s="50">
        <v>898.23870849609375</v>
      </c>
      <c r="E3014" s="61">
        <v>898.23870849609375</v>
      </c>
    </row>
    <row r="3015" spans="1:5" ht="30">
      <c r="A3015" s="5" t="s">
        <v>5915</v>
      </c>
      <c r="B3015" s="15" t="s">
        <v>5916</v>
      </c>
      <c r="C3015" s="20" t="s">
        <v>505</v>
      </c>
      <c r="D3015" s="44">
        <v>4.3383674621582031</v>
      </c>
      <c r="E3015" s="55">
        <v>4.3383674621582031</v>
      </c>
    </row>
    <row r="3016" spans="1:5" ht="30">
      <c r="A3016" s="5" t="s">
        <v>5917</v>
      </c>
      <c r="B3016" s="15" t="s">
        <v>5918</v>
      </c>
      <c r="C3016" s="20" t="s">
        <v>5125</v>
      </c>
      <c r="D3016" s="51">
        <v>0.68774640560150146</v>
      </c>
      <c r="E3016" s="62">
        <v>0.68774640560150146</v>
      </c>
    </row>
    <row r="3017" spans="1:5" ht="30">
      <c r="A3017" s="5" t="s">
        <v>5919</v>
      </c>
      <c r="B3017" s="15" t="s">
        <v>5920</v>
      </c>
      <c r="C3017" s="20" t="s">
        <v>5128</v>
      </c>
      <c r="D3017" s="54">
        <v>1.540443190606311E-4</v>
      </c>
      <c r="E3017" s="65">
        <v>1.540443190606311E-4</v>
      </c>
    </row>
    <row r="3018" spans="1:5" ht="30">
      <c r="A3018" s="5" t="s">
        <v>5921</v>
      </c>
      <c r="B3018" s="15" t="s">
        <v>5922</v>
      </c>
      <c r="C3018" s="20" t="s">
        <v>38</v>
      </c>
      <c r="D3018" s="45">
        <v>33.584999084472656</v>
      </c>
      <c r="E3018" s="56">
        <v>33.584999084472656</v>
      </c>
    </row>
    <row r="3019" spans="1:5" ht="30">
      <c r="A3019" s="5" t="s">
        <v>5923</v>
      </c>
      <c r="B3019" s="15" t="s">
        <v>5924</v>
      </c>
      <c r="C3019" s="20" t="s">
        <v>30</v>
      </c>
      <c r="D3019" s="50">
        <v>325.08432006835937</v>
      </c>
      <c r="E3019" s="61">
        <v>325.08432006835937</v>
      </c>
    </row>
    <row r="3020" spans="1:5" ht="30">
      <c r="A3020" s="5" t="s">
        <v>5925</v>
      </c>
      <c r="B3020" s="15" t="s">
        <v>5926</v>
      </c>
      <c r="C3020" s="20" t="s">
        <v>212</v>
      </c>
      <c r="D3020" s="44">
        <v>5.1409506797790527</v>
      </c>
      <c r="E3020" s="55">
        <v>5.1409506797790527</v>
      </c>
    </row>
    <row r="3021" spans="1:5" ht="30">
      <c r="A3021" s="5" t="s">
        <v>5927</v>
      </c>
      <c r="B3021" s="15" t="s">
        <v>5928</v>
      </c>
      <c r="C3021" s="20" t="s">
        <v>505</v>
      </c>
      <c r="D3021" s="44">
        <v>6.583275318145752</v>
      </c>
      <c r="E3021" s="55">
        <v>6.583275318145752</v>
      </c>
    </row>
    <row r="3022" spans="1:5" ht="30">
      <c r="A3022" s="5" t="s">
        <v>5929</v>
      </c>
      <c r="B3022" s="15" t="s">
        <v>5930</v>
      </c>
      <c r="C3022" s="20" t="s">
        <v>500</v>
      </c>
      <c r="D3022" s="46">
        <v>3047.149658203125</v>
      </c>
      <c r="E3022" s="57">
        <v>3047.149658203125</v>
      </c>
    </row>
    <row r="3023" spans="1:5" ht="30">
      <c r="A3023" s="5" t="s">
        <v>5931</v>
      </c>
      <c r="B3023" s="15" t="s">
        <v>5932</v>
      </c>
      <c r="C3023" s="20" t="s">
        <v>500</v>
      </c>
      <c r="D3023" s="50">
        <v>499.66098022460937</v>
      </c>
      <c r="E3023" s="61">
        <v>499.66098022460937</v>
      </c>
    </row>
    <row r="3024" spans="1:5" ht="30">
      <c r="A3024" s="5" t="s">
        <v>5933</v>
      </c>
      <c r="B3024" s="15" t="s">
        <v>5934</v>
      </c>
      <c r="C3024" s="20"/>
      <c r="D3024" s="44">
        <v>1.1383403539657593</v>
      </c>
      <c r="E3024" s="55">
        <v>1.1383403539657593</v>
      </c>
    </row>
    <row r="3025" spans="1:5" ht="30">
      <c r="A3025" s="5" t="s">
        <v>5935</v>
      </c>
      <c r="B3025" s="15" t="s">
        <v>5936</v>
      </c>
      <c r="C3025" s="20" t="s">
        <v>3939</v>
      </c>
      <c r="D3025" s="45">
        <v>13.142573356628418</v>
      </c>
      <c r="E3025" s="56">
        <v>13.142573356628418</v>
      </c>
    </row>
    <row r="3026" spans="1:5" ht="30">
      <c r="A3026" s="5" t="s">
        <v>5937</v>
      </c>
      <c r="B3026" s="15" t="s">
        <v>5938</v>
      </c>
      <c r="C3026" s="20" t="s">
        <v>505</v>
      </c>
      <c r="D3026" s="44">
        <v>2.5109243392944336</v>
      </c>
      <c r="E3026" s="55">
        <v>2.5109243392944336</v>
      </c>
    </row>
    <row r="3027" spans="1:5" ht="30">
      <c r="A3027" s="5" t="s">
        <v>5939</v>
      </c>
      <c r="B3027" s="15" t="s">
        <v>5940</v>
      </c>
      <c r="C3027" s="20" t="s">
        <v>5125</v>
      </c>
      <c r="D3027" s="51">
        <v>5.045689269900322E-2</v>
      </c>
      <c r="E3027" s="62">
        <v>5.045689269900322E-2</v>
      </c>
    </row>
    <row r="3028" spans="1:5" ht="30">
      <c r="A3028" s="5" t="s">
        <v>5941</v>
      </c>
      <c r="B3028" s="15" t="s">
        <v>5942</v>
      </c>
      <c r="C3028" s="20" t="s">
        <v>5128</v>
      </c>
      <c r="D3028" s="52">
        <v>2.1114641640451737E-5</v>
      </c>
      <c r="E3028" s="63">
        <v>2.1114641640451737E-5</v>
      </c>
    </row>
    <row r="3029" spans="1:5" ht="30">
      <c r="A3029" s="5" t="s">
        <v>5943</v>
      </c>
      <c r="B3029" s="15" t="s">
        <v>5944</v>
      </c>
      <c r="C3029" s="20" t="s">
        <v>38</v>
      </c>
      <c r="D3029" s="45">
        <v>30.600000381469727</v>
      </c>
      <c r="E3029" s="56">
        <v>30.600000381469727</v>
      </c>
    </row>
    <row r="3030" spans="1:5" ht="30">
      <c r="A3030" s="5" t="s">
        <v>5945</v>
      </c>
      <c r="B3030" s="15" t="s">
        <v>5946</v>
      </c>
      <c r="C3030" s="20" t="s">
        <v>30</v>
      </c>
      <c r="D3030" s="50">
        <v>475.62063598632812</v>
      </c>
      <c r="E3030" s="61">
        <v>475.62063598632812</v>
      </c>
    </row>
    <row r="3031" spans="1:5" ht="30">
      <c r="A3031" s="5" t="s">
        <v>5947</v>
      </c>
      <c r="B3031" s="15" t="s">
        <v>5948</v>
      </c>
      <c r="C3031" s="20" t="s">
        <v>212</v>
      </c>
      <c r="D3031" s="52">
        <v>2.9418970370898023E-7</v>
      </c>
      <c r="E3031" s="63">
        <v>2.9418970370898023E-7</v>
      </c>
    </row>
    <row r="3032" spans="1:5" ht="30">
      <c r="A3032" s="5" t="s">
        <v>5949</v>
      </c>
      <c r="B3032" s="15" t="s">
        <v>5950</v>
      </c>
      <c r="C3032" s="20" t="s">
        <v>505</v>
      </c>
      <c r="D3032" s="44">
        <v>7.1537294387817383</v>
      </c>
      <c r="E3032" s="55">
        <v>7.1537294387817383</v>
      </c>
    </row>
    <row r="3033" spans="1:5" ht="30">
      <c r="A3033" s="5" t="s">
        <v>5951</v>
      </c>
      <c r="B3033" s="15" t="s">
        <v>5952</v>
      </c>
      <c r="C3033" s="20" t="s">
        <v>500</v>
      </c>
      <c r="D3033" s="46">
        <v>3401.531982421875</v>
      </c>
      <c r="E3033" s="57">
        <v>3401.531982421875</v>
      </c>
    </row>
    <row r="3034" spans="1:5" ht="30">
      <c r="A3034" s="5" t="s">
        <v>5953</v>
      </c>
      <c r="B3034" s="15" t="s">
        <v>5954</v>
      </c>
      <c r="C3034" s="20" t="s">
        <v>500</v>
      </c>
      <c r="D3034" s="50">
        <v>854.04339599609375</v>
      </c>
      <c r="E3034" s="61">
        <v>854.04339599609375</v>
      </c>
    </row>
    <row r="3035" spans="1:5" ht="30">
      <c r="A3035" s="5" t="s">
        <v>5955</v>
      </c>
      <c r="B3035" s="15" t="s">
        <v>5956</v>
      </c>
      <c r="C3035" s="20"/>
      <c r="D3035" s="44">
        <v>1.334270715713501</v>
      </c>
      <c r="E3035" s="55">
        <v>1.334270715713501</v>
      </c>
    </row>
    <row r="3036" spans="1:5" ht="30">
      <c r="A3036" s="5" t="s">
        <v>5957</v>
      </c>
      <c r="B3036" s="15" t="s">
        <v>5958</v>
      </c>
      <c r="C3036" s="20" t="s">
        <v>3939</v>
      </c>
      <c r="D3036" s="44">
        <v>9.099390983581543</v>
      </c>
      <c r="E3036" s="55">
        <v>9.099390983581543</v>
      </c>
    </row>
    <row r="3037" spans="1:5" ht="30">
      <c r="A3037" s="5" t="s">
        <v>5959</v>
      </c>
      <c r="B3037" s="15" t="s">
        <v>5960</v>
      </c>
      <c r="C3037" s="20" t="s">
        <v>505</v>
      </c>
      <c r="D3037" s="44">
        <v>2.2323358058929443</v>
      </c>
      <c r="E3037" s="55">
        <v>2.2323358058929443</v>
      </c>
    </row>
    <row r="3038" spans="1:5" ht="30">
      <c r="A3038" s="5" t="s">
        <v>5961</v>
      </c>
      <c r="B3038" s="15" t="s">
        <v>5962</v>
      </c>
      <c r="C3038" s="20" t="s">
        <v>5125</v>
      </c>
      <c r="D3038" s="51">
        <v>6.6117718815803528E-2</v>
      </c>
      <c r="E3038" s="62">
        <v>6.6117718815803528E-2</v>
      </c>
    </row>
    <row r="3039" spans="1:5" ht="30">
      <c r="A3039" s="5" t="s">
        <v>5963</v>
      </c>
      <c r="B3039" s="15" t="s">
        <v>5964</v>
      </c>
      <c r="C3039" s="20" t="s">
        <v>5128</v>
      </c>
      <c r="D3039" s="52">
        <v>2.7609954486251809E-5</v>
      </c>
      <c r="E3039" s="63">
        <v>2.7609954486251809E-5</v>
      </c>
    </row>
    <row r="3040" spans="1:5" ht="45">
      <c r="A3040" s="5" t="s">
        <v>5965</v>
      </c>
      <c r="B3040" s="15" t="s">
        <v>5966</v>
      </c>
      <c r="C3040" s="20" t="s">
        <v>38</v>
      </c>
      <c r="D3040" s="45">
        <v>54.975490570068359</v>
      </c>
      <c r="E3040" s="56">
        <v>54.975490570068359</v>
      </c>
    </row>
    <row r="3041" spans="1:5" ht="45">
      <c r="A3041" s="5" t="s">
        <v>5967</v>
      </c>
      <c r="B3041" s="15" t="s">
        <v>5968</v>
      </c>
      <c r="C3041" s="20" t="s">
        <v>30</v>
      </c>
      <c r="D3041" s="50">
        <v>382.05914306640625</v>
      </c>
      <c r="E3041" s="61">
        <v>382.05914306640625</v>
      </c>
    </row>
    <row r="3042" spans="1:5" ht="45">
      <c r="A3042" s="5" t="s">
        <v>5969</v>
      </c>
      <c r="B3042" s="15" t="s">
        <v>5970</v>
      </c>
      <c r="C3042" s="20" t="s">
        <v>212</v>
      </c>
      <c r="D3042" s="45">
        <v>56.140754699707031</v>
      </c>
      <c r="E3042" s="56">
        <v>56.140754699707031</v>
      </c>
    </row>
    <row r="3043" spans="1:5" ht="45">
      <c r="A3043" s="5" t="s">
        <v>5971</v>
      </c>
      <c r="B3043" s="15" t="s">
        <v>5972</v>
      </c>
      <c r="C3043" s="20" t="s">
        <v>505</v>
      </c>
      <c r="D3043" s="44">
        <v>6.5254158973693848</v>
      </c>
      <c r="E3043" s="55">
        <v>6.5254158973693848</v>
      </c>
    </row>
    <row r="3044" spans="1:5" ht="45">
      <c r="A3044" s="5" t="s">
        <v>5973</v>
      </c>
      <c r="B3044" s="15" t="s">
        <v>5974</v>
      </c>
      <c r="C3044" s="20" t="s">
        <v>500</v>
      </c>
      <c r="D3044" s="46">
        <v>3141.924072265625</v>
      </c>
      <c r="E3044" s="57">
        <v>3141.924072265625</v>
      </c>
    </row>
    <row r="3045" spans="1:5" ht="45">
      <c r="A3045" s="5" t="s">
        <v>5975</v>
      </c>
      <c r="B3045" s="15" t="s">
        <v>5976</v>
      </c>
      <c r="C3045" s="20" t="s">
        <v>500</v>
      </c>
      <c r="D3045" s="50">
        <v>594.43548583984375</v>
      </c>
      <c r="E3045" s="61">
        <v>594.43548583984375</v>
      </c>
    </row>
    <row r="3046" spans="1:5" ht="45">
      <c r="A3046" s="5" t="s">
        <v>5977</v>
      </c>
      <c r="B3046" s="15" t="s">
        <v>5978</v>
      </c>
      <c r="C3046" s="20"/>
      <c r="D3046" s="44">
        <v>1.2194339036941528</v>
      </c>
      <c r="E3046" s="55">
        <v>1.2194339036941528</v>
      </c>
    </row>
    <row r="3047" spans="1:5" ht="45">
      <c r="A3047" s="5" t="s">
        <v>5979</v>
      </c>
      <c r="B3047" s="15" t="s">
        <v>5980</v>
      </c>
      <c r="C3047" s="20" t="s">
        <v>3939</v>
      </c>
      <c r="D3047" s="45">
        <v>19.890110015869141</v>
      </c>
      <c r="E3047" s="56">
        <v>19.890110015869141</v>
      </c>
    </row>
    <row r="3048" spans="1:5" ht="45">
      <c r="A3048" s="5" t="s">
        <v>5981</v>
      </c>
      <c r="B3048" s="15" t="s">
        <v>5982</v>
      </c>
      <c r="C3048" s="20" t="s">
        <v>505</v>
      </c>
      <c r="D3048" s="44">
        <v>2.5662505626678467</v>
      </c>
      <c r="E3048" s="55">
        <v>2.5662505626678467</v>
      </c>
    </row>
    <row r="3049" spans="1:5" ht="45">
      <c r="A3049" s="5" t="s">
        <v>5983</v>
      </c>
      <c r="B3049" s="15" t="s">
        <v>5984</v>
      </c>
      <c r="C3049" s="20" t="s">
        <v>5125</v>
      </c>
      <c r="D3049" s="51">
        <v>5.8528803288936615E-2</v>
      </c>
      <c r="E3049" s="62">
        <v>5.8528803288936615E-2</v>
      </c>
    </row>
    <row r="3050" spans="1:5" ht="45">
      <c r="A3050" s="5" t="s">
        <v>5985</v>
      </c>
      <c r="B3050" s="15" t="s">
        <v>5986</v>
      </c>
      <c r="C3050" s="20" t="s">
        <v>5128</v>
      </c>
      <c r="D3050" s="52">
        <v>2.3592687284690328E-5</v>
      </c>
      <c r="E3050" s="63">
        <v>2.3592687284690328E-5</v>
      </c>
    </row>
    <row r="3051" spans="1:5" ht="30">
      <c r="A3051" s="5" t="s">
        <v>5987</v>
      </c>
      <c r="B3051" s="15" t="s">
        <v>5988</v>
      </c>
      <c r="C3051" s="20" t="s">
        <v>38</v>
      </c>
      <c r="D3051" s="45">
        <v>33.584999084472656</v>
      </c>
      <c r="E3051" s="56">
        <v>33.584999084472656</v>
      </c>
    </row>
    <row r="3052" spans="1:5" ht="30">
      <c r="A3052" s="5" t="s">
        <v>5989</v>
      </c>
      <c r="B3052" s="15" t="s">
        <v>5990</v>
      </c>
      <c r="C3052" s="20" t="s">
        <v>30</v>
      </c>
      <c r="D3052" s="50">
        <v>477.2354736328125</v>
      </c>
      <c r="E3052" s="61">
        <v>477.2354736328125</v>
      </c>
    </row>
    <row r="3053" spans="1:5" ht="30">
      <c r="A3053" s="5" t="s">
        <v>5991</v>
      </c>
      <c r="B3053" s="15" t="s">
        <v>5992</v>
      </c>
      <c r="C3053" s="20" t="s">
        <v>212</v>
      </c>
      <c r="D3053" s="52">
        <v>2.9418970370898023E-7</v>
      </c>
      <c r="E3053" s="63">
        <v>2.9418970370898023E-7</v>
      </c>
    </row>
    <row r="3054" spans="1:5" ht="30">
      <c r="A3054" s="5" t="s">
        <v>5993</v>
      </c>
      <c r="B3054" s="15" t="s">
        <v>5994</v>
      </c>
      <c r="C3054" s="20" t="s">
        <v>505</v>
      </c>
      <c r="D3054" s="44">
        <v>7.111976146697998</v>
      </c>
      <c r="E3054" s="55">
        <v>7.111976146697998</v>
      </c>
    </row>
    <row r="3055" spans="1:5" ht="30">
      <c r="A3055" s="5" t="s">
        <v>5995</v>
      </c>
      <c r="B3055" s="15" t="s">
        <v>5996</v>
      </c>
      <c r="C3055" s="20" t="s">
        <v>500</v>
      </c>
      <c r="D3055" s="46">
        <v>3401.531982421875</v>
      </c>
      <c r="E3055" s="57">
        <v>3401.531982421875</v>
      </c>
    </row>
    <row r="3056" spans="1:5" ht="30">
      <c r="A3056" s="5" t="s">
        <v>5997</v>
      </c>
      <c r="B3056" s="15" t="s">
        <v>5998</v>
      </c>
      <c r="C3056" s="20" t="s">
        <v>500</v>
      </c>
      <c r="D3056" s="50">
        <v>854.04339599609375</v>
      </c>
      <c r="E3056" s="61">
        <v>854.04339599609375</v>
      </c>
    </row>
    <row r="3057" spans="1:5" ht="30">
      <c r="A3057" s="5" t="s">
        <v>5999</v>
      </c>
      <c r="B3057" s="15" t="s">
        <v>6000</v>
      </c>
      <c r="C3057" s="20"/>
      <c r="D3057" s="44">
        <v>1.3391739130020142</v>
      </c>
      <c r="E3057" s="55">
        <v>1.3391739130020142</v>
      </c>
    </row>
    <row r="3058" spans="1:5" ht="30">
      <c r="A3058" s="5" t="s">
        <v>6001</v>
      </c>
      <c r="B3058" s="15" t="s">
        <v>6002</v>
      </c>
      <c r="C3058" s="20" t="s">
        <v>3939</v>
      </c>
      <c r="D3058" s="44">
        <v>9.9904279708862305</v>
      </c>
      <c r="E3058" s="55">
        <v>9.9904279708862305</v>
      </c>
    </row>
    <row r="3059" spans="1:5" ht="30">
      <c r="A3059" s="5" t="s">
        <v>6003</v>
      </c>
      <c r="B3059" s="15" t="s">
        <v>6004</v>
      </c>
      <c r="C3059" s="20" t="s">
        <v>505</v>
      </c>
      <c r="D3059" s="44">
        <v>2.2451097965240479</v>
      </c>
      <c r="E3059" s="55">
        <v>2.2451097965240479</v>
      </c>
    </row>
    <row r="3060" spans="1:5" ht="30">
      <c r="A3060" s="5" t="s">
        <v>6005</v>
      </c>
      <c r="B3060" s="15" t="s">
        <v>6006</v>
      </c>
      <c r="C3060" s="20" t="s">
        <v>5125</v>
      </c>
      <c r="D3060" s="51">
        <v>6.6555142402648926E-2</v>
      </c>
      <c r="E3060" s="62">
        <v>6.6555142402648926E-2</v>
      </c>
    </row>
    <row r="3061" spans="1:5" ht="30">
      <c r="A3061" s="5" t="s">
        <v>6007</v>
      </c>
      <c r="B3061" s="15" t="s">
        <v>6008</v>
      </c>
      <c r="C3061" s="20" t="s">
        <v>5128</v>
      </c>
      <c r="D3061" s="52">
        <v>2.7682939617079683E-5</v>
      </c>
      <c r="E3061" s="63">
        <v>2.7682939617079683E-5</v>
      </c>
    </row>
    <row r="3062" spans="1:5" ht="45">
      <c r="A3062" s="5" t="s">
        <v>6009</v>
      </c>
      <c r="B3062" s="15" t="s">
        <v>6010</v>
      </c>
      <c r="C3062" s="20" t="s">
        <v>38</v>
      </c>
      <c r="D3062" s="45">
        <v>16.049018859863281</v>
      </c>
      <c r="E3062" s="56">
        <v>16.049018859863281</v>
      </c>
    </row>
    <row r="3063" spans="1:5" ht="45">
      <c r="A3063" s="5" t="s">
        <v>6011</v>
      </c>
      <c r="B3063" s="15" t="s">
        <v>6012</v>
      </c>
      <c r="C3063" s="20" t="s">
        <v>30</v>
      </c>
      <c r="D3063" s="50">
        <v>464.60113525390625</v>
      </c>
      <c r="E3063" s="61">
        <v>464.60113525390625</v>
      </c>
    </row>
    <row r="3064" spans="1:5" ht="45">
      <c r="A3064" s="5" t="s">
        <v>6013</v>
      </c>
      <c r="B3064" s="15" t="s">
        <v>6014</v>
      </c>
      <c r="C3064" s="20" t="s">
        <v>212</v>
      </c>
      <c r="D3064" s="45">
        <v>25.358858108520508</v>
      </c>
      <c r="E3064" s="56">
        <v>25.358858108520508</v>
      </c>
    </row>
    <row r="3065" spans="1:5" ht="45">
      <c r="A3065" s="5" t="s">
        <v>6015</v>
      </c>
      <c r="B3065" s="15" t="s">
        <v>6016</v>
      </c>
      <c r="C3065" s="20" t="s">
        <v>505</v>
      </c>
      <c r="D3065" s="44">
        <v>7.4368400573730469</v>
      </c>
      <c r="E3065" s="55">
        <v>7.4368400573730469</v>
      </c>
    </row>
    <row r="3066" spans="1:5" ht="45">
      <c r="A3066" s="5" t="s">
        <v>6017</v>
      </c>
      <c r="B3066" s="15" t="s">
        <v>6018</v>
      </c>
      <c r="C3066" s="20" t="s">
        <v>500</v>
      </c>
      <c r="D3066" s="46">
        <v>3395.07958984375</v>
      </c>
      <c r="E3066" s="57">
        <v>3395.07958984375</v>
      </c>
    </row>
    <row r="3067" spans="1:5" ht="45">
      <c r="A3067" s="5" t="s">
        <v>6019</v>
      </c>
      <c r="B3067" s="15" t="s">
        <v>6020</v>
      </c>
      <c r="C3067" s="20" t="s">
        <v>500</v>
      </c>
      <c r="D3067" s="50">
        <v>847.59124755859375</v>
      </c>
      <c r="E3067" s="61">
        <v>847.59124755859375</v>
      </c>
    </row>
    <row r="3068" spans="1:5" ht="45">
      <c r="A3068" s="5" t="s">
        <v>6021</v>
      </c>
      <c r="B3068" s="15" t="s">
        <v>6022</v>
      </c>
      <c r="C3068" s="20"/>
      <c r="D3068" s="44">
        <v>1.3113802671432495</v>
      </c>
      <c r="E3068" s="55">
        <v>1.3113802671432495</v>
      </c>
    </row>
    <row r="3069" spans="1:5" ht="45">
      <c r="A3069" s="5" t="s">
        <v>6023</v>
      </c>
      <c r="B3069" s="15" t="s">
        <v>6024</v>
      </c>
      <c r="C3069" s="20" t="s">
        <v>3939</v>
      </c>
      <c r="D3069" s="44">
        <v>4.7844176292419434</v>
      </c>
      <c r="E3069" s="55">
        <v>4.7844176292419434</v>
      </c>
    </row>
    <row r="3070" spans="1:5" ht="45">
      <c r="A3070" s="5" t="s">
        <v>6025</v>
      </c>
      <c r="B3070" s="15" t="s">
        <v>6026</v>
      </c>
      <c r="C3070" s="20" t="s">
        <v>505</v>
      </c>
      <c r="D3070" s="44">
        <v>2.1689715385437012</v>
      </c>
      <c r="E3070" s="55">
        <v>2.1689715385437012</v>
      </c>
    </row>
    <row r="3071" spans="1:5" ht="45">
      <c r="A3071" s="5" t="s">
        <v>6027</v>
      </c>
      <c r="B3071" s="15" t="s">
        <v>6028</v>
      </c>
      <c r="C3071" s="20" t="s">
        <v>5125</v>
      </c>
      <c r="D3071" s="51">
        <v>6.3638985157012939E-2</v>
      </c>
      <c r="E3071" s="62">
        <v>6.3638985157012939E-2</v>
      </c>
    </row>
    <row r="3072" spans="1:5" ht="45">
      <c r="A3072" s="5" t="s">
        <v>6029</v>
      </c>
      <c r="B3072" s="15" t="s">
        <v>6030</v>
      </c>
      <c r="C3072" s="20" t="s">
        <v>5128</v>
      </c>
      <c r="D3072" s="52">
        <v>2.7132931791129522E-5</v>
      </c>
      <c r="E3072" s="63">
        <v>2.7132931791129522E-5</v>
      </c>
    </row>
    <row r="3073" spans="1:5" ht="30">
      <c r="A3073" s="5" t="s">
        <v>6031</v>
      </c>
      <c r="B3073" s="15" t="s">
        <v>6032</v>
      </c>
      <c r="C3073" s="20" t="s">
        <v>38</v>
      </c>
      <c r="D3073" s="51">
        <v>9.7499996423721313E-2</v>
      </c>
      <c r="E3073" s="62">
        <v>9.7499996423721313E-2</v>
      </c>
    </row>
    <row r="3074" spans="1:5" ht="30">
      <c r="A3074" s="5" t="s">
        <v>6033</v>
      </c>
      <c r="B3074" s="15" t="s">
        <v>6034</v>
      </c>
      <c r="C3074" s="20" t="s">
        <v>30</v>
      </c>
      <c r="D3074" s="45">
        <v>45.313236236572266</v>
      </c>
      <c r="E3074" s="56">
        <v>45.313236236572266</v>
      </c>
    </row>
    <row r="3075" spans="1:5" ht="30">
      <c r="A3075" s="5" t="s">
        <v>6035</v>
      </c>
      <c r="B3075" s="15" t="s">
        <v>6036</v>
      </c>
      <c r="C3075" s="20" t="s">
        <v>212</v>
      </c>
      <c r="D3075" s="45">
        <v>28.932775497436523</v>
      </c>
      <c r="E3075" s="56">
        <v>28.932775497436523</v>
      </c>
    </row>
    <row r="3076" spans="1:5" ht="30">
      <c r="A3076" s="5" t="s">
        <v>6037</v>
      </c>
      <c r="B3076" s="15" t="s">
        <v>6038</v>
      </c>
      <c r="C3076" s="20" t="s">
        <v>505</v>
      </c>
      <c r="D3076" s="44">
        <v>7.7180037498474121</v>
      </c>
      <c r="E3076" s="55">
        <v>7.7180037498474121</v>
      </c>
    </row>
    <row r="3077" spans="1:5" ht="30">
      <c r="A3077" s="5" t="s">
        <v>6039</v>
      </c>
      <c r="B3077" s="15" t="s">
        <v>6040</v>
      </c>
      <c r="C3077" s="20" t="s">
        <v>500</v>
      </c>
      <c r="D3077" s="47">
        <v>2442.955322265625</v>
      </c>
      <c r="E3077" s="58">
        <v>2442.955322265625</v>
      </c>
    </row>
    <row r="3078" spans="1:5" ht="30">
      <c r="A3078" s="5" t="s">
        <v>6041</v>
      </c>
      <c r="B3078" s="15" t="s">
        <v>6042</v>
      </c>
      <c r="C3078" s="20" t="s">
        <v>500</v>
      </c>
      <c r="D3078" s="50">
        <v>-104.53316497802734</v>
      </c>
      <c r="E3078" s="61">
        <v>-104.53316497802734</v>
      </c>
    </row>
    <row r="3079" spans="1:5" ht="30">
      <c r="A3079" s="5" t="s">
        <v>6043</v>
      </c>
      <c r="B3079" s="15" t="s">
        <v>6044</v>
      </c>
      <c r="C3079" s="20"/>
      <c r="D3079" s="51">
        <v>0.94147998094558716</v>
      </c>
      <c r="E3079" s="62">
        <v>0.94147998094558716</v>
      </c>
    </row>
    <row r="3080" spans="1:5" ht="30">
      <c r="A3080" s="5" t="s">
        <v>6045</v>
      </c>
      <c r="B3080" s="15" t="s">
        <v>6046</v>
      </c>
      <c r="C3080" s="20" t="s">
        <v>3939</v>
      </c>
      <c r="D3080" s="51">
        <v>7.069861888885498E-2</v>
      </c>
      <c r="E3080" s="62">
        <v>7.069861888885498E-2</v>
      </c>
    </row>
    <row r="3081" spans="1:5" ht="30">
      <c r="A3081" s="5" t="s">
        <v>6047</v>
      </c>
      <c r="B3081" s="15" t="s">
        <v>6048</v>
      </c>
      <c r="C3081" s="20" t="s">
        <v>505</v>
      </c>
      <c r="D3081" s="44">
        <v>4.1796603202819824</v>
      </c>
      <c r="E3081" s="55">
        <v>4.1796603202819824</v>
      </c>
    </row>
    <row r="3082" spans="1:5" ht="30">
      <c r="A3082" s="5" t="s">
        <v>6049</v>
      </c>
      <c r="B3082" s="15" t="s">
        <v>6050</v>
      </c>
      <c r="C3082" s="20" t="s">
        <v>5125</v>
      </c>
      <c r="D3082" s="51">
        <v>1.9919160753488541E-2</v>
      </c>
      <c r="E3082" s="62">
        <v>1.9919160753488541E-2</v>
      </c>
    </row>
    <row r="3083" spans="1:5" ht="30">
      <c r="A3083" s="5" t="s">
        <v>6051</v>
      </c>
      <c r="B3083" s="15" t="s">
        <v>6052</v>
      </c>
      <c r="C3083" s="20" t="s">
        <v>5128</v>
      </c>
      <c r="D3083" s="52">
        <v>1.0473510883457493E-5</v>
      </c>
      <c r="E3083" s="63">
        <v>1.0473510883457493E-5</v>
      </c>
    </row>
    <row r="3084" spans="1:5" ht="30">
      <c r="A3084" s="5" t="s">
        <v>6053</v>
      </c>
      <c r="B3084" s="15" t="s">
        <v>6054</v>
      </c>
      <c r="C3084" s="20" t="s">
        <v>38</v>
      </c>
      <c r="D3084" s="44">
        <v>3.6419999599456787</v>
      </c>
      <c r="E3084" s="55">
        <v>3.6419999599456787</v>
      </c>
    </row>
    <row r="3085" spans="1:5" ht="30">
      <c r="A3085" s="5" t="s">
        <v>6055</v>
      </c>
      <c r="B3085" s="15" t="s">
        <v>6056</v>
      </c>
      <c r="C3085" s="20" t="s">
        <v>30</v>
      </c>
      <c r="D3085" s="50">
        <v>247.85671997070312</v>
      </c>
      <c r="E3085" s="61">
        <v>247.85671997070312</v>
      </c>
    </row>
    <row r="3086" spans="1:5" ht="30">
      <c r="A3086" s="5" t="s">
        <v>6057</v>
      </c>
      <c r="B3086" s="15" t="s">
        <v>6058</v>
      </c>
      <c r="C3086" s="20" t="s">
        <v>212</v>
      </c>
      <c r="D3086" s="50">
        <v>617.8905029296875</v>
      </c>
      <c r="E3086" s="61">
        <v>617.8905029296875</v>
      </c>
    </row>
    <row r="3087" spans="1:5" ht="30">
      <c r="A3087" s="5" t="s">
        <v>6059</v>
      </c>
      <c r="B3087" s="15" t="s">
        <v>6060</v>
      </c>
      <c r="C3087" s="20" t="s">
        <v>505</v>
      </c>
      <c r="D3087" s="44">
        <v>7.4170923233032227</v>
      </c>
      <c r="E3087" s="55">
        <v>7.4170923233032227</v>
      </c>
    </row>
    <row r="3088" spans="1:5" ht="30">
      <c r="A3088" s="5" t="s">
        <v>6061</v>
      </c>
      <c r="B3088" s="15" t="s">
        <v>6062</v>
      </c>
      <c r="C3088" s="20" t="s">
        <v>500</v>
      </c>
      <c r="D3088" s="47">
        <v>2961.38671875</v>
      </c>
      <c r="E3088" s="58">
        <v>2961.38671875</v>
      </c>
    </row>
    <row r="3089" spans="1:5" ht="30">
      <c r="A3089" s="5" t="s">
        <v>6063</v>
      </c>
      <c r="B3089" s="15" t="s">
        <v>6064</v>
      </c>
      <c r="C3089" s="20" t="s">
        <v>500</v>
      </c>
      <c r="D3089" s="50">
        <v>413.8980712890625</v>
      </c>
      <c r="E3089" s="61">
        <v>413.8980712890625</v>
      </c>
    </row>
    <row r="3090" spans="1:5" ht="30">
      <c r="A3090" s="5" t="s">
        <v>6065</v>
      </c>
      <c r="B3090" s="15" t="s">
        <v>6066</v>
      </c>
      <c r="C3090" s="20"/>
      <c r="D3090" s="44">
        <v>1.1061850786209106</v>
      </c>
      <c r="E3090" s="55">
        <v>1.1061850786209106</v>
      </c>
    </row>
    <row r="3091" spans="1:5" ht="30">
      <c r="A3091" s="5" t="s">
        <v>6067</v>
      </c>
      <c r="B3091" s="15" t="s">
        <v>6068</v>
      </c>
      <c r="C3091" s="20" t="s">
        <v>3939</v>
      </c>
      <c r="D3091" s="44">
        <v>1.5344383716583252</v>
      </c>
      <c r="E3091" s="55">
        <v>1.5344383716583252</v>
      </c>
    </row>
    <row r="3092" spans="1:5" ht="30">
      <c r="A3092" s="5" t="s">
        <v>6069</v>
      </c>
      <c r="B3092" s="15" t="s">
        <v>6070</v>
      </c>
      <c r="C3092" s="20" t="s">
        <v>505</v>
      </c>
      <c r="D3092" s="44">
        <v>2.0534329414367676</v>
      </c>
      <c r="E3092" s="55">
        <v>2.0534329414367676</v>
      </c>
    </row>
    <row r="3093" spans="1:5" ht="45">
      <c r="A3093" s="5" t="s">
        <v>6071</v>
      </c>
      <c r="B3093" s="15" t="s">
        <v>6072</v>
      </c>
      <c r="C3093" s="20" t="s">
        <v>5125</v>
      </c>
      <c r="D3093" s="51">
        <v>3.8436710834503174E-2</v>
      </c>
      <c r="E3093" s="62">
        <v>3.8436710834503174E-2</v>
      </c>
    </row>
    <row r="3094" spans="1:5" ht="30">
      <c r="A3094" s="5" t="s">
        <v>6073</v>
      </c>
      <c r="B3094" s="15" t="s">
        <v>6074</v>
      </c>
      <c r="C3094" s="20" t="s">
        <v>5128</v>
      </c>
      <c r="D3094" s="52">
        <v>1.8094176994054578E-5</v>
      </c>
      <c r="E3094" s="63">
        <v>1.8094176994054578E-5</v>
      </c>
    </row>
    <row r="3095" spans="1:5" ht="30">
      <c r="A3095" s="5" t="s">
        <v>6075</v>
      </c>
      <c r="B3095" s="15" t="s">
        <v>6076</v>
      </c>
      <c r="C3095" s="20" t="s">
        <v>38</v>
      </c>
      <c r="D3095" s="45">
        <v>30.600000381469727</v>
      </c>
      <c r="E3095" s="56">
        <v>30.600000381469727</v>
      </c>
    </row>
    <row r="3096" spans="1:5" ht="30">
      <c r="A3096" s="5" t="s">
        <v>6077</v>
      </c>
      <c r="B3096" s="15" t="s">
        <v>6078</v>
      </c>
      <c r="C3096" s="20" t="s">
        <v>30</v>
      </c>
      <c r="D3096" s="50">
        <v>532.33154296875</v>
      </c>
      <c r="E3096" s="61">
        <v>532.33154296875</v>
      </c>
    </row>
    <row r="3097" spans="1:5" ht="30">
      <c r="A3097" s="5" t="s">
        <v>6079</v>
      </c>
      <c r="B3097" s="15" t="s">
        <v>6080</v>
      </c>
      <c r="C3097" s="20" t="s">
        <v>212</v>
      </c>
      <c r="D3097" s="50">
        <v>713.8238525390625</v>
      </c>
      <c r="E3097" s="61">
        <v>713.8238525390625</v>
      </c>
    </row>
    <row r="3098" spans="1:5" ht="30">
      <c r="A3098" s="5" t="s">
        <v>6081</v>
      </c>
      <c r="B3098" s="15" t="s">
        <v>6082</v>
      </c>
      <c r="C3098" s="20" t="s">
        <v>505</v>
      </c>
      <c r="D3098" s="44">
        <v>7.3180422782897949</v>
      </c>
      <c r="E3098" s="55">
        <v>7.3180422782897949</v>
      </c>
    </row>
    <row r="3099" spans="1:5" ht="30">
      <c r="A3099" s="5" t="s">
        <v>6083</v>
      </c>
      <c r="B3099" s="15" t="s">
        <v>6084</v>
      </c>
      <c r="C3099" s="20" t="s">
        <v>500</v>
      </c>
      <c r="D3099" s="46">
        <v>3529.162841796875</v>
      </c>
      <c r="E3099" s="57">
        <v>3529.162841796875</v>
      </c>
    </row>
    <row r="3100" spans="1:5" ht="30">
      <c r="A3100" s="5" t="s">
        <v>6085</v>
      </c>
      <c r="B3100" s="15" t="s">
        <v>6086</v>
      </c>
      <c r="C3100" s="20" t="s">
        <v>500</v>
      </c>
      <c r="D3100" s="50">
        <v>981.67437744140625</v>
      </c>
      <c r="E3100" s="61">
        <v>981.67437744140625</v>
      </c>
    </row>
    <row r="3101" spans="1:5" ht="30">
      <c r="A3101" s="5" t="s">
        <v>6087</v>
      </c>
      <c r="B3101" s="15" t="s">
        <v>6088</v>
      </c>
      <c r="C3101" s="20"/>
      <c r="D3101" s="44">
        <v>1.405584454536438</v>
      </c>
      <c r="E3101" s="55">
        <v>1.405584454536438</v>
      </c>
    </row>
    <row r="3102" spans="1:5" ht="30">
      <c r="A3102" s="5" t="s">
        <v>6089</v>
      </c>
      <c r="B3102" s="15" t="s">
        <v>6090</v>
      </c>
      <c r="C3102" s="20" t="s">
        <v>3939</v>
      </c>
      <c r="D3102" s="44">
        <v>8.3993740081787109</v>
      </c>
      <c r="E3102" s="55">
        <v>8.3993740081787109</v>
      </c>
    </row>
    <row r="3103" spans="1:5" ht="30">
      <c r="A3103" s="5" t="s">
        <v>6091</v>
      </c>
      <c r="B3103" s="15" t="s">
        <v>6092</v>
      </c>
      <c r="C3103" s="20" t="s">
        <v>505</v>
      </c>
      <c r="D3103" s="44">
        <v>2.2425911426544189</v>
      </c>
      <c r="E3103" s="55">
        <v>2.2425911426544189</v>
      </c>
    </row>
    <row r="3104" spans="1:5" ht="30">
      <c r="A3104" s="5" t="s">
        <v>6093</v>
      </c>
      <c r="B3104" s="15" t="s">
        <v>6094</v>
      </c>
      <c r="C3104" s="20" t="s">
        <v>5125</v>
      </c>
      <c r="D3104" s="51">
        <v>7.309296727180481E-2</v>
      </c>
      <c r="E3104" s="62">
        <v>7.309296727180481E-2</v>
      </c>
    </row>
    <row r="3105" spans="1:5" ht="30">
      <c r="A3105" s="5" t="s">
        <v>6095</v>
      </c>
      <c r="B3105" s="15" t="s">
        <v>6096</v>
      </c>
      <c r="C3105" s="20" t="s">
        <v>5128</v>
      </c>
      <c r="D3105" s="52">
        <v>2.9970649848110043E-5</v>
      </c>
      <c r="E3105" s="63">
        <v>2.9970649848110043E-5</v>
      </c>
    </row>
    <row r="3106" spans="1:5" ht="60">
      <c r="A3106" s="5" t="s">
        <v>6097</v>
      </c>
      <c r="B3106" s="15" t="s">
        <v>6098</v>
      </c>
      <c r="C3106" s="20" t="s">
        <v>38</v>
      </c>
      <c r="D3106" s="50">
        <v>160.31265258789063</v>
      </c>
      <c r="E3106" s="61">
        <v>160.31265258789063</v>
      </c>
    </row>
    <row r="3107" spans="1:5" ht="60">
      <c r="A3107" s="5" t="s">
        <v>6099</v>
      </c>
      <c r="B3107" s="15" t="s">
        <v>6100</v>
      </c>
      <c r="C3107" s="20" t="s">
        <v>30</v>
      </c>
      <c r="D3107" s="50">
        <v>317.01608276367187</v>
      </c>
      <c r="E3107" s="61">
        <v>317.01608276367187</v>
      </c>
    </row>
    <row r="3108" spans="1:5" ht="60">
      <c r="A3108" s="5" t="s">
        <v>6101</v>
      </c>
      <c r="B3108" s="15" t="s">
        <v>6102</v>
      </c>
      <c r="C3108" s="20" t="s">
        <v>212</v>
      </c>
      <c r="D3108" s="50">
        <v>835.38323974609375</v>
      </c>
      <c r="E3108" s="61">
        <v>835.38323974609375</v>
      </c>
    </row>
    <row r="3109" spans="1:5" ht="60">
      <c r="A3109" s="5" t="s">
        <v>6103</v>
      </c>
      <c r="B3109" s="15" t="s">
        <v>6104</v>
      </c>
      <c r="C3109" s="20" t="s">
        <v>505</v>
      </c>
      <c r="D3109" s="44">
        <v>3.3896608352661133</v>
      </c>
      <c r="E3109" s="55">
        <v>3.3896608352661133</v>
      </c>
    </row>
    <row r="3110" spans="1:5" ht="60">
      <c r="A3110" s="5" t="s">
        <v>6105</v>
      </c>
      <c r="B3110" s="15" t="s">
        <v>6106</v>
      </c>
      <c r="C3110" s="20" t="s">
        <v>500</v>
      </c>
      <c r="D3110" s="47">
        <v>1433.7713623046875</v>
      </c>
      <c r="E3110" s="58">
        <v>1433.7713623046875</v>
      </c>
    </row>
    <row r="3111" spans="1:5" ht="60">
      <c r="A3111" s="5" t="s">
        <v>6107</v>
      </c>
      <c r="B3111" s="15" t="s">
        <v>6108</v>
      </c>
      <c r="C3111" s="20" t="s">
        <v>500</v>
      </c>
      <c r="D3111" s="47">
        <v>-1113.7171630859375</v>
      </c>
      <c r="E3111" s="58">
        <v>-1113.7171630859375</v>
      </c>
    </row>
    <row r="3112" spans="1:5" ht="60">
      <c r="A3112" s="5" t="s">
        <v>6109</v>
      </c>
      <c r="B3112" s="15" t="s">
        <v>6110</v>
      </c>
      <c r="C3112" s="20"/>
      <c r="D3112" s="51">
        <v>-0.23376715183258057</v>
      </c>
      <c r="E3112" s="62">
        <v>-0.23376715183258057</v>
      </c>
    </row>
    <row r="3113" spans="1:5" ht="60">
      <c r="A3113" s="5" t="s">
        <v>6111</v>
      </c>
      <c r="B3113" s="15" t="s">
        <v>6112</v>
      </c>
      <c r="C3113" s="20" t="s">
        <v>3939</v>
      </c>
      <c r="D3113" s="50">
        <v>689.30780029296875</v>
      </c>
      <c r="E3113" s="61">
        <v>689.30780029296875</v>
      </c>
    </row>
    <row r="3114" spans="1:5" ht="60">
      <c r="A3114" s="5" t="s">
        <v>6113</v>
      </c>
      <c r="B3114" s="15" t="s">
        <v>6114</v>
      </c>
      <c r="C3114" s="20" t="s">
        <v>505</v>
      </c>
      <c r="D3114" s="44">
        <v>5.9917464256286621</v>
      </c>
      <c r="E3114" s="55">
        <v>5.9917464256286621</v>
      </c>
    </row>
    <row r="3115" spans="1:5" ht="60">
      <c r="A3115" s="5" t="s">
        <v>6115</v>
      </c>
      <c r="B3115" s="15" t="s">
        <v>6116</v>
      </c>
      <c r="C3115" s="20" t="s">
        <v>5125</v>
      </c>
      <c r="D3115" s="51">
        <v>0.52726668119430542</v>
      </c>
      <c r="E3115" s="62">
        <v>0.52726668119430542</v>
      </c>
    </row>
    <row r="3116" spans="1:5" ht="60">
      <c r="A3116" s="5" t="s">
        <v>6117</v>
      </c>
      <c r="B3116" s="15" t="s">
        <v>6118</v>
      </c>
      <c r="C3116" s="20" t="s">
        <v>5128</v>
      </c>
      <c r="D3116" s="52">
        <v>8.1938640505541116E-5</v>
      </c>
      <c r="E3116" s="63">
        <v>8.1938640505541116E-5</v>
      </c>
    </row>
    <row r="3117" spans="1:5" ht="60">
      <c r="A3117" s="5" t="s">
        <v>6119</v>
      </c>
      <c r="B3117" s="15" t="s">
        <v>6120</v>
      </c>
      <c r="C3117" s="20" t="s">
        <v>38</v>
      </c>
      <c r="D3117" s="50">
        <v>160.31265258789063</v>
      </c>
      <c r="E3117" s="61">
        <v>160.31265258789063</v>
      </c>
    </row>
    <row r="3118" spans="1:5" ht="60">
      <c r="A3118" s="5" t="s">
        <v>6121</v>
      </c>
      <c r="B3118" s="15" t="s">
        <v>6122</v>
      </c>
      <c r="C3118" s="20" t="s">
        <v>30</v>
      </c>
      <c r="D3118" s="50">
        <v>347.52105712890625</v>
      </c>
      <c r="E3118" s="61">
        <v>347.52105712890625</v>
      </c>
    </row>
    <row r="3119" spans="1:5" ht="60">
      <c r="A3119" s="5" t="s">
        <v>6123</v>
      </c>
      <c r="B3119" s="15" t="s">
        <v>6124</v>
      </c>
      <c r="C3119" s="20" t="s">
        <v>212</v>
      </c>
      <c r="D3119" s="50">
        <v>833.2999267578125</v>
      </c>
      <c r="E3119" s="61">
        <v>833.2999267578125</v>
      </c>
    </row>
    <row r="3120" spans="1:5" ht="60">
      <c r="A3120" s="5" t="s">
        <v>6125</v>
      </c>
      <c r="B3120" s="15" t="s">
        <v>6126</v>
      </c>
      <c r="C3120" s="20" t="s">
        <v>505</v>
      </c>
      <c r="D3120" s="44">
        <v>5.2443633079528809</v>
      </c>
      <c r="E3120" s="55">
        <v>5.2443633079528809</v>
      </c>
    </row>
    <row r="3121" spans="1:5" ht="60">
      <c r="A3121" s="5" t="s">
        <v>6127</v>
      </c>
      <c r="B3121" s="15" t="s">
        <v>6128</v>
      </c>
      <c r="C3121" s="20" t="s">
        <v>500</v>
      </c>
      <c r="D3121" s="47">
        <v>2579.81396484375</v>
      </c>
      <c r="E3121" s="58">
        <v>2579.81396484375</v>
      </c>
    </row>
    <row r="3122" spans="1:5" ht="60">
      <c r="A3122" s="5" t="s">
        <v>6129</v>
      </c>
      <c r="B3122" s="15" t="s">
        <v>6130</v>
      </c>
      <c r="C3122" s="20" t="s">
        <v>500</v>
      </c>
      <c r="D3122" s="45">
        <v>32.32550048828125</v>
      </c>
      <c r="E3122" s="56">
        <v>32.32550048828125</v>
      </c>
    </row>
    <row r="3123" spans="1:5" ht="75">
      <c r="A3123" s="5" t="s">
        <v>6131</v>
      </c>
      <c r="B3123" s="15" t="s">
        <v>6132</v>
      </c>
      <c r="C3123" s="20"/>
      <c r="D3123" s="44">
        <v>1</v>
      </c>
      <c r="E3123" s="55">
        <v>1</v>
      </c>
    </row>
    <row r="3124" spans="1:5" ht="60">
      <c r="A3124" s="5" t="s">
        <v>6133</v>
      </c>
      <c r="B3124" s="15" t="s">
        <v>6134</v>
      </c>
      <c r="C3124" s="20" t="s">
        <v>3939</v>
      </c>
      <c r="D3124" s="50">
        <v>107.77808380126953</v>
      </c>
      <c r="E3124" s="61">
        <v>107.77808380126953</v>
      </c>
    </row>
    <row r="3125" spans="1:5" ht="60">
      <c r="A3125" s="5" t="s">
        <v>6135</v>
      </c>
      <c r="B3125" s="15" t="s">
        <v>6136</v>
      </c>
      <c r="C3125" s="20" t="s">
        <v>505</v>
      </c>
      <c r="D3125" s="45">
        <v>15.603476524353027</v>
      </c>
      <c r="E3125" s="56">
        <v>15.603476524353027</v>
      </c>
    </row>
    <row r="3126" spans="1:5" ht="75">
      <c r="A3126" s="5" t="s">
        <v>6137</v>
      </c>
      <c r="B3126" s="15" t="s">
        <v>6138</v>
      </c>
      <c r="C3126" s="20" t="s">
        <v>5125</v>
      </c>
      <c r="D3126" s="51">
        <v>0.12779004871845245</v>
      </c>
      <c r="E3126" s="62">
        <v>0.12779004871845245</v>
      </c>
    </row>
    <row r="3127" spans="1:5" ht="75">
      <c r="A3127" s="5" t="s">
        <v>6139</v>
      </c>
      <c r="B3127" s="15" t="s">
        <v>6140</v>
      </c>
      <c r="C3127" s="20" t="s">
        <v>5128</v>
      </c>
      <c r="D3127" s="52">
        <v>2.3401054932037368E-5</v>
      </c>
      <c r="E3127" s="63">
        <v>2.3401054932037368E-5</v>
      </c>
    </row>
    <row r="3128" spans="1:5" ht="60">
      <c r="A3128" s="5" t="s">
        <v>6141</v>
      </c>
      <c r="B3128" s="15" t="s">
        <v>6142</v>
      </c>
      <c r="C3128" s="20" t="s">
        <v>38</v>
      </c>
      <c r="D3128" s="50">
        <v>158.72538757324219</v>
      </c>
      <c r="E3128" s="61">
        <v>158.72538757324219</v>
      </c>
    </row>
    <row r="3129" spans="1:5" ht="60">
      <c r="A3129" s="5" t="s">
        <v>6143</v>
      </c>
      <c r="B3129" s="15" t="s">
        <v>6144</v>
      </c>
      <c r="C3129" s="20" t="s">
        <v>30</v>
      </c>
      <c r="D3129" s="50">
        <v>420.00347900390625</v>
      </c>
      <c r="E3129" s="61">
        <v>420.00347900390625</v>
      </c>
    </row>
    <row r="3130" spans="1:5" ht="60">
      <c r="A3130" s="5" t="s">
        <v>6145</v>
      </c>
      <c r="B3130" s="15" t="s">
        <v>6146</v>
      </c>
      <c r="C3130" s="20" t="s">
        <v>212</v>
      </c>
      <c r="D3130" s="50">
        <v>833.2999267578125</v>
      </c>
      <c r="E3130" s="61">
        <v>833.2999267578125</v>
      </c>
    </row>
    <row r="3131" spans="1:5" ht="60">
      <c r="A3131" s="5" t="s">
        <v>6147</v>
      </c>
      <c r="B3131" s="15" t="s">
        <v>6148</v>
      </c>
      <c r="C3131" s="20" t="s">
        <v>505</v>
      </c>
      <c r="D3131" s="44">
        <v>5.9470610618591309</v>
      </c>
      <c r="E3131" s="55">
        <v>5.9470610618591309</v>
      </c>
    </row>
    <row r="3132" spans="1:5" ht="60">
      <c r="A3132" s="5" t="s">
        <v>6149</v>
      </c>
      <c r="B3132" s="15" t="s">
        <v>6150</v>
      </c>
      <c r="C3132" s="20" t="s">
        <v>500</v>
      </c>
      <c r="D3132" s="46">
        <v>3033.865234375</v>
      </c>
      <c r="E3132" s="57">
        <v>3033.865234375</v>
      </c>
    </row>
    <row r="3133" spans="1:5" ht="60">
      <c r="A3133" s="5" t="s">
        <v>6151</v>
      </c>
      <c r="B3133" s="15" t="s">
        <v>6152</v>
      </c>
      <c r="C3133" s="20" t="s">
        <v>500</v>
      </c>
      <c r="D3133" s="50">
        <v>486.37680053710937</v>
      </c>
      <c r="E3133" s="61">
        <v>486.37680053710937</v>
      </c>
    </row>
    <row r="3134" spans="1:5" ht="60">
      <c r="A3134" s="5" t="s">
        <v>6153</v>
      </c>
      <c r="B3134" s="15" t="s">
        <v>6154</v>
      </c>
      <c r="C3134" s="20"/>
      <c r="D3134" s="44">
        <v>1.4776146411895752</v>
      </c>
      <c r="E3134" s="55">
        <v>1.4776146411895752</v>
      </c>
    </row>
    <row r="3135" spans="1:5" ht="60">
      <c r="A3135" s="5" t="s">
        <v>6155</v>
      </c>
      <c r="B3135" s="15" t="s">
        <v>6156</v>
      </c>
      <c r="C3135" s="20" t="s">
        <v>3939</v>
      </c>
      <c r="D3135" s="45">
        <v>63.911098480224609</v>
      </c>
      <c r="E3135" s="56">
        <v>63.911098480224609</v>
      </c>
    </row>
    <row r="3136" spans="1:5" ht="60">
      <c r="A3136" s="5" t="s">
        <v>6157</v>
      </c>
      <c r="B3136" s="15" t="s">
        <v>6158</v>
      </c>
      <c r="C3136" s="20" t="s">
        <v>505</v>
      </c>
      <c r="D3136" s="44">
        <v>3.837352991104126</v>
      </c>
      <c r="E3136" s="55">
        <v>3.837352991104126</v>
      </c>
    </row>
    <row r="3137" spans="1:5" ht="60">
      <c r="A3137" s="5" t="s">
        <v>6159</v>
      </c>
      <c r="B3137" s="15" t="s">
        <v>6160</v>
      </c>
      <c r="C3137" s="20" t="s">
        <v>5125</v>
      </c>
      <c r="D3137" s="51">
        <v>8.0782242119312286E-2</v>
      </c>
      <c r="E3137" s="62">
        <v>8.0782242119312286E-2</v>
      </c>
    </row>
    <row r="3138" spans="1:5" ht="60">
      <c r="A3138" s="5" t="s">
        <v>6161</v>
      </c>
      <c r="B3138" s="15" t="s">
        <v>6162</v>
      </c>
      <c r="C3138" s="20" t="s">
        <v>5128</v>
      </c>
      <c r="D3138" s="52">
        <v>2.5902227207552642E-5</v>
      </c>
      <c r="E3138" s="63">
        <v>2.5902227207552642E-5</v>
      </c>
    </row>
    <row r="3139" spans="1:5" ht="60">
      <c r="A3139" s="5" t="s">
        <v>6163</v>
      </c>
      <c r="B3139" s="15" t="s">
        <v>6164</v>
      </c>
      <c r="C3139" s="20" t="s">
        <v>38</v>
      </c>
      <c r="D3139" s="50">
        <v>155.59788513183594</v>
      </c>
      <c r="E3139" s="61">
        <v>155.59788513183594</v>
      </c>
    </row>
    <row r="3140" spans="1:5" ht="60">
      <c r="A3140" s="5" t="s">
        <v>6165</v>
      </c>
      <c r="B3140" s="15" t="s">
        <v>6166</v>
      </c>
      <c r="C3140" s="20" t="s">
        <v>30</v>
      </c>
      <c r="D3140" s="50">
        <v>514.99853515625</v>
      </c>
      <c r="E3140" s="61">
        <v>514.99853515625</v>
      </c>
    </row>
    <row r="3141" spans="1:5" ht="60">
      <c r="A3141" s="5" t="s">
        <v>6167</v>
      </c>
      <c r="B3141" s="15" t="s">
        <v>6168</v>
      </c>
      <c r="C3141" s="20" t="s">
        <v>212</v>
      </c>
      <c r="D3141" s="50">
        <v>838.03179931640625</v>
      </c>
      <c r="E3141" s="61">
        <v>838.03179931640625</v>
      </c>
    </row>
    <row r="3142" spans="1:5" ht="60">
      <c r="A3142" s="5" t="s">
        <v>6169</v>
      </c>
      <c r="B3142" s="15" t="s">
        <v>6170</v>
      </c>
      <c r="C3142" s="20" t="s">
        <v>505</v>
      </c>
      <c r="D3142" s="44">
        <v>6.379096508026123</v>
      </c>
      <c r="E3142" s="55">
        <v>6.379096508026123</v>
      </c>
    </row>
    <row r="3143" spans="1:5" ht="60">
      <c r="A3143" s="5" t="s">
        <v>6171</v>
      </c>
      <c r="B3143" s="15" t="s">
        <v>6172</v>
      </c>
      <c r="C3143" s="20" t="s">
        <v>500</v>
      </c>
      <c r="D3143" s="46">
        <v>3346.7294921875</v>
      </c>
      <c r="E3143" s="57">
        <v>3346.7294921875</v>
      </c>
    </row>
    <row r="3144" spans="1:5" ht="60">
      <c r="A3144" s="5" t="s">
        <v>6173</v>
      </c>
      <c r="B3144" s="15" t="s">
        <v>6174</v>
      </c>
      <c r="C3144" s="20" t="s">
        <v>500</v>
      </c>
      <c r="D3144" s="50">
        <v>799.2410888671875</v>
      </c>
      <c r="E3144" s="61">
        <v>799.2410888671875</v>
      </c>
    </row>
    <row r="3145" spans="1:5" ht="60">
      <c r="A3145" s="5" t="s">
        <v>6175</v>
      </c>
      <c r="B3145" s="15" t="s">
        <v>6176</v>
      </c>
      <c r="C3145" s="20"/>
      <c r="D3145" s="44">
        <v>1.7818673849105835</v>
      </c>
      <c r="E3145" s="55">
        <v>1.7818673849105835</v>
      </c>
    </row>
    <row r="3146" spans="1:5" ht="60">
      <c r="A3146" s="5" t="s">
        <v>6177</v>
      </c>
      <c r="B3146" s="15" t="s">
        <v>6178</v>
      </c>
      <c r="C3146" s="20" t="s">
        <v>3939</v>
      </c>
      <c r="D3146" s="45">
        <v>48.541313171386719</v>
      </c>
      <c r="E3146" s="56">
        <v>48.541313171386719</v>
      </c>
    </row>
    <row r="3147" spans="1:5" ht="60">
      <c r="A3147" s="5" t="s">
        <v>6179</v>
      </c>
      <c r="B3147" s="15" t="s">
        <v>6180</v>
      </c>
      <c r="C3147" s="20" t="s">
        <v>505</v>
      </c>
      <c r="D3147" s="44">
        <v>2.8206655979156494</v>
      </c>
      <c r="E3147" s="55">
        <v>2.8206655979156494</v>
      </c>
    </row>
    <row r="3148" spans="1:5" ht="75">
      <c r="A3148" s="5" t="s">
        <v>6181</v>
      </c>
      <c r="B3148" s="15" t="s">
        <v>6182</v>
      </c>
      <c r="C3148" s="20" t="s">
        <v>5125</v>
      </c>
      <c r="D3148" s="51">
        <v>8.3396226167678833E-2</v>
      </c>
      <c r="E3148" s="62">
        <v>8.3396226167678833E-2</v>
      </c>
    </row>
    <row r="3149" spans="1:5" ht="75">
      <c r="A3149" s="5" t="s">
        <v>6183</v>
      </c>
      <c r="B3149" s="15" t="s">
        <v>6184</v>
      </c>
      <c r="C3149" s="20" t="s">
        <v>5128</v>
      </c>
      <c r="D3149" s="52">
        <v>2.9967355658300221E-5</v>
      </c>
      <c r="E3149" s="63">
        <v>2.9967355658300221E-5</v>
      </c>
    </row>
    <row r="3150" spans="1:5" ht="30">
      <c r="A3150" s="5" t="s">
        <v>6185</v>
      </c>
      <c r="B3150" s="15" t="s">
        <v>6186</v>
      </c>
      <c r="C3150" s="20" t="s">
        <v>38</v>
      </c>
      <c r="D3150" s="44">
        <v>1.3799999952316284</v>
      </c>
      <c r="E3150" s="55">
        <v>1.3799999952316284</v>
      </c>
    </row>
    <row r="3151" spans="1:5" ht="30">
      <c r="A3151" s="5" t="s">
        <v>6187</v>
      </c>
      <c r="B3151" s="15" t="s">
        <v>6188</v>
      </c>
      <c r="C3151" s="20" t="s">
        <v>30</v>
      </c>
      <c r="D3151" s="50">
        <v>148.59397888183594</v>
      </c>
      <c r="E3151" s="61">
        <v>148.59397888183594</v>
      </c>
    </row>
    <row r="3152" spans="1:5" ht="30">
      <c r="A3152" s="5" t="s">
        <v>6189</v>
      </c>
      <c r="B3152" s="15" t="s">
        <v>6190</v>
      </c>
      <c r="C3152" s="20" t="s">
        <v>212</v>
      </c>
      <c r="D3152" s="50">
        <v>583.5057373046875</v>
      </c>
      <c r="E3152" s="61">
        <v>583.5057373046875</v>
      </c>
    </row>
    <row r="3153" spans="1:5" ht="30">
      <c r="A3153" s="5" t="s">
        <v>6191</v>
      </c>
      <c r="B3153" s="15" t="s">
        <v>6192</v>
      </c>
      <c r="C3153" s="20" t="s">
        <v>505</v>
      </c>
      <c r="D3153" s="44">
        <v>7.4541454315185547</v>
      </c>
      <c r="E3153" s="55">
        <v>7.4541454315185547</v>
      </c>
    </row>
    <row r="3154" spans="1:5" ht="30">
      <c r="A3154" s="5" t="s">
        <v>6193</v>
      </c>
      <c r="B3154" s="15" t="s">
        <v>6194</v>
      </c>
      <c r="C3154" s="20" t="s">
        <v>500</v>
      </c>
      <c r="D3154" s="47">
        <v>2770.9521484375</v>
      </c>
      <c r="E3154" s="58">
        <v>2770.9521484375</v>
      </c>
    </row>
    <row r="3155" spans="1:5" ht="30">
      <c r="A3155" s="5" t="s">
        <v>6195</v>
      </c>
      <c r="B3155" s="15" t="s">
        <v>6196</v>
      </c>
      <c r="C3155" s="20" t="s">
        <v>500</v>
      </c>
      <c r="D3155" s="50">
        <v>223.46356201171875</v>
      </c>
      <c r="E3155" s="61">
        <v>223.46356201171875</v>
      </c>
    </row>
    <row r="3156" spans="1:5" ht="30">
      <c r="A3156" s="5" t="s">
        <v>6197</v>
      </c>
      <c r="B3156" s="15" t="s">
        <v>6198</v>
      </c>
      <c r="C3156" s="20"/>
      <c r="D3156" s="44">
        <v>1.0365515947341919</v>
      </c>
      <c r="E3156" s="55">
        <v>1.0365515947341919</v>
      </c>
    </row>
    <row r="3157" spans="1:5" ht="30">
      <c r="A3157" s="5" t="s">
        <v>6199</v>
      </c>
      <c r="B3157" s="15" t="s">
        <v>6200</v>
      </c>
      <c r="C3157" s="20" t="s">
        <v>3939</v>
      </c>
      <c r="D3157" s="51">
        <v>0.71742570400238037</v>
      </c>
      <c r="E3157" s="62">
        <v>0.71742570400238037</v>
      </c>
    </row>
    <row r="3158" spans="1:5" ht="30">
      <c r="A3158" s="5" t="s">
        <v>6201</v>
      </c>
      <c r="B3158" s="15" t="s">
        <v>6202</v>
      </c>
      <c r="C3158" s="20" t="s">
        <v>505</v>
      </c>
      <c r="D3158" s="44">
        <v>2.016751766204834</v>
      </c>
      <c r="E3158" s="55">
        <v>2.016751766204834</v>
      </c>
    </row>
    <row r="3159" spans="1:5" ht="45">
      <c r="A3159" s="5" t="s">
        <v>6203</v>
      </c>
      <c r="B3159" s="15" t="s">
        <v>6204</v>
      </c>
      <c r="C3159" s="20" t="s">
        <v>5125</v>
      </c>
      <c r="D3159" s="51">
        <v>2.8824197128415108E-2</v>
      </c>
      <c r="E3159" s="62">
        <v>2.8824197128415108E-2</v>
      </c>
    </row>
    <row r="3160" spans="1:5" ht="30">
      <c r="A3160" s="5" t="s">
        <v>6205</v>
      </c>
      <c r="B3160" s="15" t="s">
        <v>6206</v>
      </c>
      <c r="C3160" s="20" t="s">
        <v>5128</v>
      </c>
      <c r="D3160" s="52">
        <v>1.4120475498202723E-5</v>
      </c>
      <c r="E3160" s="63">
        <v>1.4120475498202723E-5</v>
      </c>
    </row>
    <row r="3161" spans="1:5" ht="30">
      <c r="A3161" s="5" t="s">
        <v>6207</v>
      </c>
      <c r="B3161" s="15" t="s">
        <v>6208</v>
      </c>
      <c r="C3161" s="20" t="s">
        <v>38</v>
      </c>
      <c r="D3161" s="51">
        <v>0.77999997138977051</v>
      </c>
      <c r="E3161" s="62">
        <v>0.77999997138977051</v>
      </c>
    </row>
    <row r="3162" spans="1:5" ht="30">
      <c r="A3162" s="5" t="s">
        <v>6209</v>
      </c>
      <c r="B3162" s="15" t="s">
        <v>6210</v>
      </c>
      <c r="C3162" s="20" t="s">
        <v>30</v>
      </c>
      <c r="D3162" s="45">
        <v>98.773765563964844</v>
      </c>
      <c r="E3162" s="56">
        <v>98.773765563964844</v>
      </c>
    </row>
    <row r="3163" spans="1:5" ht="30">
      <c r="A3163" s="5" t="s">
        <v>6211</v>
      </c>
      <c r="B3163" s="15" t="s">
        <v>6212</v>
      </c>
      <c r="C3163" s="20" t="s">
        <v>212</v>
      </c>
      <c r="D3163" s="50">
        <v>564.02044677734375</v>
      </c>
      <c r="E3163" s="61">
        <v>564.02044677734375</v>
      </c>
    </row>
    <row r="3164" spans="1:5" ht="30">
      <c r="A3164" s="5" t="s">
        <v>6213</v>
      </c>
      <c r="B3164" s="15" t="s">
        <v>6214</v>
      </c>
      <c r="C3164" s="20" t="s">
        <v>505</v>
      </c>
      <c r="D3164" s="44">
        <v>7.4754242897033691</v>
      </c>
      <c r="E3164" s="55">
        <v>7.4754242897033691</v>
      </c>
    </row>
    <row r="3165" spans="1:5" ht="30">
      <c r="A3165" s="5" t="s">
        <v>6215</v>
      </c>
      <c r="B3165" s="15" t="s">
        <v>6216</v>
      </c>
      <c r="C3165" s="20" t="s">
        <v>500</v>
      </c>
      <c r="D3165" s="47">
        <v>2676.25830078125</v>
      </c>
      <c r="E3165" s="58">
        <v>2676.25830078125</v>
      </c>
    </row>
    <row r="3166" spans="1:5" ht="30">
      <c r="A3166" s="5" t="s">
        <v>6217</v>
      </c>
      <c r="B3166" s="15" t="s">
        <v>6218</v>
      </c>
      <c r="C3166" s="20" t="s">
        <v>500</v>
      </c>
      <c r="D3166" s="50">
        <v>128.76969909667969</v>
      </c>
      <c r="E3166" s="61">
        <v>128.76969909667969</v>
      </c>
    </row>
    <row r="3167" spans="1:5" ht="30">
      <c r="A3167" s="5" t="s">
        <v>6219</v>
      </c>
      <c r="B3167" s="15" t="s">
        <v>6220</v>
      </c>
      <c r="C3167" s="20"/>
      <c r="D3167" s="44">
        <v>1.0053521394729614</v>
      </c>
      <c r="E3167" s="55">
        <v>1.0053521394729614</v>
      </c>
    </row>
    <row r="3168" spans="1:5" ht="30">
      <c r="A3168" s="5" t="s">
        <v>6221</v>
      </c>
      <c r="B3168" s="15" t="s">
        <v>6222</v>
      </c>
      <c r="C3168" s="20" t="s">
        <v>3939</v>
      </c>
      <c r="D3168" s="51">
        <v>0.45991736650466919</v>
      </c>
      <c r="E3168" s="62">
        <v>0.45991736650466919</v>
      </c>
    </row>
    <row r="3169" spans="1:5" ht="30">
      <c r="A3169" s="5" t="s">
        <v>6223</v>
      </c>
      <c r="B3169" s="15" t="s">
        <v>6224</v>
      </c>
      <c r="C3169" s="20" t="s">
        <v>505</v>
      </c>
      <c r="D3169" s="44">
        <v>1.9959398508071899</v>
      </c>
      <c r="E3169" s="55">
        <v>1.9959398508071899</v>
      </c>
    </row>
    <row r="3170" spans="1:5" ht="45">
      <c r="A3170" s="5" t="s">
        <v>6225</v>
      </c>
      <c r="B3170" s="15" t="s">
        <v>6226</v>
      </c>
      <c r="C3170" s="20" t="s">
        <v>5125</v>
      </c>
      <c r="D3170" s="51">
        <v>2.4534450843930244E-2</v>
      </c>
      <c r="E3170" s="62">
        <v>2.4534450843930244E-2</v>
      </c>
    </row>
    <row r="3171" spans="1:5" ht="30">
      <c r="A3171" s="5" t="s">
        <v>6227</v>
      </c>
      <c r="B3171" s="15" t="s">
        <v>6228</v>
      </c>
      <c r="C3171" s="20" t="s">
        <v>5128</v>
      </c>
      <c r="D3171" s="52">
        <v>1.2252147826075088E-5</v>
      </c>
      <c r="E3171" s="63">
        <v>1.2252147826075088E-5</v>
      </c>
    </row>
    <row r="3172" spans="1:5" ht="30">
      <c r="A3172" s="5" t="s">
        <v>6229</v>
      </c>
      <c r="B3172" s="15" t="s">
        <v>6230</v>
      </c>
      <c r="C3172" s="20" t="s">
        <v>38</v>
      </c>
      <c r="D3172" s="44">
        <v>3.6419999599456787</v>
      </c>
      <c r="E3172" s="55">
        <v>3.6419999599456787</v>
      </c>
    </row>
    <row r="3173" spans="1:5" ht="30">
      <c r="A3173" s="5" t="s">
        <v>6231</v>
      </c>
      <c r="B3173" s="15" t="s">
        <v>6232</v>
      </c>
      <c r="C3173" s="20" t="s">
        <v>30</v>
      </c>
      <c r="D3173" s="50">
        <v>247.85671997070312</v>
      </c>
      <c r="E3173" s="61">
        <v>247.85671997070312</v>
      </c>
    </row>
    <row r="3174" spans="1:5" ht="30">
      <c r="A3174" s="5" t="s">
        <v>6233</v>
      </c>
      <c r="B3174" s="15" t="s">
        <v>6234</v>
      </c>
      <c r="C3174" s="20" t="s">
        <v>212</v>
      </c>
      <c r="D3174" s="45">
        <v>34.384773254394531</v>
      </c>
      <c r="E3174" s="56">
        <v>34.384773254394531</v>
      </c>
    </row>
    <row r="3175" spans="1:5" ht="30">
      <c r="A3175" s="5" t="s">
        <v>6235</v>
      </c>
      <c r="B3175" s="15" t="s">
        <v>6236</v>
      </c>
      <c r="C3175" s="20" t="s">
        <v>505</v>
      </c>
      <c r="D3175" s="44">
        <v>7.4170923233032227</v>
      </c>
      <c r="E3175" s="55">
        <v>7.4170923233032227</v>
      </c>
    </row>
    <row r="3176" spans="1:5" ht="30">
      <c r="A3176" s="5" t="s">
        <v>6237</v>
      </c>
      <c r="B3176" s="15" t="s">
        <v>6238</v>
      </c>
      <c r="C3176" s="20" t="s">
        <v>500</v>
      </c>
      <c r="D3176" s="47">
        <v>2961.38671875</v>
      </c>
      <c r="E3176" s="58">
        <v>2961.38671875</v>
      </c>
    </row>
    <row r="3177" spans="1:5" ht="30">
      <c r="A3177" s="5" t="s">
        <v>6239</v>
      </c>
      <c r="B3177" s="15" t="s">
        <v>6240</v>
      </c>
      <c r="C3177" s="20" t="s">
        <v>500</v>
      </c>
      <c r="D3177" s="50">
        <v>413.8980712890625</v>
      </c>
      <c r="E3177" s="61">
        <v>413.8980712890625</v>
      </c>
    </row>
    <row r="3178" spans="1:5" ht="30">
      <c r="A3178" s="5" t="s">
        <v>6241</v>
      </c>
      <c r="B3178" s="15" t="s">
        <v>6242</v>
      </c>
      <c r="C3178" s="20"/>
      <c r="D3178" s="44">
        <v>1.1061850786209106</v>
      </c>
      <c r="E3178" s="55">
        <v>1.1061850786209106</v>
      </c>
    </row>
    <row r="3179" spans="1:5" ht="30">
      <c r="A3179" s="5" t="s">
        <v>6243</v>
      </c>
      <c r="B3179" s="15" t="s">
        <v>6244</v>
      </c>
      <c r="C3179" s="20" t="s">
        <v>3939</v>
      </c>
      <c r="D3179" s="44">
        <v>1.5344383716583252</v>
      </c>
      <c r="E3179" s="55">
        <v>1.5344383716583252</v>
      </c>
    </row>
    <row r="3180" spans="1:5" ht="30">
      <c r="A3180" s="5" t="s">
        <v>6245</v>
      </c>
      <c r="B3180" s="15" t="s">
        <v>6246</v>
      </c>
      <c r="C3180" s="20" t="s">
        <v>505</v>
      </c>
      <c r="D3180" s="44">
        <v>2.0534329414367676</v>
      </c>
      <c r="E3180" s="55">
        <v>2.0534329414367676</v>
      </c>
    </row>
    <row r="3181" spans="1:5" ht="30">
      <c r="A3181" s="5" t="s">
        <v>6247</v>
      </c>
      <c r="B3181" s="15" t="s">
        <v>6248</v>
      </c>
      <c r="C3181" s="20" t="s">
        <v>5125</v>
      </c>
      <c r="D3181" s="51">
        <v>3.8436710834503174E-2</v>
      </c>
      <c r="E3181" s="62">
        <v>3.8436710834503174E-2</v>
      </c>
    </row>
    <row r="3182" spans="1:5" ht="30">
      <c r="A3182" s="5" t="s">
        <v>6249</v>
      </c>
      <c r="B3182" s="15" t="s">
        <v>6250</v>
      </c>
      <c r="C3182" s="20" t="s">
        <v>5128</v>
      </c>
      <c r="D3182" s="52">
        <v>1.8094176994054578E-5</v>
      </c>
      <c r="E3182" s="63">
        <v>1.8094176994054578E-5</v>
      </c>
    </row>
    <row r="3183" spans="1:5" ht="30">
      <c r="A3183" s="5" t="s">
        <v>6251</v>
      </c>
      <c r="B3183" s="15" t="s">
        <v>6252</v>
      </c>
      <c r="C3183" s="20" t="s">
        <v>38</v>
      </c>
      <c r="D3183" s="44">
        <v>3.6419999599456787</v>
      </c>
      <c r="E3183" s="55">
        <v>3.6419999599456787</v>
      </c>
    </row>
    <row r="3184" spans="1:5" ht="30">
      <c r="A3184" s="5" t="s">
        <v>6253</v>
      </c>
      <c r="B3184" s="15" t="s">
        <v>6254</v>
      </c>
      <c r="C3184" s="20" t="s">
        <v>30</v>
      </c>
      <c r="D3184" s="50">
        <v>247.85671997070312</v>
      </c>
      <c r="E3184" s="61">
        <v>247.85671997070312</v>
      </c>
    </row>
    <row r="3185" spans="1:5" ht="30">
      <c r="A3185" s="5" t="s">
        <v>6255</v>
      </c>
      <c r="B3185" s="15" t="s">
        <v>6256</v>
      </c>
      <c r="C3185" s="20" t="s">
        <v>212</v>
      </c>
      <c r="D3185" s="50">
        <v>583.5057373046875</v>
      </c>
      <c r="E3185" s="61">
        <v>583.5057373046875</v>
      </c>
    </row>
    <row r="3186" spans="1:5" ht="30">
      <c r="A3186" s="5" t="s">
        <v>6257</v>
      </c>
      <c r="B3186" s="15" t="s">
        <v>6258</v>
      </c>
      <c r="C3186" s="20" t="s">
        <v>505</v>
      </c>
      <c r="D3186" s="44">
        <v>7.4170923233032227</v>
      </c>
      <c r="E3186" s="55">
        <v>7.4170923233032227</v>
      </c>
    </row>
    <row r="3187" spans="1:5" ht="30">
      <c r="A3187" s="5" t="s">
        <v>6259</v>
      </c>
      <c r="B3187" s="15" t="s">
        <v>6260</v>
      </c>
      <c r="C3187" s="20" t="s">
        <v>500</v>
      </c>
      <c r="D3187" s="47">
        <v>2961.38671875</v>
      </c>
      <c r="E3187" s="58">
        <v>2961.38671875</v>
      </c>
    </row>
    <row r="3188" spans="1:5" ht="30">
      <c r="A3188" s="5" t="s">
        <v>6261</v>
      </c>
      <c r="B3188" s="15" t="s">
        <v>6262</v>
      </c>
      <c r="C3188" s="20" t="s">
        <v>500</v>
      </c>
      <c r="D3188" s="50">
        <v>413.8980712890625</v>
      </c>
      <c r="E3188" s="61">
        <v>413.8980712890625</v>
      </c>
    </row>
    <row r="3189" spans="1:5" ht="30">
      <c r="A3189" s="5" t="s">
        <v>6263</v>
      </c>
      <c r="B3189" s="15" t="s">
        <v>6264</v>
      </c>
      <c r="C3189" s="20"/>
      <c r="D3189" s="44">
        <v>1.1061850786209106</v>
      </c>
      <c r="E3189" s="55">
        <v>1.1061850786209106</v>
      </c>
    </row>
    <row r="3190" spans="1:5" ht="30">
      <c r="A3190" s="5" t="s">
        <v>6265</v>
      </c>
      <c r="B3190" s="15" t="s">
        <v>6266</v>
      </c>
      <c r="C3190" s="20" t="s">
        <v>3939</v>
      </c>
      <c r="D3190" s="44">
        <v>1.5344383716583252</v>
      </c>
      <c r="E3190" s="55">
        <v>1.5344383716583252</v>
      </c>
    </row>
    <row r="3191" spans="1:5" ht="30">
      <c r="A3191" s="5" t="s">
        <v>6267</v>
      </c>
      <c r="B3191" s="15" t="s">
        <v>6268</v>
      </c>
      <c r="C3191" s="20" t="s">
        <v>505</v>
      </c>
      <c r="D3191" s="44">
        <v>2.0534329414367676</v>
      </c>
      <c r="E3191" s="55">
        <v>2.0534329414367676</v>
      </c>
    </row>
    <row r="3192" spans="1:5" ht="45">
      <c r="A3192" s="5" t="s">
        <v>6269</v>
      </c>
      <c r="B3192" s="15" t="s">
        <v>6270</v>
      </c>
      <c r="C3192" s="20" t="s">
        <v>5125</v>
      </c>
      <c r="D3192" s="51">
        <v>3.8436710834503174E-2</v>
      </c>
      <c r="E3192" s="62">
        <v>3.8436710834503174E-2</v>
      </c>
    </row>
    <row r="3193" spans="1:5" ht="45">
      <c r="A3193" s="5" t="s">
        <v>6271</v>
      </c>
      <c r="B3193" s="15" t="s">
        <v>6272</v>
      </c>
      <c r="C3193" s="20" t="s">
        <v>5128</v>
      </c>
      <c r="D3193" s="52">
        <v>1.8094176994054578E-5</v>
      </c>
      <c r="E3193" s="63">
        <v>1.8094176994054578E-5</v>
      </c>
    </row>
    <row r="3194" spans="1:5" ht="30">
      <c r="A3194" s="5" t="s">
        <v>6273</v>
      </c>
      <c r="B3194" s="15" t="s">
        <v>6274</v>
      </c>
      <c r="C3194" s="20" t="s">
        <v>38</v>
      </c>
      <c r="D3194" s="44">
        <v>1.3799999952316284</v>
      </c>
      <c r="E3194" s="55">
        <v>1.3799999952316284</v>
      </c>
    </row>
    <row r="3195" spans="1:5" ht="30">
      <c r="A3195" s="5" t="s">
        <v>6275</v>
      </c>
      <c r="B3195" s="15" t="s">
        <v>6276</v>
      </c>
      <c r="C3195" s="20" t="s">
        <v>30</v>
      </c>
      <c r="D3195" s="50">
        <v>148.59397888183594</v>
      </c>
      <c r="E3195" s="61">
        <v>148.59397888183594</v>
      </c>
    </row>
    <row r="3196" spans="1:5" ht="30">
      <c r="A3196" s="5" t="s">
        <v>6277</v>
      </c>
      <c r="B3196" s="15" t="s">
        <v>6278</v>
      </c>
      <c r="C3196" s="20" t="s">
        <v>212</v>
      </c>
      <c r="D3196" s="45">
        <v>19.48527717590332</v>
      </c>
      <c r="E3196" s="56">
        <v>19.48527717590332</v>
      </c>
    </row>
    <row r="3197" spans="1:5" ht="30">
      <c r="A3197" s="5" t="s">
        <v>6279</v>
      </c>
      <c r="B3197" s="15" t="s">
        <v>6280</v>
      </c>
      <c r="C3197" s="20" t="s">
        <v>505</v>
      </c>
      <c r="D3197" s="44">
        <v>7.4541454315185547</v>
      </c>
      <c r="E3197" s="55">
        <v>7.4541454315185547</v>
      </c>
    </row>
    <row r="3198" spans="1:5" ht="30">
      <c r="A3198" s="5" t="s">
        <v>6281</v>
      </c>
      <c r="B3198" s="15" t="s">
        <v>6282</v>
      </c>
      <c r="C3198" s="20" t="s">
        <v>500</v>
      </c>
      <c r="D3198" s="47">
        <v>2770.9521484375</v>
      </c>
      <c r="E3198" s="58">
        <v>2770.9521484375</v>
      </c>
    </row>
    <row r="3199" spans="1:5" ht="30">
      <c r="A3199" s="5" t="s">
        <v>6283</v>
      </c>
      <c r="B3199" s="15" t="s">
        <v>6284</v>
      </c>
      <c r="C3199" s="20" t="s">
        <v>500</v>
      </c>
      <c r="D3199" s="50">
        <v>223.46356201171875</v>
      </c>
      <c r="E3199" s="61">
        <v>223.46356201171875</v>
      </c>
    </row>
    <row r="3200" spans="1:5" ht="30">
      <c r="A3200" s="5" t="s">
        <v>6285</v>
      </c>
      <c r="B3200" s="15" t="s">
        <v>6286</v>
      </c>
      <c r="C3200" s="20"/>
      <c r="D3200" s="44">
        <v>1.0365515947341919</v>
      </c>
      <c r="E3200" s="55">
        <v>1.0365515947341919</v>
      </c>
    </row>
    <row r="3201" spans="1:5" ht="30">
      <c r="A3201" s="5" t="s">
        <v>6287</v>
      </c>
      <c r="B3201" s="15" t="s">
        <v>6288</v>
      </c>
      <c r="C3201" s="20" t="s">
        <v>3939</v>
      </c>
      <c r="D3201" s="51">
        <v>0.71742570400238037</v>
      </c>
      <c r="E3201" s="62">
        <v>0.71742570400238037</v>
      </c>
    </row>
    <row r="3202" spans="1:5" ht="30">
      <c r="A3202" s="5" t="s">
        <v>6289</v>
      </c>
      <c r="B3202" s="15" t="s">
        <v>6290</v>
      </c>
      <c r="C3202" s="20" t="s">
        <v>505</v>
      </c>
      <c r="D3202" s="44">
        <v>2.016751766204834</v>
      </c>
      <c r="E3202" s="55">
        <v>2.016751766204834</v>
      </c>
    </row>
    <row r="3203" spans="1:5" ht="30">
      <c r="A3203" s="5" t="s">
        <v>6291</v>
      </c>
      <c r="B3203" s="15" t="s">
        <v>6292</v>
      </c>
      <c r="C3203" s="20" t="s">
        <v>5125</v>
      </c>
      <c r="D3203" s="51">
        <v>2.8824197128415108E-2</v>
      </c>
      <c r="E3203" s="62">
        <v>2.8824197128415108E-2</v>
      </c>
    </row>
    <row r="3204" spans="1:5" ht="30">
      <c r="A3204" s="5" t="s">
        <v>6293</v>
      </c>
      <c r="B3204" s="15" t="s">
        <v>6294</v>
      </c>
      <c r="C3204" s="20" t="s">
        <v>5128</v>
      </c>
      <c r="D3204" s="52">
        <v>1.4120475498202723E-5</v>
      </c>
      <c r="E3204" s="63">
        <v>1.4120475498202723E-5</v>
      </c>
    </row>
    <row r="3205" spans="1:5" ht="30">
      <c r="A3205" s="5" t="s">
        <v>6295</v>
      </c>
      <c r="B3205" s="15" t="s">
        <v>6296</v>
      </c>
      <c r="C3205" s="20" t="s">
        <v>38</v>
      </c>
      <c r="D3205" s="44">
        <v>1.3799999952316284</v>
      </c>
      <c r="E3205" s="55">
        <v>1.3799999952316284</v>
      </c>
    </row>
    <row r="3206" spans="1:5" ht="30">
      <c r="A3206" s="5" t="s">
        <v>6297</v>
      </c>
      <c r="B3206" s="15" t="s">
        <v>6298</v>
      </c>
      <c r="C3206" s="20" t="s">
        <v>30</v>
      </c>
      <c r="D3206" s="50">
        <v>148.59397888183594</v>
      </c>
      <c r="E3206" s="61">
        <v>148.59397888183594</v>
      </c>
    </row>
    <row r="3207" spans="1:5" ht="30">
      <c r="A3207" s="5" t="s">
        <v>6299</v>
      </c>
      <c r="B3207" s="15" t="s">
        <v>6300</v>
      </c>
      <c r="C3207" s="20" t="s">
        <v>212</v>
      </c>
      <c r="D3207" s="50">
        <v>564.02044677734375</v>
      </c>
      <c r="E3207" s="61">
        <v>564.02044677734375</v>
      </c>
    </row>
    <row r="3208" spans="1:5" ht="30">
      <c r="A3208" s="5" t="s">
        <v>6301</v>
      </c>
      <c r="B3208" s="15" t="s">
        <v>6302</v>
      </c>
      <c r="C3208" s="20" t="s">
        <v>505</v>
      </c>
      <c r="D3208" s="44">
        <v>7.4541454315185547</v>
      </c>
      <c r="E3208" s="55">
        <v>7.4541454315185547</v>
      </c>
    </row>
    <row r="3209" spans="1:5" ht="30">
      <c r="A3209" s="5" t="s">
        <v>6303</v>
      </c>
      <c r="B3209" s="15" t="s">
        <v>6304</v>
      </c>
      <c r="C3209" s="20" t="s">
        <v>500</v>
      </c>
      <c r="D3209" s="47">
        <v>2770.9521484375</v>
      </c>
      <c r="E3209" s="58">
        <v>2770.9521484375</v>
      </c>
    </row>
    <row r="3210" spans="1:5" ht="30">
      <c r="A3210" s="5" t="s">
        <v>6305</v>
      </c>
      <c r="B3210" s="15" t="s">
        <v>6306</v>
      </c>
      <c r="C3210" s="20" t="s">
        <v>500</v>
      </c>
      <c r="D3210" s="50">
        <v>223.46356201171875</v>
      </c>
      <c r="E3210" s="61">
        <v>223.46356201171875</v>
      </c>
    </row>
    <row r="3211" spans="1:5" ht="30">
      <c r="A3211" s="5" t="s">
        <v>6307</v>
      </c>
      <c r="B3211" s="15" t="s">
        <v>6308</v>
      </c>
      <c r="C3211" s="20"/>
      <c r="D3211" s="44">
        <v>1.0365515947341919</v>
      </c>
      <c r="E3211" s="55">
        <v>1.0365515947341919</v>
      </c>
    </row>
    <row r="3212" spans="1:5" ht="30">
      <c r="A3212" s="5" t="s">
        <v>6309</v>
      </c>
      <c r="B3212" s="15" t="s">
        <v>6310</v>
      </c>
      <c r="C3212" s="20" t="s">
        <v>3939</v>
      </c>
      <c r="D3212" s="51">
        <v>0.71742570400238037</v>
      </c>
      <c r="E3212" s="62">
        <v>0.71742570400238037</v>
      </c>
    </row>
    <row r="3213" spans="1:5" ht="30">
      <c r="A3213" s="5" t="s">
        <v>6311</v>
      </c>
      <c r="B3213" s="15" t="s">
        <v>6312</v>
      </c>
      <c r="C3213" s="20" t="s">
        <v>505</v>
      </c>
      <c r="D3213" s="44">
        <v>2.016751766204834</v>
      </c>
      <c r="E3213" s="55">
        <v>2.016751766204834</v>
      </c>
    </row>
    <row r="3214" spans="1:5" ht="45">
      <c r="A3214" s="5" t="s">
        <v>6313</v>
      </c>
      <c r="B3214" s="15" t="s">
        <v>6314</v>
      </c>
      <c r="C3214" s="20" t="s">
        <v>5125</v>
      </c>
      <c r="D3214" s="51">
        <v>2.8824197128415108E-2</v>
      </c>
      <c r="E3214" s="62">
        <v>2.8824197128415108E-2</v>
      </c>
    </row>
    <row r="3215" spans="1:5" ht="45">
      <c r="A3215" s="5" t="s">
        <v>6315</v>
      </c>
      <c r="B3215" s="15" t="s">
        <v>6316</v>
      </c>
      <c r="C3215" s="20" t="s">
        <v>5128</v>
      </c>
      <c r="D3215" s="52">
        <v>1.4120475498202723E-5</v>
      </c>
      <c r="E3215" s="63">
        <v>1.4120475498202723E-5</v>
      </c>
    </row>
    <row r="3216" spans="1:5" ht="30">
      <c r="A3216" s="5" t="s">
        <v>6317</v>
      </c>
      <c r="B3216" s="15" t="s">
        <v>6318</v>
      </c>
      <c r="C3216" s="20" t="s">
        <v>38</v>
      </c>
      <c r="D3216" s="51">
        <v>0.28299999237060547</v>
      </c>
      <c r="E3216" s="62">
        <v>0.28299999237060547</v>
      </c>
    </row>
    <row r="3217" spans="1:5" ht="30">
      <c r="A3217" s="5" t="s">
        <v>6319</v>
      </c>
      <c r="B3217" s="15" t="s">
        <v>6320</v>
      </c>
      <c r="C3217" s="20" t="s">
        <v>30</v>
      </c>
      <c r="D3217" s="45">
        <v>67.760780334472656</v>
      </c>
      <c r="E3217" s="56">
        <v>67.760780334472656</v>
      </c>
    </row>
    <row r="3218" spans="1:5" ht="30">
      <c r="A3218" s="5" t="s">
        <v>6321</v>
      </c>
      <c r="B3218" s="15" t="s">
        <v>6322</v>
      </c>
      <c r="C3218" s="20" t="s">
        <v>212</v>
      </c>
      <c r="D3218" s="50">
        <v>540.349365234375</v>
      </c>
      <c r="E3218" s="61">
        <v>540.349365234375</v>
      </c>
    </row>
    <row r="3219" spans="1:5" ht="30">
      <c r="A3219" s="5" t="s">
        <v>6323</v>
      </c>
      <c r="B3219" s="15" t="s">
        <v>6324</v>
      </c>
      <c r="C3219" s="20" t="s">
        <v>505</v>
      </c>
      <c r="D3219" s="44">
        <v>7.5135164260864258</v>
      </c>
      <c r="E3219" s="55">
        <v>7.5135164260864258</v>
      </c>
    </row>
    <row r="3220" spans="1:5" ht="30">
      <c r="A3220" s="5" t="s">
        <v>6325</v>
      </c>
      <c r="B3220" s="15" t="s">
        <v>6326</v>
      </c>
      <c r="C3220" s="20" t="s">
        <v>500</v>
      </c>
      <c r="D3220" s="47">
        <v>2528.86083984375</v>
      </c>
      <c r="E3220" s="58">
        <v>2528.86083984375</v>
      </c>
    </row>
    <row r="3221" spans="1:5" ht="30">
      <c r="A3221" s="5" t="s">
        <v>6327</v>
      </c>
      <c r="B3221" s="15" t="s">
        <v>6328</v>
      </c>
      <c r="C3221" s="20" t="s">
        <v>500</v>
      </c>
      <c r="D3221" s="45">
        <v>-18.62774658203125</v>
      </c>
      <c r="E3221" s="56">
        <v>-18.62774658203125</v>
      </c>
    </row>
    <row r="3222" spans="1:5" ht="30">
      <c r="A3222" s="5" t="s">
        <v>6329</v>
      </c>
      <c r="B3222" s="15" t="s">
        <v>6330</v>
      </c>
      <c r="C3222" s="20"/>
      <c r="D3222" s="51">
        <v>0.96006119251251221</v>
      </c>
      <c r="E3222" s="62">
        <v>0.96006119251251221</v>
      </c>
    </row>
    <row r="3223" spans="1:5" ht="30">
      <c r="A3223" s="5" t="s">
        <v>6331</v>
      </c>
      <c r="B3223" s="15" t="s">
        <v>6332</v>
      </c>
      <c r="C3223" s="20" t="s">
        <v>3939</v>
      </c>
      <c r="D3223" s="51">
        <v>0.18861697614192963</v>
      </c>
      <c r="E3223" s="62">
        <v>0.18861697614192963</v>
      </c>
    </row>
    <row r="3224" spans="1:5" ht="30">
      <c r="A3224" s="5" t="s">
        <v>6333</v>
      </c>
      <c r="B3224" s="15" t="s">
        <v>6334</v>
      </c>
      <c r="C3224" s="20" t="s">
        <v>505</v>
      </c>
      <c r="D3224" s="44">
        <v>4.1883845329284668</v>
      </c>
      <c r="E3224" s="55">
        <v>4.1883845329284668</v>
      </c>
    </row>
    <row r="3225" spans="1:5" ht="30">
      <c r="A3225" s="5" t="s">
        <v>6335</v>
      </c>
      <c r="B3225" s="15" t="s">
        <v>6336</v>
      </c>
      <c r="C3225" s="20" t="s">
        <v>5125</v>
      </c>
      <c r="D3225" s="51">
        <v>2.178613469004631E-2</v>
      </c>
      <c r="E3225" s="62">
        <v>2.178613469004631E-2</v>
      </c>
    </row>
    <row r="3226" spans="1:5" ht="30">
      <c r="A3226" s="5" t="s">
        <v>6337</v>
      </c>
      <c r="B3226" s="15" t="s">
        <v>6338</v>
      </c>
      <c r="C3226" s="20" t="s">
        <v>5128</v>
      </c>
      <c r="D3226" s="52">
        <v>1.1191775229235645E-5</v>
      </c>
      <c r="E3226" s="63">
        <v>1.1191775229235645E-5</v>
      </c>
    </row>
    <row r="3227" spans="1:5" ht="30">
      <c r="A3227" s="5" t="s">
        <v>6339</v>
      </c>
      <c r="B3227" s="15" t="s">
        <v>6340</v>
      </c>
      <c r="C3227" s="20" t="s">
        <v>38</v>
      </c>
      <c r="D3227" s="51">
        <v>0.77999997138977051</v>
      </c>
      <c r="E3227" s="62">
        <v>0.77999997138977051</v>
      </c>
    </row>
    <row r="3228" spans="1:5" ht="30">
      <c r="A3228" s="5" t="s">
        <v>6341</v>
      </c>
      <c r="B3228" s="15" t="s">
        <v>6342</v>
      </c>
      <c r="C3228" s="20" t="s">
        <v>30</v>
      </c>
      <c r="D3228" s="45">
        <v>98.773765563964844</v>
      </c>
      <c r="E3228" s="56">
        <v>98.773765563964844</v>
      </c>
    </row>
    <row r="3229" spans="1:5" ht="30">
      <c r="A3229" s="5" t="s">
        <v>6343</v>
      </c>
      <c r="B3229" s="15" t="s">
        <v>6344</v>
      </c>
      <c r="C3229" s="20" t="s">
        <v>212</v>
      </c>
      <c r="D3229" s="45">
        <v>23.671096801757813</v>
      </c>
      <c r="E3229" s="56">
        <v>23.671096801757813</v>
      </c>
    </row>
    <row r="3230" spans="1:5" ht="30">
      <c r="A3230" s="5" t="s">
        <v>6345</v>
      </c>
      <c r="B3230" s="15" t="s">
        <v>6346</v>
      </c>
      <c r="C3230" s="20" t="s">
        <v>505</v>
      </c>
      <c r="D3230" s="44">
        <v>7.4754242897033691</v>
      </c>
      <c r="E3230" s="55">
        <v>7.4754242897033691</v>
      </c>
    </row>
    <row r="3231" spans="1:5" ht="30">
      <c r="A3231" s="5" t="s">
        <v>6347</v>
      </c>
      <c r="B3231" s="15" t="s">
        <v>6348</v>
      </c>
      <c r="C3231" s="20" t="s">
        <v>500</v>
      </c>
      <c r="D3231" s="47">
        <v>2676.25830078125</v>
      </c>
      <c r="E3231" s="58">
        <v>2676.25830078125</v>
      </c>
    </row>
    <row r="3232" spans="1:5" ht="30">
      <c r="A3232" s="5" t="s">
        <v>6349</v>
      </c>
      <c r="B3232" s="15" t="s">
        <v>6350</v>
      </c>
      <c r="C3232" s="20" t="s">
        <v>500</v>
      </c>
      <c r="D3232" s="50">
        <v>128.76969909667969</v>
      </c>
      <c r="E3232" s="61">
        <v>128.76969909667969</v>
      </c>
    </row>
    <row r="3233" spans="1:5" ht="30">
      <c r="A3233" s="5" t="s">
        <v>6351</v>
      </c>
      <c r="B3233" s="15" t="s">
        <v>6352</v>
      </c>
      <c r="C3233" s="20"/>
      <c r="D3233" s="44">
        <v>1.0053521394729614</v>
      </c>
      <c r="E3233" s="55">
        <v>1.0053521394729614</v>
      </c>
    </row>
    <row r="3234" spans="1:5" ht="30">
      <c r="A3234" s="5" t="s">
        <v>6353</v>
      </c>
      <c r="B3234" s="15" t="s">
        <v>6354</v>
      </c>
      <c r="C3234" s="20" t="s">
        <v>3939</v>
      </c>
      <c r="D3234" s="51">
        <v>0.45991736650466919</v>
      </c>
      <c r="E3234" s="62">
        <v>0.45991736650466919</v>
      </c>
    </row>
    <row r="3235" spans="1:5" ht="30">
      <c r="A3235" s="5" t="s">
        <v>6355</v>
      </c>
      <c r="B3235" s="15" t="s">
        <v>6356</v>
      </c>
      <c r="C3235" s="20" t="s">
        <v>505</v>
      </c>
      <c r="D3235" s="44">
        <v>1.9959398508071899</v>
      </c>
      <c r="E3235" s="55">
        <v>1.9959398508071899</v>
      </c>
    </row>
    <row r="3236" spans="1:5" ht="30">
      <c r="A3236" s="5" t="s">
        <v>6357</v>
      </c>
      <c r="B3236" s="15" t="s">
        <v>6358</v>
      </c>
      <c r="C3236" s="20" t="s">
        <v>5125</v>
      </c>
      <c r="D3236" s="51">
        <v>2.4534450843930244E-2</v>
      </c>
      <c r="E3236" s="62">
        <v>2.4534450843930244E-2</v>
      </c>
    </row>
    <row r="3237" spans="1:5" ht="30">
      <c r="A3237" s="5" t="s">
        <v>6359</v>
      </c>
      <c r="B3237" s="15" t="s">
        <v>6360</v>
      </c>
      <c r="C3237" s="20" t="s">
        <v>5128</v>
      </c>
      <c r="D3237" s="52">
        <v>1.2252147826075088E-5</v>
      </c>
      <c r="E3237" s="63">
        <v>1.2252147826075088E-5</v>
      </c>
    </row>
    <row r="3238" spans="1:5" ht="30">
      <c r="A3238" s="5" t="s">
        <v>6361</v>
      </c>
      <c r="B3238" s="15" t="s">
        <v>6362</v>
      </c>
      <c r="C3238" s="20" t="s">
        <v>38</v>
      </c>
      <c r="D3238" s="51">
        <v>0.28299999237060547</v>
      </c>
      <c r="E3238" s="62">
        <v>0.28299999237060547</v>
      </c>
    </row>
    <row r="3239" spans="1:5" ht="30">
      <c r="A3239" s="5" t="s">
        <v>6363</v>
      </c>
      <c r="B3239" s="15" t="s">
        <v>6364</v>
      </c>
      <c r="C3239" s="20" t="s">
        <v>30</v>
      </c>
      <c r="D3239" s="45">
        <v>67.760780334472656</v>
      </c>
      <c r="E3239" s="56">
        <v>67.760780334472656</v>
      </c>
    </row>
    <row r="3240" spans="1:5" ht="30">
      <c r="A3240" s="5" t="s">
        <v>6365</v>
      </c>
      <c r="B3240" s="15" t="s">
        <v>6366</v>
      </c>
      <c r="C3240" s="20" t="s">
        <v>212</v>
      </c>
      <c r="D3240" s="45">
        <v>16.394191741943359</v>
      </c>
      <c r="E3240" s="56">
        <v>16.394191741943359</v>
      </c>
    </row>
    <row r="3241" spans="1:5" ht="30">
      <c r="A3241" s="5" t="s">
        <v>6367</v>
      </c>
      <c r="B3241" s="15" t="s">
        <v>6368</v>
      </c>
      <c r="C3241" s="20" t="s">
        <v>505</v>
      </c>
      <c r="D3241" s="44">
        <v>7.5135164260864258</v>
      </c>
      <c r="E3241" s="55">
        <v>7.5135164260864258</v>
      </c>
    </row>
    <row r="3242" spans="1:5" ht="30">
      <c r="A3242" s="5" t="s">
        <v>6369</v>
      </c>
      <c r="B3242" s="15" t="s">
        <v>6370</v>
      </c>
      <c r="C3242" s="20" t="s">
        <v>500</v>
      </c>
      <c r="D3242" s="47">
        <v>2528.86083984375</v>
      </c>
      <c r="E3242" s="58">
        <v>2528.86083984375</v>
      </c>
    </row>
    <row r="3243" spans="1:5" ht="30">
      <c r="A3243" s="5" t="s">
        <v>6371</v>
      </c>
      <c r="B3243" s="15" t="s">
        <v>6372</v>
      </c>
      <c r="C3243" s="20" t="s">
        <v>500</v>
      </c>
      <c r="D3243" s="45">
        <v>-18.62774658203125</v>
      </c>
      <c r="E3243" s="56">
        <v>-18.62774658203125</v>
      </c>
    </row>
    <row r="3244" spans="1:5" ht="30">
      <c r="A3244" s="5" t="s">
        <v>6373</v>
      </c>
      <c r="B3244" s="15" t="s">
        <v>6374</v>
      </c>
      <c r="C3244" s="20"/>
      <c r="D3244" s="51">
        <v>0.96006119251251221</v>
      </c>
      <c r="E3244" s="62">
        <v>0.96006119251251221</v>
      </c>
    </row>
    <row r="3245" spans="1:5" ht="30">
      <c r="A3245" s="5" t="s">
        <v>6375</v>
      </c>
      <c r="B3245" s="15" t="s">
        <v>6376</v>
      </c>
      <c r="C3245" s="20" t="s">
        <v>3939</v>
      </c>
      <c r="D3245" s="51">
        <v>0.18861697614192963</v>
      </c>
      <c r="E3245" s="62">
        <v>0.18861697614192963</v>
      </c>
    </row>
    <row r="3246" spans="1:5" ht="30">
      <c r="A3246" s="5" t="s">
        <v>6377</v>
      </c>
      <c r="B3246" s="15" t="s">
        <v>6378</v>
      </c>
      <c r="C3246" s="20" t="s">
        <v>505</v>
      </c>
      <c r="D3246" s="44">
        <v>4.1883845329284668</v>
      </c>
      <c r="E3246" s="55">
        <v>4.1883845329284668</v>
      </c>
    </row>
    <row r="3247" spans="1:5" ht="30">
      <c r="A3247" s="5" t="s">
        <v>6379</v>
      </c>
      <c r="B3247" s="15" t="s">
        <v>6380</v>
      </c>
      <c r="C3247" s="20" t="s">
        <v>5125</v>
      </c>
      <c r="D3247" s="51">
        <v>2.178613469004631E-2</v>
      </c>
      <c r="E3247" s="62">
        <v>2.178613469004631E-2</v>
      </c>
    </row>
    <row r="3248" spans="1:5" ht="30">
      <c r="A3248" s="5" t="s">
        <v>6381</v>
      </c>
      <c r="B3248" s="15" t="s">
        <v>6382</v>
      </c>
      <c r="C3248" s="20" t="s">
        <v>5128</v>
      </c>
      <c r="D3248" s="52">
        <v>1.1191775229235645E-5</v>
      </c>
      <c r="E3248" s="63">
        <v>1.1191775229235645E-5</v>
      </c>
    </row>
    <row r="3249" spans="1:5" ht="30">
      <c r="A3249" s="5" t="s">
        <v>6383</v>
      </c>
      <c r="B3249" s="15" t="s">
        <v>6384</v>
      </c>
      <c r="C3249" s="20" t="s">
        <v>38</v>
      </c>
      <c r="D3249" s="51">
        <v>0.77999997138977051</v>
      </c>
      <c r="E3249" s="62">
        <v>0.77999997138977051</v>
      </c>
    </row>
    <row r="3250" spans="1:5" ht="30">
      <c r="A3250" s="5" t="s">
        <v>6385</v>
      </c>
      <c r="B3250" s="15" t="s">
        <v>6386</v>
      </c>
      <c r="C3250" s="20" t="s">
        <v>30</v>
      </c>
      <c r="D3250" s="45">
        <v>98.773765563964844</v>
      </c>
      <c r="E3250" s="56">
        <v>98.773765563964844</v>
      </c>
    </row>
    <row r="3251" spans="1:5" ht="30">
      <c r="A3251" s="5" t="s">
        <v>6387</v>
      </c>
      <c r="B3251" s="15" t="s">
        <v>6388</v>
      </c>
      <c r="C3251" s="20" t="s">
        <v>212</v>
      </c>
      <c r="D3251" s="50">
        <v>540.349365234375</v>
      </c>
      <c r="E3251" s="61">
        <v>540.349365234375</v>
      </c>
    </row>
    <row r="3252" spans="1:5" ht="30">
      <c r="A3252" s="5" t="s">
        <v>6389</v>
      </c>
      <c r="B3252" s="15" t="s">
        <v>6390</v>
      </c>
      <c r="C3252" s="20" t="s">
        <v>505</v>
      </c>
      <c r="D3252" s="44">
        <v>7.4754242897033691</v>
      </c>
      <c r="E3252" s="55">
        <v>7.4754242897033691</v>
      </c>
    </row>
    <row r="3253" spans="1:5" ht="30">
      <c r="A3253" s="5" t="s">
        <v>6391</v>
      </c>
      <c r="B3253" s="15" t="s">
        <v>6392</v>
      </c>
      <c r="C3253" s="20" t="s">
        <v>500</v>
      </c>
      <c r="D3253" s="47">
        <v>2676.25830078125</v>
      </c>
      <c r="E3253" s="58">
        <v>2676.25830078125</v>
      </c>
    </row>
    <row r="3254" spans="1:5" ht="30">
      <c r="A3254" s="5" t="s">
        <v>6393</v>
      </c>
      <c r="B3254" s="15" t="s">
        <v>6394</v>
      </c>
      <c r="C3254" s="20" t="s">
        <v>500</v>
      </c>
      <c r="D3254" s="50">
        <v>128.76969909667969</v>
      </c>
      <c r="E3254" s="61">
        <v>128.76969909667969</v>
      </c>
    </row>
    <row r="3255" spans="1:5" ht="30">
      <c r="A3255" s="5" t="s">
        <v>6395</v>
      </c>
      <c r="B3255" s="15" t="s">
        <v>6396</v>
      </c>
      <c r="C3255" s="20"/>
      <c r="D3255" s="44">
        <v>1.0053521394729614</v>
      </c>
      <c r="E3255" s="55">
        <v>1.0053521394729614</v>
      </c>
    </row>
    <row r="3256" spans="1:5" ht="30">
      <c r="A3256" s="5" t="s">
        <v>6397</v>
      </c>
      <c r="B3256" s="15" t="s">
        <v>6398</v>
      </c>
      <c r="C3256" s="20" t="s">
        <v>3939</v>
      </c>
      <c r="D3256" s="51">
        <v>0.45991736650466919</v>
      </c>
      <c r="E3256" s="62">
        <v>0.45991736650466919</v>
      </c>
    </row>
    <row r="3257" spans="1:5" ht="30">
      <c r="A3257" s="5" t="s">
        <v>6399</v>
      </c>
      <c r="B3257" s="15" t="s">
        <v>6400</v>
      </c>
      <c r="C3257" s="20" t="s">
        <v>505</v>
      </c>
      <c r="D3257" s="44">
        <v>1.9959398508071899</v>
      </c>
      <c r="E3257" s="55">
        <v>1.9959398508071899</v>
      </c>
    </row>
    <row r="3258" spans="1:5" ht="45">
      <c r="A3258" s="5" t="s">
        <v>6401</v>
      </c>
      <c r="B3258" s="15" t="s">
        <v>6402</v>
      </c>
      <c r="C3258" s="20" t="s">
        <v>5125</v>
      </c>
      <c r="D3258" s="51">
        <v>2.4534450843930244E-2</v>
      </c>
      <c r="E3258" s="62">
        <v>2.4534450843930244E-2</v>
      </c>
    </row>
    <row r="3259" spans="1:5" ht="45">
      <c r="A3259" s="5" t="s">
        <v>6403</v>
      </c>
      <c r="B3259" s="15" t="s">
        <v>6404</v>
      </c>
      <c r="C3259" s="20" t="s">
        <v>5128</v>
      </c>
      <c r="D3259" s="52">
        <v>1.2252147826075088E-5</v>
      </c>
      <c r="E3259" s="63">
        <v>1.2252147826075088E-5</v>
      </c>
    </row>
    <row r="3260" spans="1:5" ht="30">
      <c r="A3260" s="5" t="s">
        <v>6405</v>
      </c>
      <c r="B3260" s="15" t="s">
        <v>6406</v>
      </c>
      <c r="C3260" s="20" t="s">
        <v>38</v>
      </c>
      <c r="D3260" s="51">
        <v>9.7499996423721313E-2</v>
      </c>
      <c r="E3260" s="62">
        <v>9.7499996423721313E-2</v>
      </c>
    </row>
    <row r="3261" spans="1:5" ht="30">
      <c r="A3261" s="5" t="s">
        <v>6407</v>
      </c>
      <c r="B3261" s="15" t="s">
        <v>6408</v>
      </c>
      <c r="C3261" s="20" t="s">
        <v>30</v>
      </c>
      <c r="D3261" s="45">
        <v>45.313236236572266</v>
      </c>
      <c r="E3261" s="56">
        <v>45.313236236572266</v>
      </c>
    </row>
    <row r="3262" spans="1:5" ht="30">
      <c r="A3262" s="5" t="s">
        <v>6409</v>
      </c>
      <c r="B3262" s="15" t="s">
        <v>6410</v>
      </c>
      <c r="C3262" s="20" t="s">
        <v>212</v>
      </c>
      <c r="D3262" s="50">
        <v>524.22735595703125</v>
      </c>
      <c r="E3262" s="61">
        <v>524.22735595703125</v>
      </c>
    </row>
    <row r="3263" spans="1:5" ht="30">
      <c r="A3263" s="5" t="s">
        <v>6411</v>
      </c>
      <c r="B3263" s="15" t="s">
        <v>6412</v>
      </c>
      <c r="C3263" s="20" t="s">
        <v>505</v>
      </c>
      <c r="D3263" s="44">
        <v>7.6583833694458008</v>
      </c>
      <c r="E3263" s="55">
        <v>7.6583833694458008</v>
      </c>
    </row>
    <row r="3264" spans="1:5" ht="30">
      <c r="A3264" s="5" t="s">
        <v>6413</v>
      </c>
      <c r="B3264" s="15" t="s">
        <v>6414</v>
      </c>
      <c r="C3264" s="20" t="s">
        <v>500</v>
      </c>
      <c r="D3264" s="47">
        <v>2423.968505859375</v>
      </c>
      <c r="E3264" s="58">
        <v>2423.968505859375</v>
      </c>
    </row>
    <row r="3265" spans="1:5" ht="30">
      <c r="A3265" s="5" t="s">
        <v>6415</v>
      </c>
      <c r="B3265" s="15" t="s">
        <v>6416</v>
      </c>
      <c r="C3265" s="20" t="s">
        <v>500</v>
      </c>
      <c r="D3265" s="50">
        <v>-123.51991271972656</v>
      </c>
      <c r="E3265" s="61">
        <v>-123.51991271972656</v>
      </c>
    </row>
    <row r="3266" spans="1:5" ht="30">
      <c r="A3266" s="5" t="s">
        <v>6417</v>
      </c>
      <c r="B3266" s="15" t="s">
        <v>6418</v>
      </c>
      <c r="C3266" s="20"/>
      <c r="D3266" s="51">
        <v>0.93354660272598267</v>
      </c>
      <c r="E3266" s="62">
        <v>0.93354660272598267</v>
      </c>
    </row>
    <row r="3267" spans="1:5" ht="30">
      <c r="A3267" s="5" t="s">
        <v>6419</v>
      </c>
      <c r="B3267" s="15" t="s">
        <v>6420</v>
      </c>
      <c r="C3267" s="20" t="s">
        <v>3939</v>
      </c>
      <c r="D3267" s="51">
        <v>7.129938155412674E-2</v>
      </c>
      <c r="E3267" s="62">
        <v>7.129938155412674E-2</v>
      </c>
    </row>
    <row r="3268" spans="1:5" ht="30">
      <c r="A3268" s="5" t="s">
        <v>6421</v>
      </c>
      <c r="B3268" s="15" t="s">
        <v>6422</v>
      </c>
      <c r="C3268" s="20" t="s">
        <v>505</v>
      </c>
      <c r="D3268" s="44">
        <v>4.1796603202819824</v>
      </c>
      <c r="E3268" s="55">
        <v>4.1796603202819824</v>
      </c>
    </row>
    <row r="3269" spans="1:5" ht="30">
      <c r="A3269" s="5" t="s">
        <v>6423</v>
      </c>
      <c r="B3269" s="15" t="s">
        <v>6424</v>
      </c>
      <c r="C3269" s="20" t="s">
        <v>5125</v>
      </c>
      <c r="D3269" s="51">
        <v>1.9919160753488541E-2</v>
      </c>
      <c r="E3269" s="62">
        <v>1.9919160753488541E-2</v>
      </c>
    </row>
    <row r="3270" spans="1:5" ht="30">
      <c r="A3270" s="5" t="s">
        <v>6425</v>
      </c>
      <c r="B3270" s="15" t="s">
        <v>6426</v>
      </c>
      <c r="C3270" s="20" t="s">
        <v>5128</v>
      </c>
      <c r="D3270" s="52">
        <v>1.0473510883457493E-5</v>
      </c>
      <c r="E3270" s="63">
        <v>1.0473510883457493E-5</v>
      </c>
    </row>
    <row r="3271" spans="1:5" ht="30">
      <c r="A3271" s="5" t="s">
        <v>6427</v>
      </c>
      <c r="B3271" s="15" t="s">
        <v>6428</v>
      </c>
      <c r="C3271" s="20" t="s">
        <v>38</v>
      </c>
      <c r="D3271" s="44">
        <v>1.0135135650634766</v>
      </c>
      <c r="E3271" s="55">
        <v>1.0135135650634766</v>
      </c>
    </row>
    <row r="3272" spans="1:5" ht="30">
      <c r="A3272" s="5" t="s">
        <v>6429</v>
      </c>
      <c r="B3272" s="15" t="s">
        <v>6430</v>
      </c>
      <c r="C3272" s="20" t="s">
        <v>30</v>
      </c>
      <c r="D3272" s="45">
        <v>27.322345733642578</v>
      </c>
      <c r="E3272" s="56">
        <v>27.322345733642578</v>
      </c>
    </row>
    <row r="3273" spans="1:5" ht="30">
      <c r="A3273" s="5" t="s">
        <v>6431</v>
      </c>
      <c r="B3273" s="15" t="s">
        <v>6432</v>
      </c>
      <c r="C3273" s="20" t="s">
        <v>212</v>
      </c>
      <c r="D3273" s="46">
        <v>14812.794921875</v>
      </c>
      <c r="E3273" s="57">
        <v>14812.794921875</v>
      </c>
    </row>
    <row r="3274" spans="1:5" ht="30">
      <c r="A3274" s="5" t="s">
        <v>6433</v>
      </c>
      <c r="B3274" s="15" t="s">
        <v>6434</v>
      </c>
      <c r="C3274" s="20" t="s">
        <v>505</v>
      </c>
      <c r="D3274" s="51">
        <v>0.39967441558837891</v>
      </c>
      <c r="E3274" s="62">
        <v>0.39967441558837891</v>
      </c>
    </row>
    <row r="3275" spans="1:5" ht="30">
      <c r="A3275" s="5" t="s">
        <v>6435</v>
      </c>
      <c r="B3275" s="15" t="s">
        <v>6436</v>
      </c>
      <c r="C3275" s="20" t="s">
        <v>500</v>
      </c>
      <c r="D3275" s="50">
        <v>114.54670715332031</v>
      </c>
      <c r="E3275" s="61">
        <v>114.54670715332031</v>
      </c>
    </row>
    <row r="3276" spans="1:5" ht="30">
      <c r="A3276" s="5" t="s">
        <v>6437</v>
      </c>
      <c r="B3276" s="15" t="s">
        <v>6438</v>
      </c>
      <c r="C3276" s="20" t="s">
        <v>500</v>
      </c>
      <c r="D3276" s="47">
        <v>-2432.94189453125</v>
      </c>
      <c r="E3276" s="58">
        <v>-2432.94189453125</v>
      </c>
    </row>
    <row r="3277" spans="1:5" ht="30">
      <c r="A3277" s="5" t="s">
        <v>6439</v>
      </c>
      <c r="B3277" s="15" t="s">
        <v>6440</v>
      </c>
      <c r="C3277" s="20"/>
      <c r="D3277" s="51">
        <v>-0.13493101298809052</v>
      </c>
      <c r="E3277" s="62">
        <v>-0.13493101298809052</v>
      </c>
    </row>
    <row r="3278" spans="1:5" ht="30">
      <c r="A3278" s="5" t="s">
        <v>6441</v>
      </c>
      <c r="B3278" s="15" t="s">
        <v>6442</v>
      </c>
      <c r="C3278" s="20" t="s">
        <v>3939</v>
      </c>
      <c r="D3278" s="50">
        <v>996.46563720703125</v>
      </c>
      <c r="E3278" s="61">
        <v>996.46563720703125</v>
      </c>
    </row>
    <row r="3279" spans="1:5" ht="30">
      <c r="A3279" s="5" t="s">
        <v>6443</v>
      </c>
      <c r="B3279" s="15" t="s">
        <v>6444</v>
      </c>
      <c r="C3279" s="20" t="s">
        <v>505</v>
      </c>
      <c r="D3279" s="44">
        <v>4.1786408424377441</v>
      </c>
      <c r="E3279" s="55">
        <v>4.1786408424377441</v>
      </c>
    </row>
    <row r="3280" spans="1:5" ht="45">
      <c r="A3280" s="5" t="s">
        <v>6445</v>
      </c>
      <c r="B3280" s="15" t="s">
        <v>6446</v>
      </c>
      <c r="C3280" s="20" t="s">
        <v>5125</v>
      </c>
      <c r="D3280" s="51">
        <v>0.61158531904220581</v>
      </c>
      <c r="E3280" s="62">
        <v>0.61158531904220581</v>
      </c>
    </row>
    <row r="3281" spans="1:5" ht="30">
      <c r="A3281" s="5" t="s">
        <v>6447</v>
      </c>
      <c r="B3281" s="15" t="s">
        <v>6448</v>
      </c>
      <c r="C3281" s="20" t="s">
        <v>5128</v>
      </c>
      <c r="D3281" s="54">
        <v>8.4395898738875985E-4</v>
      </c>
      <c r="E3281" s="65">
        <v>8.4395898738875985E-4</v>
      </c>
    </row>
    <row r="3282" spans="1:5" ht="45">
      <c r="A3282" s="5" t="s">
        <v>6449</v>
      </c>
      <c r="B3282" s="15" t="s">
        <v>6450</v>
      </c>
      <c r="C3282" s="20" t="s">
        <v>38</v>
      </c>
      <c r="D3282" s="44">
        <v>3.5</v>
      </c>
      <c r="E3282" s="55">
        <v>3.5</v>
      </c>
    </row>
    <row r="3283" spans="1:5" ht="45">
      <c r="A3283" s="5" t="s">
        <v>6451</v>
      </c>
      <c r="B3283" s="15" t="s">
        <v>6452</v>
      </c>
      <c r="C3283" s="20" t="s">
        <v>30</v>
      </c>
      <c r="D3283" s="45">
        <v>37.3673095703125</v>
      </c>
      <c r="E3283" s="56">
        <v>37.3673095703125</v>
      </c>
    </row>
    <row r="3284" spans="1:5" ht="45">
      <c r="A3284" s="5" t="s">
        <v>6453</v>
      </c>
      <c r="B3284" s="15" t="s">
        <v>6454</v>
      </c>
      <c r="C3284" s="20" t="s">
        <v>212</v>
      </c>
      <c r="D3284" s="46">
        <v>29625.58984375</v>
      </c>
      <c r="E3284" s="57">
        <v>29625.58984375</v>
      </c>
    </row>
    <row r="3285" spans="1:5" ht="45">
      <c r="A3285" s="5" t="s">
        <v>6455</v>
      </c>
      <c r="B3285" s="15" t="s">
        <v>6456</v>
      </c>
      <c r="C3285" s="20" t="s">
        <v>505</v>
      </c>
      <c r="D3285" s="51">
        <v>0.53702312707901001</v>
      </c>
      <c r="E3285" s="62">
        <v>0.53702312707901001</v>
      </c>
    </row>
    <row r="3286" spans="1:5" ht="45">
      <c r="A3286" s="5" t="s">
        <v>6457</v>
      </c>
      <c r="B3286" s="15" t="s">
        <v>6458</v>
      </c>
      <c r="C3286" s="20" t="s">
        <v>500</v>
      </c>
      <c r="D3286" s="50">
        <v>156.7740478515625</v>
      </c>
      <c r="E3286" s="61">
        <v>156.7740478515625</v>
      </c>
    </row>
    <row r="3287" spans="1:5" ht="45">
      <c r="A3287" s="5" t="s">
        <v>6459</v>
      </c>
      <c r="B3287" s="15" t="s">
        <v>6460</v>
      </c>
      <c r="C3287" s="20" t="s">
        <v>500</v>
      </c>
      <c r="D3287" s="47">
        <v>-2390.714599609375</v>
      </c>
      <c r="E3287" s="58">
        <v>-2390.714599609375</v>
      </c>
    </row>
    <row r="3288" spans="1:5" ht="45">
      <c r="A3288" s="5" t="s">
        <v>6461</v>
      </c>
      <c r="B3288" s="15" t="s">
        <v>6462</v>
      </c>
      <c r="C3288" s="20"/>
      <c r="D3288" s="51">
        <v>-0.19907180964946747</v>
      </c>
      <c r="E3288" s="62">
        <v>-0.19907180964946747</v>
      </c>
    </row>
    <row r="3289" spans="1:5" ht="45">
      <c r="A3289" s="5" t="s">
        <v>6463</v>
      </c>
      <c r="B3289" s="15" t="s">
        <v>6464</v>
      </c>
      <c r="C3289" s="20" t="s">
        <v>3939</v>
      </c>
      <c r="D3289" s="50">
        <v>993.35040283203125</v>
      </c>
      <c r="E3289" s="61">
        <v>993.35040283203125</v>
      </c>
    </row>
    <row r="3290" spans="1:5" ht="45">
      <c r="A3290" s="5" t="s">
        <v>6465</v>
      </c>
      <c r="B3290" s="15" t="s">
        <v>6466</v>
      </c>
      <c r="C3290" s="20" t="s">
        <v>505</v>
      </c>
      <c r="D3290" s="44">
        <v>4.1774892807006836</v>
      </c>
      <c r="E3290" s="55">
        <v>4.1774892807006836</v>
      </c>
    </row>
    <row r="3291" spans="1:5" ht="45">
      <c r="A3291" s="5" t="s">
        <v>6467</v>
      </c>
      <c r="B3291" s="15" t="s">
        <v>6468</v>
      </c>
      <c r="C3291" s="20" t="s">
        <v>5125</v>
      </c>
      <c r="D3291" s="51">
        <v>0.62587195634841919</v>
      </c>
      <c r="E3291" s="62">
        <v>0.62587195634841919</v>
      </c>
    </row>
    <row r="3292" spans="1:5" ht="45">
      <c r="A3292" s="5" t="s">
        <v>6469</v>
      </c>
      <c r="B3292" s="15" t="s">
        <v>6470</v>
      </c>
      <c r="C3292" s="20" t="s">
        <v>5128</v>
      </c>
      <c r="D3292" s="54">
        <v>6.8574253236874938E-4</v>
      </c>
      <c r="E3292" s="65">
        <v>6.8574253236874938E-4</v>
      </c>
    </row>
    <row r="3293" spans="1:5" ht="30">
      <c r="A3293" s="5" t="s">
        <v>6471</v>
      </c>
      <c r="B3293" s="15" t="s">
        <v>6472</v>
      </c>
      <c r="C3293" s="20" t="s">
        <v>38</v>
      </c>
      <c r="D3293" s="51">
        <v>0.28299999237060547</v>
      </c>
      <c r="E3293" s="62">
        <v>0.28299999237060547</v>
      </c>
    </row>
    <row r="3294" spans="1:5" ht="30">
      <c r="A3294" s="5" t="s">
        <v>6473</v>
      </c>
      <c r="B3294" s="15" t="s">
        <v>6474</v>
      </c>
      <c r="C3294" s="20" t="s">
        <v>30</v>
      </c>
      <c r="D3294" s="45">
        <v>67.760780334472656</v>
      </c>
      <c r="E3294" s="56">
        <v>67.760780334472656</v>
      </c>
    </row>
    <row r="3295" spans="1:5" ht="30">
      <c r="A3295" s="5" t="s">
        <v>6475</v>
      </c>
      <c r="B3295" s="15" t="s">
        <v>6476</v>
      </c>
      <c r="C3295" s="20" t="s">
        <v>212</v>
      </c>
      <c r="D3295" s="50">
        <v>523.9552001953125</v>
      </c>
      <c r="E3295" s="61">
        <v>523.9552001953125</v>
      </c>
    </row>
    <row r="3296" spans="1:5" ht="30">
      <c r="A3296" s="5" t="s">
        <v>6477</v>
      </c>
      <c r="B3296" s="15" t="s">
        <v>6478</v>
      </c>
      <c r="C3296" s="20" t="s">
        <v>505</v>
      </c>
      <c r="D3296" s="44">
        <v>7.5135164260864258</v>
      </c>
      <c r="E3296" s="55">
        <v>7.5135164260864258</v>
      </c>
    </row>
    <row r="3297" spans="1:5" ht="30">
      <c r="A3297" s="5" t="s">
        <v>6479</v>
      </c>
      <c r="B3297" s="15" t="s">
        <v>6480</v>
      </c>
      <c r="C3297" s="20" t="s">
        <v>500</v>
      </c>
      <c r="D3297" s="47">
        <v>2528.86083984375</v>
      </c>
      <c r="E3297" s="58">
        <v>2528.86083984375</v>
      </c>
    </row>
    <row r="3298" spans="1:5" ht="30">
      <c r="A3298" s="5" t="s">
        <v>6481</v>
      </c>
      <c r="B3298" s="15" t="s">
        <v>6482</v>
      </c>
      <c r="C3298" s="20" t="s">
        <v>500</v>
      </c>
      <c r="D3298" s="45">
        <v>-18.62774658203125</v>
      </c>
      <c r="E3298" s="56">
        <v>-18.62774658203125</v>
      </c>
    </row>
    <row r="3299" spans="1:5" ht="30">
      <c r="A3299" s="5" t="s">
        <v>6483</v>
      </c>
      <c r="B3299" s="15" t="s">
        <v>6484</v>
      </c>
      <c r="C3299" s="20"/>
      <c r="D3299" s="51">
        <v>0.96006119251251221</v>
      </c>
      <c r="E3299" s="62">
        <v>0.96006119251251221</v>
      </c>
    </row>
    <row r="3300" spans="1:5" ht="30">
      <c r="A3300" s="5" t="s">
        <v>6485</v>
      </c>
      <c r="B3300" s="15" t="s">
        <v>6486</v>
      </c>
      <c r="C3300" s="20" t="s">
        <v>3939</v>
      </c>
      <c r="D3300" s="51">
        <v>0.18861697614192963</v>
      </c>
      <c r="E3300" s="62">
        <v>0.18861697614192963</v>
      </c>
    </row>
    <row r="3301" spans="1:5" ht="30">
      <c r="A3301" s="5" t="s">
        <v>6487</v>
      </c>
      <c r="B3301" s="15" t="s">
        <v>6488</v>
      </c>
      <c r="C3301" s="20" t="s">
        <v>505</v>
      </c>
      <c r="D3301" s="44">
        <v>4.1883845329284668</v>
      </c>
      <c r="E3301" s="55">
        <v>4.1883845329284668</v>
      </c>
    </row>
    <row r="3302" spans="1:5" ht="45">
      <c r="A3302" s="5" t="s">
        <v>6489</v>
      </c>
      <c r="B3302" s="15" t="s">
        <v>6490</v>
      </c>
      <c r="C3302" s="20" t="s">
        <v>5125</v>
      </c>
      <c r="D3302" s="51">
        <v>2.178613469004631E-2</v>
      </c>
      <c r="E3302" s="62">
        <v>2.178613469004631E-2</v>
      </c>
    </row>
    <row r="3303" spans="1:5" ht="45">
      <c r="A3303" s="5" t="s">
        <v>6491</v>
      </c>
      <c r="B3303" s="15" t="s">
        <v>6492</v>
      </c>
      <c r="C3303" s="20" t="s">
        <v>5128</v>
      </c>
      <c r="D3303" s="52">
        <v>1.1191775229235645E-5</v>
      </c>
      <c r="E3303" s="63">
        <v>1.1191775229235645E-5</v>
      </c>
    </row>
    <row r="3304" spans="1:5" ht="30">
      <c r="A3304" s="5" t="s">
        <v>6493</v>
      </c>
      <c r="B3304" s="15" t="s">
        <v>6494</v>
      </c>
      <c r="C3304" s="20" t="s">
        <v>38</v>
      </c>
      <c r="D3304" s="51">
        <v>0.17499999701976776</v>
      </c>
      <c r="E3304" s="62">
        <v>0.17499999701976776</v>
      </c>
    </row>
    <row r="3305" spans="1:5" ht="30">
      <c r="A3305" s="5" t="s">
        <v>6495</v>
      </c>
      <c r="B3305" s="15" t="s">
        <v>6496</v>
      </c>
      <c r="C3305" s="20" t="s">
        <v>30</v>
      </c>
      <c r="D3305" s="45">
        <v>48.610866546630859</v>
      </c>
      <c r="E3305" s="56">
        <v>48.610866546630859</v>
      </c>
    </row>
    <row r="3306" spans="1:5" ht="30">
      <c r="A3306" s="5" t="s">
        <v>6497</v>
      </c>
      <c r="B3306" s="15" t="s">
        <v>6498</v>
      </c>
      <c r="C3306" s="20" t="s">
        <v>212</v>
      </c>
      <c r="D3306" s="45">
        <v>93.935340881347656</v>
      </c>
      <c r="E3306" s="56">
        <v>93.935340881347656</v>
      </c>
    </row>
    <row r="3307" spans="1:5" ht="30">
      <c r="A3307" s="5" t="s">
        <v>6499</v>
      </c>
      <c r="B3307" s="15" t="s">
        <v>6500</v>
      </c>
      <c r="C3307" s="20" t="s">
        <v>505</v>
      </c>
      <c r="D3307" s="51">
        <v>0.68578577041625977</v>
      </c>
      <c r="E3307" s="62">
        <v>0.68578577041625977</v>
      </c>
    </row>
    <row r="3308" spans="1:5" ht="30">
      <c r="A3308" s="5" t="s">
        <v>6501</v>
      </c>
      <c r="B3308" s="15" t="s">
        <v>6502</v>
      </c>
      <c r="C3308" s="20" t="s">
        <v>500</v>
      </c>
      <c r="D3308" s="50">
        <v>203.48982238769531</v>
      </c>
      <c r="E3308" s="61">
        <v>203.48982238769531</v>
      </c>
    </row>
    <row r="3309" spans="1:5" ht="30">
      <c r="A3309" s="5" t="s">
        <v>6503</v>
      </c>
      <c r="B3309" s="15" t="s">
        <v>6504</v>
      </c>
      <c r="C3309" s="20" t="s">
        <v>500</v>
      </c>
      <c r="D3309" s="47">
        <v>-2343.998779296875</v>
      </c>
      <c r="E3309" s="58">
        <v>-2343.998779296875</v>
      </c>
    </row>
    <row r="3310" spans="1:5" ht="30">
      <c r="A3310" s="5" t="s">
        <v>6505</v>
      </c>
      <c r="B3310" s="15" t="s">
        <v>6506</v>
      </c>
      <c r="C3310" s="20"/>
      <c r="D3310" s="51">
        <v>-1.5205901116132736E-2</v>
      </c>
      <c r="E3310" s="62">
        <v>-1.5205901116132736E-2</v>
      </c>
    </row>
    <row r="3311" spans="1:5" ht="30">
      <c r="A3311" s="5" t="s">
        <v>6507</v>
      </c>
      <c r="B3311" s="15" t="s">
        <v>6508</v>
      </c>
      <c r="C3311" s="20" t="s">
        <v>3939</v>
      </c>
      <c r="D3311" s="50">
        <v>988.66986083984375</v>
      </c>
      <c r="E3311" s="61">
        <v>988.66986083984375</v>
      </c>
    </row>
    <row r="3312" spans="1:5" ht="30">
      <c r="A3312" s="5" t="s">
        <v>6509</v>
      </c>
      <c r="B3312" s="15" t="s">
        <v>6510</v>
      </c>
      <c r="C3312" s="20" t="s">
        <v>505</v>
      </c>
      <c r="D3312" s="44">
        <v>4.1804947853088379</v>
      </c>
      <c r="E3312" s="55">
        <v>4.1804947853088379</v>
      </c>
    </row>
    <row r="3313" spans="1:5" ht="45">
      <c r="A3313" s="5" t="s">
        <v>6511</v>
      </c>
      <c r="B3313" s="15" t="s">
        <v>6512</v>
      </c>
      <c r="C3313" s="20" t="s">
        <v>5125</v>
      </c>
      <c r="D3313" s="51">
        <v>0.63945567607879639</v>
      </c>
      <c r="E3313" s="62">
        <v>0.63945567607879639</v>
      </c>
    </row>
    <row r="3314" spans="1:5" ht="45">
      <c r="A3314" s="5" t="s">
        <v>6513</v>
      </c>
      <c r="B3314" s="15" t="s">
        <v>6514</v>
      </c>
      <c r="C3314" s="20" t="s">
        <v>5128</v>
      </c>
      <c r="D3314" s="54">
        <v>5.5933283874765038E-4</v>
      </c>
      <c r="E3314" s="65">
        <v>5.5933283874765038E-4</v>
      </c>
    </row>
    <row r="3315" spans="1:5" ht="45">
      <c r="A3315" s="5" t="s">
        <v>6515</v>
      </c>
      <c r="B3315" s="15" t="s">
        <v>6516</v>
      </c>
      <c r="C3315" s="20" t="s">
        <v>38</v>
      </c>
      <c r="D3315" s="45">
        <v>11.086627006530762</v>
      </c>
      <c r="E3315" s="56">
        <v>11.086627006530762</v>
      </c>
    </row>
    <row r="3316" spans="1:5" ht="60">
      <c r="A3316" s="5" t="s">
        <v>6517</v>
      </c>
      <c r="B3316" s="15" t="s">
        <v>6518</v>
      </c>
      <c r="C3316" s="20" t="s">
        <v>30</v>
      </c>
      <c r="D3316" s="45">
        <v>45.798027038574219</v>
      </c>
      <c r="E3316" s="56">
        <v>45.798027038574219</v>
      </c>
    </row>
    <row r="3317" spans="1:5" ht="45">
      <c r="A3317" s="5" t="s">
        <v>6519</v>
      </c>
      <c r="B3317" s="15" t="s">
        <v>6520</v>
      </c>
      <c r="C3317" s="20" t="s">
        <v>212</v>
      </c>
      <c r="D3317" s="50">
        <v>650.5074462890625</v>
      </c>
      <c r="E3317" s="61">
        <v>650.5074462890625</v>
      </c>
    </row>
    <row r="3318" spans="1:5" ht="45">
      <c r="A3318" s="5" t="s">
        <v>6521</v>
      </c>
      <c r="B3318" s="15" t="s">
        <v>6522</v>
      </c>
      <c r="C3318" s="20" t="s">
        <v>505</v>
      </c>
      <c r="D3318" s="51">
        <v>0.64861816167831421</v>
      </c>
      <c r="E3318" s="62">
        <v>0.64861816167831421</v>
      </c>
    </row>
    <row r="3319" spans="1:5" ht="45">
      <c r="A3319" s="5" t="s">
        <v>6523</v>
      </c>
      <c r="B3319" s="15" t="s">
        <v>6524</v>
      </c>
      <c r="C3319" s="20" t="s">
        <v>500</v>
      </c>
      <c r="D3319" s="50">
        <v>192.68505859375</v>
      </c>
      <c r="E3319" s="61">
        <v>192.68505859375</v>
      </c>
    </row>
    <row r="3320" spans="1:5" ht="45">
      <c r="A3320" s="5" t="s">
        <v>6525</v>
      </c>
      <c r="B3320" s="15" t="s">
        <v>6526</v>
      </c>
      <c r="C3320" s="20" t="s">
        <v>500</v>
      </c>
      <c r="D3320" s="47">
        <v>-2354.803466796875</v>
      </c>
      <c r="E3320" s="58">
        <v>-2354.803466796875</v>
      </c>
    </row>
    <row r="3321" spans="1:5" ht="60">
      <c r="A3321" s="5" t="s">
        <v>6527</v>
      </c>
      <c r="B3321" s="15" t="s">
        <v>6528</v>
      </c>
      <c r="C3321" s="20"/>
      <c r="D3321" s="51">
        <v>-0.29529246687889099</v>
      </c>
      <c r="E3321" s="62">
        <v>-0.29529246687889099</v>
      </c>
    </row>
    <row r="3322" spans="1:5" ht="45">
      <c r="A3322" s="5" t="s">
        <v>6529</v>
      </c>
      <c r="B3322" s="15" t="s">
        <v>6530</v>
      </c>
      <c r="C3322" s="20" t="s">
        <v>3939</v>
      </c>
      <c r="D3322" s="50">
        <v>990.36322021484375</v>
      </c>
      <c r="E3322" s="61">
        <v>990.36322021484375</v>
      </c>
    </row>
    <row r="3323" spans="1:5" ht="45">
      <c r="A3323" s="5" t="s">
        <v>6531</v>
      </c>
      <c r="B3323" s="15" t="s">
        <v>6532</v>
      </c>
      <c r="C3323" s="20" t="s">
        <v>505</v>
      </c>
      <c r="D3323" s="44">
        <v>4.1771454811096191</v>
      </c>
      <c r="E3323" s="55">
        <v>4.1771454811096191</v>
      </c>
    </row>
    <row r="3324" spans="1:5" ht="60">
      <c r="A3324" s="5" t="s">
        <v>6533</v>
      </c>
      <c r="B3324" s="15" t="s">
        <v>6534</v>
      </c>
      <c r="C3324" s="20" t="s">
        <v>5125</v>
      </c>
      <c r="D3324" s="51">
        <v>0.63677680492401123</v>
      </c>
      <c r="E3324" s="62">
        <v>0.63677680492401123</v>
      </c>
    </row>
    <row r="3325" spans="1:5" ht="60">
      <c r="A3325" s="5" t="s">
        <v>6535</v>
      </c>
      <c r="B3325" s="15" t="s">
        <v>6536</v>
      </c>
      <c r="C3325" s="20" t="s">
        <v>5128</v>
      </c>
      <c r="D3325" s="54">
        <v>5.8726355200633407E-4</v>
      </c>
      <c r="E3325" s="65">
        <v>5.8726355200633407E-4</v>
      </c>
    </row>
    <row r="3326" spans="1:5" ht="30">
      <c r="A3326" s="5" t="s">
        <v>6537</v>
      </c>
      <c r="B3326" s="15" t="s">
        <v>6538</v>
      </c>
      <c r="C3326" s="20" t="s">
        <v>38</v>
      </c>
      <c r="D3326" s="51">
        <v>0.45640787482261658</v>
      </c>
      <c r="E3326" s="62">
        <v>0.45640787482261658</v>
      </c>
    </row>
    <row r="3327" spans="1:5" ht="45">
      <c r="A3327" s="5" t="s">
        <v>6539</v>
      </c>
      <c r="B3327" s="15" t="s">
        <v>6540</v>
      </c>
      <c r="C3327" s="20" t="s">
        <v>30</v>
      </c>
      <c r="D3327" s="45">
        <v>45.247013092041016</v>
      </c>
      <c r="E3327" s="56">
        <v>45.247013092041016</v>
      </c>
    </row>
    <row r="3328" spans="1:5" ht="45">
      <c r="A3328" s="5" t="s">
        <v>6541</v>
      </c>
      <c r="B3328" s="15" t="s">
        <v>6542</v>
      </c>
      <c r="C3328" s="20" t="s">
        <v>212</v>
      </c>
      <c r="D3328" s="50">
        <v>650.5074462890625</v>
      </c>
      <c r="E3328" s="61">
        <v>650.5074462890625</v>
      </c>
    </row>
    <row r="3329" spans="1:5" ht="30">
      <c r="A3329" s="5" t="s">
        <v>6543</v>
      </c>
      <c r="B3329" s="15" t="s">
        <v>6544</v>
      </c>
      <c r="C3329" s="20" t="s">
        <v>505</v>
      </c>
      <c r="D3329" s="51">
        <v>0.64185208082199097</v>
      </c>
      <c r="E3329" s="62">
        <v>0.64185208082199097</v>
      </c>
    </row>
    <row r="3330" spans="1:5" ht="30">
      <c r="A3330" s="5" t="s">
        <v>6545</v>
      </c>
      <c r="B3330" s="15" t="s">
        <v>6546</v>
      </c>
      <c r="C3330" s="20" t="s">
        <v>500</v>
      </c>
      <c r="D3330" s="50">
        <v>189.44769287109375</v>
      </c>
      <c r="E3330" s="61">
        <v>189.44769287109375</v>
      </c>
    </row>
    <row r="3331" spans="1:5" ht="45">
      <c r="A3331" s="5" t="s">
        <v>6547</v>
      </c>
      <c r="B3331" s="15" t="s">
        <v>6548</v>
      </c>
      <c r="C3331" s="20" t="s">
        <v>500</v>
      </c>
      <c r="D3331" s="47">
        <v>-2358.040771484375</v>
      </c>
      <c r="E3331" s="58">
        <v>-2358.040771484375</v>
      </c>
    </row>
    <row r="3332" spans="1:5" ht="45">
      <c r="A3332" s="5" t="s">
        <v>6549</v>
      </c>
      <c r="B3332" s="15" t="s">
        <v>6550</v>
      </c>
      <c r="C3332" s="20"/>
      <c r="D3332" s="51">
        <v>-6.1270333826541901E-2</v>
      </c>
      <c r="E3332" s="62">
        <v>-6.1270333826541901E-2</v>
      </c>
    </row>
    <row r="3333" spans="1:5" ht="30">
      <c r="A3333" s="5" t="s">
        <v>6551</v>
      </c>
      <c r="B3333" s="15" t="s">
        <v>6552</v>
      </c>
      <c r="C3333" s="20" t="s">
        <v>3939</v>
      </c>
      <c r="D3333" s="50">
        <v>990.133056640625</v>
      </c>
      <c r="E3333" s="61">
        <v>990.133056640625</v>
      </c>
    </row>
    <row r="3334" spans="1:5" ht="45">
      <c r="A3334" s="5" t="s">
        <v>6553</v>
      </c>
      <c r="B3334" s="15" t="s">
        <v>6554</v>
      </c>
      <c r="C3334" s="20" t="s">
        <v>505</v>
      </c>
      <c r="D3334" s="44">
        <v>4.179558277130127</v>
      </c>
      <c r="E3334" s="55">
        <v>4.179558277130127</v>
      </c>
    </row>
    <row r="3335" spans="1:5" ht="45">
      <c r="A3335" s="5" t="s">
        <v>6555</v>
      </c>
      <c r="B3335" s="15" t="s">
        <v>6556</v>
      </c>
      <c r="C3335" s="20" t="s">
        <v>5125</v>
      </c>
      <c r="D3335" s="51">
        <v>0.63557511568069458</v>
      </c>
      <c r="E3335" s="62">
        <v>0.63557511568069458</v>
      </c>
    </row>
    <row r="3336" spans="1:5" ht="45">
      <c r="A3336" s="5" t="s">
        <v>6557</v>
      </c>
      <c r="B3336" s="15" t="s">
        <v>6558</v>
      </c>
      <c r="C3336" s="20" t="s">
        <v>5128</v>
      </c>
      <c r="D3336" s="54">
        <v>5.9284077724441886E-4</v>
      </c>
      <c r="E3336" s="65">
        <v>5.9284077724441886E-4</v>
      </c>
    </row>
    <row r="3337" spans="1:5" ht="45">
      <c r="A3337" s="5" t="s">
        <v>6559</v>
      </c>
      <c r="B3337" s="15" t="s">
        <v>6560</v>
      </c>
      <c r="C3337" s="20" t="s">
        <v>38</v>
      </c>
      <c r="D3337" s="51">
        <v>0.17499999701976776</v>
      </c>
      <c r="E3337" s="62">
        <v>0.17499999701976776</v>
      </c>
    </row>
    <row r="3338" spans="1:5" ht="45">
      <c r="A3338" s="5" t="s">
        <v>6561</v>
      </c>
      <c r="B3338" s="15" t="s">
        <v>6562</v>
      </c>
      <c r="C3338" s="20" t="s">
        <v>30</v>
      </c>
      <c r="D3338" s="45">
        <v>48.647891998291016</v>
      </c>
      <c r="E3338" s="56">
        <v>48.647891998291016</v>
      </c>
    </row>
    <row r="3339" spans="1:5" ht="45">
      <c r="A3339" s="5" t="s">
        <v>6563</v>
      </c>
      <c r="B3339" s="15" t="s">
        <v>6564</v>
      </c>
      <c r="C3339" s="20" t="s">
        <v>212</v>
      </c>
      <c r="D3339" s="45">
        <v>94.342819213867187</v>
      </c>
      <c r="E3339" s="56">
        <v>94.342819213867187</v>
      </c>
    </row>
    <row r="3340" spans="1:5" ht="45">
      <c r="A3340" s="5" t="s">
        <v>6565</v>
      </c>
      <c r="B3340" s="15" t="s">
        <v>6566</v>
      </c>
      <c r="C3340" s="20" t="s">
        <v>505</v>
      </c>
      <c r="D3340" s="51">
        <v>0.68626660108566284</v>
      </c>
      <c r="E3340" s="62">
        <v>0.68626660108566284</v>
      </c>
    </row>
    <row r="3341" spans="1:5" ht="45">
      <c r="A3341" s="5" t="s">
        <v>6567</v>
      </c>
      <c r="B3341" s="15" t="s">
        <v>6568</v>
      </c>
      <c r="C3341" s="20" t="s">
        <v>500</v>
      </c>
      <c r="D3341" s="50">
        <v>203.64456176757812</v>
      </c>
      <c r="E3341" s="61">
        <v>203.64456176757812</v>
      </c>
    </row>
    <row r="3342" spans="1:5" ht="45">
      <c r="A3342" s="5" t="s">
        <v>6569</v>
      </c>
      <c r="B3342" s="15" t="s">
        <v>6570</v>
      </c>
      <c r="C3342" s="20" t="s">
        <v>500</v>
      </c>
      <c r="D3342" s="47">
        <v>-2343.843994140625</v>
      </c>
      <c r="E3342" s="58">
        <v>-2343.843994140625</v>
      </c>
    </row>
    <row r="3343" spans="1:5" ht="45">
      <c r="A3343" s="5" t="s">
        <v>6571</v>
      </c>
      <c r="B3343" s="15" t="s">
        <v>6572</v>
      </c>
      <c r="C3343" s="20"/>
      <c r="D3343" s="51">
        <v>-1.5140460804104805E-2</v>
      </c>
      <c r="E3343" s="62">
        <v>-1.5140460804104805E-2</v>
      </c>
    </row>
    <row r="3344" spans="1:5" ht="45">
      <c r="A3344" s="5" t="s">
        <v>6573</v>
      </c>
      <c r="B3344" s="15" t="s">
        <v>6574</v>
      </c>
      <c r="C3344" s="20" t="s">
        <v>3939</v>
      </c>
      <c r="D3344" s="50">
        <v>988.6534423828125</v>
      </c>
      <c r="E3344" s="61">
        <v>988.6534423828125</v>
      </c>
    </row>
    <row r="3345" spans="1:5" ht="45">
      <c r="A3345" s="5" t="s">
        <v>6575</v>
      </c>
      <c r="B3345" s="15" t="s">
        <v>6576</v>
      </c>
      <c r="C3345" s="20" t="s">
        <v>505</v>
      </c>
      <c r="D3345" s="44">
        <v>4.1805052757263184</v>
      </c>
      <c r="E3345" s="55">
        <v>4.1805052757263184</v>
      </c>
    </row>
    <row r="3346" spans="1:5" ht="45">
      <c r="A3346" s="5" t="s">
        <v>6577</v>
      </c>
      <c r="B3346" s="15" t="s">
        <v>6578</v>
      </c>
      <c r="C3346" s="20" t="s">
        <v>5125</v>
      </c>
      <c r="D3346" s="51">
        <v>0.63949745893478394</v>
      </c>
      <c r="E3346" s="62">
        <v>0.63949745893478394</v>
      </c>
    </row>
    <row r="3347" spans="1:5" ht="45">
      <c r="A3347" s="5" t="s">
        <v>6579</v>
      </c>
      <c r="B3347" s="15" t="s">
        <v>6580</v>
      </c>
      <c r="C3347" s="20" t="s">
        <v>5128</v>
      </c>
      <c r="D3347" s="54">
        <v>5.5898161372169852E-4</v>
      </c>
      <c r="E3347" s="65">
        <v>5.5898161372169852E-4</v>
      </c>
    </row>
    <row r="3348" spans="1:5" ht="45">
      <c r="A3348" s="5" t="s">
        <v>6581</v>
      </c>
      <c r="B3348" s="15" t="s">
        <v>6582</v>
      </c>
      <c r="C3348" s="20" t="s">
        <v>38</v>
      </c>
      <c r="D3348" s="51">
        <v>0.17499999701976776</v>
      </c>
      <c r="E3348" s="62">
        <v>0.17499999701976776</v>
      </c>
    </row>
    <row r="3349" spans="1:5" ht="45">
      <c r="A3349" s="5" t="s">
        <v>6583</v>
      </c>
      <c r="B3349" s="15" t="s">
        <v>6584</v>
      </c>
      <c r="C3349" s="20" t="s">
        <v>30</v>
      </c>
      <c r="D3349" s="45">
        <v>57.20068359375</v>
      </c>
      <c r="E3349" s="56">
        <v>57.20068359375</v>
      </c>
    </row>
    <row r="3350" spans="1:5" ht="45">
      <c r="A3350" s="5" t="s">
        <v>6585</v>
      </c>
      <c r="B3350" s="15" t="s">
        <v>6586</v>
      </c>
      <c r="C3350" s="20" t="s">
        <v>212</v>
      </c>
      <c r="D3350" s="51">
        <v>0.40748104453086853</v>
      </c>
      <c r="E3350" s="62">
        <v>0.40748104453086853</v>
      </c>
    </row>
    <row r="3351" spans="1:5" ht="45">
      <c r="A3351" s="5" t="s">
        <v>6587</v>
      </c>
      <c r="B3351" s="15" t="s">
        <v>6588</v>
      </c>
      <c r="C3351" s="20" t="s">
        <v>505</v>
      </c>
      <c r="D3351" s="51">
        <v>0.79592645168304443</v>
      </c>
      <c r="E3351" s="62">
        <v>0.79592645168304443</v>
      </c>
    </row>
    <row r="3352" spans="1:5" ht="45">
      <c r="A3352" s="5" t="s">
        <v>6589</v>
      </c>
      <c r="B3352" s="15" t="s">
        <v>6590</v>
      </c>
      <c r="C3352" s="20" t="s">
        <v>500</v>
      </c>
      <c r="D3352" s="50">
        <v>239.4447021484375</v>
      </c>
      <c r="E3352" s="61">
        <v>239.4447021484375</v>
      </c>
    </row>
    <row r="3353" spans="1:5" ht="45">
      <c r="A3353" s="5" t="s">
        <v>6591</v>
      </c>
      <c r="B3353" s="15" t="s">
        <v>6592</v>
      </c>
      <c r="C3353" s="20" t="s">
        <v>500</v>
      </c>
      <c r="D3353" s="47">
        <v>-2308.0439453125</v>
      </c>
      <c r="E3353" s="58">
        <v>-2308.0439453125</v>
      </c>
    </row>
    <row r="3354" spans="1:5" ht="45">
      <c r="A3354" s="5" t="s">
        <v>6593</v>
      </c>
      <c r="B3354" s="15" t="s">
        <v>6594</v>
      </c>
      <c r="C3354" s="20"/>
      <c r="D3354" s="52">
        <v>4.0167456916151423E-8</v>
      </c>
      <c r="E3354" s="63">
        <v>4.0167456916151423E-8</v>
      </c>
    </row>
    <row r="3355" spans="1:5" ht="45">
      <c r="A3355" s="5" t="s">
        <v>6595</v>
      </c>
      <c r="B3355" s="15" t="s">
        <v>6596</v>
      </c>
      <c r="C3355" s="20" t="s">
        <v>3939</v>
      </c>
      <c r="D3355" s="50">
        <v>984.29034423828125</v>
      </c>
      <c r="E3355" s="61">
        <v>984.29034423828125</v>
      </c>
    </row>
    <row r="3356" spans="1:5" ht="45">
      <c r="A3356" s="5" t="s">
        <v>6597</v>
      </c>
      <c r="B3356" s="15" t="s">
        <v>6598</v>
      </c>
      <c r="C3356" s="20" t="s">
        <v>505</v>
      </c>
      <c r="D3356" s="44">
        <v>4.1834301948547363</v>
      </c>
      <c r="E3356" s="55">
        <v>4.1834301948547363</v>
      </c>
    </row>
    <row r="3357" spans="1:5" ht="45">
      <c r="A3357" s="5" t="s">
        <v>6599</v>
      </c>
      <c r="B3357" s="15" t="s">
        <v>6600</v>
      </c>
      <c r="C3357" s="20" t="s">
        <v>5125</v>
      </c>
      <c r="D3357" s="51">
        <v>0.64858484268188477</v>
      </c>
      <c r="E3357" s="62">
        <v>0.64858484268188477</v>
      </c>
    </row>
    <row r="3358" spans="1:5" ht="45">
      <c r="A3358" s="5" t="s">
        <v>6601</v>
      </c>
      <c r="B3358" s="15" t="s">
        <v>6602</v>
      </c>
      <c r="C3358" s="20" t="s">
        <v>5128</v>
      </c>
      <c r="D3358" s="54">
        <v>4.8667812370695174E-4</v>
      </c>
      <c r="E3358" s="65">
        <v>4.8667812370695174E-4</v>
      </c>
    </row>
    <row r="3359" spans="1:5" ht="45">
      <c r="A3359" s="5" t="s">
        <v>6603</v>
      </c>
      <c r="B3359" s="15" t="s">
        <v>6604</v>
      </c>
      <c r="C3359" s="20" t="s">
        <v>38</v>
      </c>
      <c r="D3359" s="51">
        <v>9.7499996423721313E-2</v>
      </c>
      <c r="E3359" s="62">
        <v>9.7499996423721313E-2</v>
      </c>
    </row>
    <row r="3360" spans="1:5" ht="45">
      <c r="A3360" s="5" t="s">
        <v>6605</v>
      </c>
      <c r="B3360" s="15" t="s">
        <v>6606</v>
      </c>
      <c r="C3360" s="20" t="s">
        <v>30</v>
      </c>
      <c r="D3360" s="45">
        <v>45.313236236572266</v>
      </c>
      <c r="E3360" s="56">
        <v>45.313236236572266</v>
      </c>
    </row>
    <row r="3361" spans="1:5" ht="45">
      <c r="A3361" s="5" t="s">
        <v>6607</v>
      </c>
      <c r="B3361" s="15" t="s">
        <v>6608</v>
      </c>
      <c r="C3361" s="20" t="s">
        <v>212</v>
      </c>
      <c r="D3361" s="50">
        <v>553.87493896484375</v>
      </c>
      <c r="E3361" s="61">
        <v>553.87493896484375</v>
      </c>
    </row>
    <row r="3362" spans="1:5" ht="45">
      <c r="A3362" s="5" t="s">
        <v>6609</v>
      </c>
      <c r="B3362" s="15" t="s">
        <v>6610</v>
      </c>
      <c r="C3362" s="20" t="s">
        <v>505</v>
      </c>
      <c r="D3362" s="44">
        <v>7.6640233993530273</v>
      </c>
      <c r="E3362" s="55">
        <v>7.6640233993530273</v>
      </c>
    </row>
    <row r="3363" spans="1:5" ht="45">
      <c r="A3363" s="5" t="s">
        <v>6611</v>
      </c>
      <c r="B3363" s="15" t="s">
        <v>6612</v>
      </c>
      <c r="C3363" s="20" t="s">
        <v>500</v>
      </c>
      <c r="D3363" s="47">
        <v>2425.7646484375</v>
      </c>
      <c r="E3363" s="58">
        <v>2425.7646484375</v>
      </c>
    </row>
    <row r="3364" spans="1:5" ht="45">
      <c r="A3364" s="5" t="s">
        <v>6613</v>
      </c>
      <c r="B3364" s="15" t="s">
        <v>6614</v>
      </c>
      <c r="C3364" s="20" t="s">
        <v>500</v>
      </c>
      <c r="D3364" s="50">
        <v>-121.72377014160156</v>
      </c>
      <c r="E3364" s="61">
        <v>-121.72377014160156</v>
      </c>
    </row>
    <row r="3365" spans="1:5" ht="45">
      <c r="A3365" s="5" t="s">
        <v>6615</v>
      </c>
      <c r="B3365" s="15" t="s">
        <v>6616</v>
      </c>
      <c r="C3365" s="20"/>
      <c r="D3365" s="51">
        <v>0.93429702520370483</v>
      </c>
      <c r="E3365" s="62">
        <v>0.93429702520370483</v>
      </c>
    </row>
    <row r="3366" spans="1:5" ht="45">
      <c r="A3366" s="5" t="s">
        <v>6617</v>
      </c>
      <c r="B3366" s="15" t="s">
        <v>6618</v>
      </c>
      <c r="C3366" s="20" t="s">
        <v>3939</v>
      </c>
      <c r="D3366" s="51">
        <v>7.1242108941078186E-2</v>
      </c>
      <c r="E3366" s="62">
        <v>7.1242108941078186E-2</v>
      </c>
    </row>
    <row r="3367" spans="1:5" ht="45">
      <c r="A3367" s="5" t="s">
        <v>6619</v>
      </c>
      <c r="B3367" s="15" t="s">
        <v>6620</v>
      </c>
      <c r="C3367" s="20" t="s">
        <v>505</v>
      </c>
      <c r="D3367" s="44">
        <v>4.1796603202819824</v>
      </c>
      <c r="E3367" s="55">
        <v>4.1796603202819824</v>
      </c>
    </row>
    <row r="3368" spans="1:5" ht="45">
      <c r="A3368" s="5" t="s">
        <v>6621</v>
      </c>
      <c r="B3368" s="15" t="s">
        <v>6622</v>
      </c>
      <c r="C3368" s="20" t="s">
        <v>5125</v>
      </c>
      <c r="D3368" s="51">
        <v>1.9919160753488541E-2</v>
      </c>
      <c r="E3368" s="62">
        <v>1.9919160753488541E-2</v>
      </c>
    </row>
    <row r="3369" spans="1:5" ht="45">
      <c r="A3369" s="5" t="s">
        <v>6623</v>
      </c>
      <c r="B3369" s="15" t="s">
        <v>6624</v>
      </c>
      <c r="C3369" s="20" t="s">
        <v>5128</v>
      </c>
      <c r="D3369" s="52">
        <v>1.0473510883457493E-5</v>
      </c>
      <c r="E3369" s="63">
        <v>1.0473510883457493E-5</v>
      </c>
    </row>
    <row r="3370" spans="1:5" ht="45">
      <c r="A3370" s="5" t="s">
        <v>6625</v>
      </c>
      <c r="B3370" s="15" t="s">
        <v>6626</v>
      </c>
      <c r="C3370" s="20" t="s">
        <v>38</v>
      </c>
      <c r="D3370" s="45">
        <v>10.869241714477539</v>
      </c>
      <c r="E3370" s="56">
        <v>10.869241714477539</v>
      </c>
    </row>
    <row r="3371" spans="1:5" ht="60">
      <c r="A3371" s="5" t="s">
        <v>6627</v>
      </c>
      <c r="B3371" s="15" t="s">
        <v>6628</v>
      </c>
      <c r="C3371" s="20" t="s">
        <v>30</v>
      </c>
      <c r="D3371" s="45">
        <v>61.712944030761719</v>
      </c>
      <c r="E3371" s="56">
        <v>61.712944030761719</v>
      </c>
    </row>
    <row r="3372" spans="1:5" ht="45">
      <c r="A3372" s="5" t="s">
        <v>6629</v>
      </c>
      <c r="B3372" s="15" t="s">
        <v>6630</v>
      </c>
      <c r="C3372" s="20" t="s">
        <v>212</v>
      </c>
      <c r="D3372" s="50">
        <v>650.5074462890625</v>
      </c>
      <c r="E3372" s="61">
        <v>650.5074462890625</v>
      </c>
    </row>
    <row r="3373" spans="1:5" ht="45">
      <c r="A3373" s="5" t="s">
        <v>6631</v>
      </c>
      <c r="B3373" s="15" t="s">
        <v>6632</v>
      </c>
      <c r="C3373" s="20" t="s">
        <v>505</v>
      </c>
      <c r="D3373" s="51">
        <v>0.85209089517593384</v>
      </c>
      <c r="E3373" s="62">
        <v>0.85209089517593384</v>
      </c>
    </row>
    <row r="3374" spans="1:5" ht="45">
      <c r="A3374" s="5" t="s">
        <v>6633</v>
      </c>
      <c r="B3374" s="15" t="s">
        <v>6634</v>
      </c>
      <c r="C3374" s="20" t="s">
        <v>500</v>
      </c>
      <c r="D3374" s="50">
        <v>259.20166015625</v>
      </c>
      <c r="E3374" s="61">
        <v>259.20166015625</v>
      </c>
    </row>
    <row r="3375" spans="1:5" ht="45">
      <c r="A3375" s="5" t="s">
        <v>6635</v>
      </c>
      <c r="B3375" s="15" t="s">
        <v>6636</v>
      </c>
      <c r="C3375" s="20" t="s">
        <v>500</v>
      </c>
      <c r="D3375" s="47">
        <v>-2288.286865234375</v>
      </c>
      <c r="E3375" s="58">
        <v>-2288.286865234375</v>
      </c>
    </row>
    <row r="3376" spans="1:5" ht="60">
      <c r="A3376" s="5" t="s">
        <v>6637</v>
      </c>
      <c r="B3376" s="15" t="s">
        <v>6638</v>
      </c>
      <c r="C3376" s="20"/>
      <c r="D3376" s="51">
        <v>-0.25964504480361938</v>
      </c>
      <c r="E3376" s="62">
        <v>-0.25964504480361938</v>
      </c>
    </row>
    <row r="3377" spans="1:5" ht="45">
      <c r="A3377" s="5" t="s">
        <v>6639</v>
      </c>
      <c r="B3377" s="15" t="s">
        <v>6640</v>
      </c>
      <c r="C3377" s="20" t="s">
        <v>3939</v>
      </c>
      <c r="D3377" s="50">
        <v>982.787841796875</v>
      </c>
      <c r="E3377" s="61">
        <v>982.787841796875</v>
      </c>
    </row>
    <row r="3378" spans="1:5" ht="45">
      <c r="A3378" s="5" t="s">
        <v>6641</v>
      </c>
      <c r="B3378" s="15" t="s">
        <v>6642</v>
      </c>
      <c r="C3378" s="20" t="s">
        <v>505</v>
      </c>
      <c r="D3378" s="44">
        <v>4.1829814910888672</v>
      </c>
      <c r="E3378" s="55">
        <v>4.1829814910888672</v>
      </c>
    </row>
    <row r="3379" spans="1:5" ht="60">
      <c r="A3379" s="5" t="s">
        <v>6643</v>
      </c>
      <c r="B3379" s="15" t="s">
        <v>6644</v>
      </c>
      <c r="C3379" s="20" t="s">
        <v>5125</v>
      </c>
      <c r="D3379" s="51">
        <v>0.65348225831985474</v>
      </c>
      <c r="E3379" s="62">
        <v>0.65348225831985474</v>
      </c>
    </row>
    <row r="3380" spans="1:5" ht="60">
      <c r="A3380" s="5" t="s">
        <v>6645</v>
      </c>
      <c r="B3380" s="15" t="s">
        <v>6646</v>
      </c>
      <c r="C3380" s="20" t="s">
        <v>5128</v>
      </c>
      <c r="D3380" s="54">
        <v>4.5481370761990547E-4</v>
      </c>
      <c r="E3380" s="65">
        <v>4.5481370761990547E-4</v>
      </c>
    </row>
    <row r="3381" spans="1:5" ht="45">
      <c r="A3381" s="5" t="s">
        <v>6647</v>
      </c>
      <c r="B3381" s="15" t="s">
        <v>6648</v>
      </c>
      <c r="C3381" s="20" t="s">
        <v>38</v>
      </c>
      <c r="D3381" s="51">
        <v>0.70449364185333252</v>
      </c>
      <c r="E3381" s="62">
        <v>0.70449364185333252</v>
      </c>
    </row>
    <row r="3382" spans="1:5" ht="60">
      <c r="A3382" s="5" t="s">
        <v>6649</v>
      </c>
      <c r="B3382" s="15" t="s">
        <v>6650</v>
      </c>
      <c r="C3382" s="20" t="s">
        <v>30</v>
      </c>
      <c r="D3382" s="45">
        <v>64.515510559082031</v>
      </c>
      <c r="E3382" s="56">
        <v>64.515510559082031</v>
      </c>
    </row>
    <row r="3383" spans="1:5" ht="45">
      <c r="A3383" s="5" t="s">
        <v>6651</v>
      </c>
      <c r="B3383" s="15" t="s">
        <v>6652</v>
      </c>
      <c r="C3383" s="20" t="s">
        <v>212</v>
      </c>
      <c r="D3383" s="45">
        <v>77.541145324707031</v>
      </c>
      <c r="E3383" s="56">
        <v>77.541145324707031</v>
      </c>
    </row>
    <row r="3384" spans="1:5" ht="45">
      <c r="A3384" s="5" t="s">
        <v>6653</v>
      </c>
      <c r="B3384" s="15" t="s">
        <v>6654</v>
      </c>
      <c r="C3384" s="20" t="s">
        <v>505</v>
      </c>
      <c r="D3384" s="51">
        <v>0.88751643896102905</v>
      </c>
      <c r="E3384" s="62">
        <v>0.88751643896102905</v>
      </c>
    </row>
    <row r="3385" spans="1:5" ht="45">
      <c r="A3385" s="5" t="s">
        <v>6655</v>
      </c>
      <c r="B3385" s="15" t="s">
        <v>6656</v>
      </c>
      <c r="C3385" s="20" t="s">
        <v>500</v>
      </c>
      <c r="D3385" s="50">
        <v>270.07855224609375</v>
      </c>
      <c r="E3385" s="61">
        <v>270.07855224609375</v>
      </c>
    </row>
    <row r="3386" spans="1:5" ht="45">
      <c r="A3386" s="5" t="s">
        <v>6657</v>
      </c>
      <c r="B3386" s="15" t="s">
        <v>6658</v>
      </c>
      <c r="C3386" s="20" t="s">
        <v>500</v>
      </c>
      <c r="D3386" s="47">
        <v>-2277.409912109375</v>
      </c>
      <c r="E3386" s="58">
        <v>-2277.409912109375</v>
      </c>
    </row>
    <row r="3387" spans="1:5" ht="60">
      <c r="A3387" s="5" t="s">
        <v>6659</v>
      </c>
      <c r="B3387" s="15" t="s">
        <v>6660</v>
      </c>
      <c r="C3387" s="20"/>
      <c r="D3387" s="51">
        <v>-4.7018609941005707E-2</v>
      </c>
      <c r="E3387" s="62">
        <v>-4.7018609941005707E-2</v>
      </c>
    </row>
    <row r="3388" spans="1:5" ht="45">
      <c r="A3388" s="5" t="s">
        <v>6661</v>
      </c>
      <c r="B3388" s="15" t="s">
        <v>6662</v>
      </c>
      <c r="C3388" s="20" t="s">
        <v>3939</v>
      </c>
      <c r="D3388" s="50">
        <v>980.85205078125</v>
      </c>
      <c r="E3388" s="61">
        <v>980.85205078125</v>
      </c>
    </row>
    <row r="3389" spans="1:5" ht="45">
      <c r="A3389" s="5" t="s">
        <v>6663</v>
      </c>
      <c r="B3389" s="15" t="s">
        <v>6664</v>
      </c>
      <c r="C3389" s="20" t="s">
        <v>505</v>
      </c>
      <c r="D3389" s="44">
        <v>4.1865944862365723</v>
      </c>
      <c r="E3389" s="55">
        <v>4.1865944862365723</v>
      </c>
    </row>
    <row r="3390" spans="1:5" ht="60">
      <c r="A3390" s="5" t="s">
        <v>6665</v>
      </c>
      <c r="B3390" s="15" t="s">
        <v>6666</v>
      </c>
      <c r="C3390" s="20" t="s">
        <v>5125</v>
      </c>
      <c r="D3390" s="51">
        <v>0.65549719333648682</v>
      </c>
      <c r="E3390" s="62">
        <v>0.65549719333648682</v>
      </c>
    </row>
    <row r="3391" spans="1:5" ht="60">
      <c r="A3391" s="5" t="s">
        <v>6667</v>
      </c>
      <c r="B3391" s="15" t="s">
        <v>6668</v>
      </c>
      <c r="C3391" s="20" t="s">
        <v>5128</v>
      </c>
      <c r="D3391" s="54">
        <v>4.3640713556669652E-4</v>
      </c>
      <c r="E3391" s="65">
        <v>4.3640713556669652E-4</v>
      </c>
    </row>
    <row r="3392" spans="1:5" ht="45">
      <c r="A3392" s="5" t="s">
        <v>6669</v>
      </c>
      <c r="B3392" s="15" t="s">
        <v>6670</v>
      </c>
      <c r="C3392" s="20" t="s">
        <v>38</v>
      </c>
      <c r="D3392" s="45">
        <v>10.656119346618652</v>
      </c>
      <c r="E3392" s="56">
        <v>10.656119346618652</v>
      </c>
    </row>
    <row r="3393" spans="1:5" ht="60">
      <c r="A3393" s="5" t="s">
        <v>6671</v>
      </c>
      <c r="B3393" s="15" t="s">
        <v>6672</v>
      </c>
      <c r="C3393" s="20" t="s">
        <v>30</v>
      </c>
      <c r="D3393" s="45">
        <v>84.497840881347656</v>
      </c>
      <c r="E3393" s="56">
        <v>84.497840881347656</v>
      </c>
    </row>
    <row r="3394" spans="1:5" ht="45">
      <c r="A3394" s="5" t="s">
        <v>6673</v>
      </c>
      <c r="B3394" s="15" t="s">
        <v>6674</v>
      </c>
      <c r="C3394" s="20" t="s">
        <v>212</v>
      </c>
      <c r="D3394" s="50">
        <v>650.5074462890625</v>
      </c>
      <c r="E3394" s="61">
        <v>650.5074462890625</v>
      </c>
    </row>
    <row r="3395" spans="1:5" ht="45">
      <c r="A3395" s="5" t="s">
        <v>6675</v>
      </c>
      <c r="B3395" s="15" t="s">
        <v>6676</v>
      </c>
      <c r="C3395" s="20" t="s">
        <v>505</v>
      </c>
      <c r="D3395" s="44">
        <v>1.127815842628479</v>
      </c>
      <c r="E3395" s="55">
        <v>1.127815842628479</v>
      </c>
    </row>
    <row r="3396" spans="1:5" ht="45">
      <c r="A3396" s="5" t="s">
        <v>6677</v>
      </c>
      <c r="B3396" s="15" t="s">
        <v>6678</v>
      </c>
      <c r="C3396" s="20" t="s">
        <v>500</v>
      </c>
      <c r="D3396" s="50">
        <v>354.63824462890625</v>
      </c>
      <c r="E3396" s="61">
        <v>354.63824462890625</v>
      </c>
    </row>
    <row r="3397" spans="1:5" ht="45">
      <c r="A3397" s="5" t="s">
        <v>6679</v>
      </c>
      <c r="B3397" s="15" t="s">
        <v>6680</v>
      </c>
      <c r="C3397" s="20" t="s">
        <v>500</v>
      </c>
      <c r="D3397" s="47">
        <v>-2192.850341796875</v>
      </c>
      <c r="E3397" s="58">
        <v>-2192.850341796875</v>
      </c>
    </row>
    <row r="3398" spans="1:5" ht="60">
      <c r="A3398" s="5" t="s">
        <v>6681</v>
      </c>
      <c r="B3398" s="15" t="s">
        <v>6682</v>
      </c>
      <c r="C3398" s="20"/>
      <c r="D3398" s="51">
        <v>-0.20969562232494354</v>
      </c>
      <c r="E3398" s="62">
        <v>-0.20969562232494354</v>
      </c>
    </row>
    <row r="3399" spans="1:5" ht="45">
      <c r="A3399" s="5" t="s">
        <v>6683</v>
      </c>
      <c r="B3399" s="15" t="s">
        <v>6684</v>
      </c>
      <c r="C3399" s="20" t="s">
        <v>3939</v>
      </c>
      <c r="D3399" s="50">
        <v>969.4185791015625</v>
      </c>
      <c r="E3399" s="61">
        <v>969.4185791015625</v>
      </c>
    </row>
    <row r="3400" spans="1:5" ht="45">
      <c r="A3400" s="5" t="s">
        <v>6685</v>
      </c>
      <c r="B3400" s="15" t="s">
        <v>6686</v>
      </c>
      <c r="C3400" s="20" t="s">
        <v>505</v>
      </c>
      <c r="D3400" s="44">
        <v>4.1976194381713867</v>
      </c>
      <c r="E3400" s="55">
        <v>4.1976194381713867</v>
      </c>
    </row>
    <row r="3401" spans="1:5" ht="60">
      <c r="A3401" s="5" t="s">
        <v>6687</v>
      </c>
      <c r="B3401" s="15" t="s">
        <v>6688</v>
      </c>
      <c r="C3401" s="20" t="s">
        <v>5125</v>
      </c>
      <c r="D3401" s="51">
        <v>0.67093759775161743</v>
      </c>
      <c r="E3401" s="62">
        <v>0.67093759775161743</v>
      </c>
    </row>
    <row r="3402" spans="1:5" ht="60">
      <c r="A3402" s="5" t="s">
        <v>6689</v>
      </c>
      <c r="B3402" s="15" t="s">
        <v>6690</v>
      </c>
      <c r="C3402" s="20" t="s">
        <v>5128</v>
      </c>
      <c r="D3402" s="54">
        <v>3.3609269303269684E-4</v>
      </c>
      <c r="E3402" s="65">
        <v>3.3609269303269684E-4</v>
      </c>
    </row>
    <row r="3403" spans="1:5" ht="45">
      <c r="A3403" s="5" t="s">
        <v>6691</v>
      </c>
      <c r="B3403" s="15" t="s">
        <v>6692</v>
      </c>
      <c r="C3403" s="20" t="s">
        <v>38</v>
      </c>
      <c r="D3403" s="44">
        <v>1.3529412746429443</v>
      </c>
      <c r="E3403" s="55">
        <v>1.3529412746429443</v>
      </c>
    </row>
    <row r="3404" spans="1:5" ht="60">
      <c r="A3404" s="5" t="s">
        <v>6693</v>
      </c>
      <c r="B3404" s="15" t="s">
        <v>6694</v>
      </c>
      <c r="C3404" s="20" t="s">
        <v>30</v>
      </c>
      <c r="D3404" s="45">
        <v>87.296783447265625</v>
      </c>
      <c r="E3404" s="56">
        <v>87.296783447265625</v>
      </c>
    </row>
    <row r="3405" spans="1:5" ht="45">
      <c r="A3405" s="5" t="s">
        <v>6695</v>
      </c>
      <c r="B3405" s="15" t="s">
        <v>6696</v>
      </c>
      <c r="C3405" s="20" t="s">
        <v>212</v>
      </c>
      <c r="D3405" s="45">
        <v>53.870052337646484</v>
      </c>
      <c r="E3405" s="56">
        <v>53.870052337646484</v>
      </c>
    </row>
    <row r="3406" spans="1:5" ht="45">
      <c r="A3406" s="5" t="s">
        <v>6697</v>
      </c>
      <c r="B3406" s="15" t="s">
        <v>6698</v>
      </c>
      <c r="C3406" s="20" t="s">
        <v>505</v>
      </c>
      <c r="D3406" s="44">
        <v>1.1612027883529663</v>
      </c>
      <c r="E3406" s="55">
        <v>1.1612027883529663</v>
      </c>
    </row>
    <row r="3407" spans="1:5" ht="45">
      <c r="A3407" s="5" t="s">
        <v>6699</v>
      </c>
      <c r="B3407" s="15" t="s">
        <v>6700</v>
      </c>
      <c r="C3407" s="20" t="s">
        <v>500</v>
      </c>
      <c r="D3407" s="50">
        <v>365.66006469726562</v>
      </c>
      <c r="E3407" s="61">
        <v>365.66006469726562</v>
      </c>
    </row>
    <row r="3408" spans="1:5" ht="45">
      <c r="A3408" s="5" t="s">
        <v>6701</v>
      </c>
      <c r="B3408" s="15" t="s">
        <v>6702</v>
      </c>
      <c r="C3408" s="20" t="s">
        <v>500</v>
      </c>
      <c r="D3408" s="47">
        <v>-2181.828369140625</v>
      </c>
      <c r="E3408" s="58">
        <v>-2181.828369140625</v>
      </c>
    </row>
    <row r="3409" spans="1:5" ht="60">
      <c r="A3409" s="5" t="s">
        <v>6703</v>
      </c>
      <c r="B3409" s="15" t="s">
        <v>6704</v>
      </c>
      <c r="C3409" s="20"/>
      <c r="D3409" s="51">
        <v>-3.9577312767505646E-2</v>
      </c>
      <c r="E3409" s="62">
        <v>-3.9577312767505646E-2</v>
      </c>
    </row>
    <row r="3410" spans="1:5" ht="45">
      <c r="A3410" s="5" t="s">
        <v>6705</v>
      </c>
      <c r="B3410" s="15" t="s">
        <v>6706</v>
      </c>
      <c r="C3410" s="20" t="s">
        <v>3939</v>
      </c>
      <c r="D3410" s="50">
        <v>967.171875</v>
      </c>
      <c r="E3410" s="61">
        <v>967.171875</v>
      </c>
    </row>
    <row r="3411" spans="1:5" ht="45">
      <c r="A3411" s="5" t="s">
        <v>6707</v>
      </c>
      <c r="B3411" s="15" t="s">
        <v>6708</v>
      </c>
      <c r="C3411" s="20" t="s">
        <v>505</v>
      </c>
      <c r="D3411" s="44">
        <v>4.202080249786377</v>
      </c>
      <c r="E3411" s="55">
        <v>4.202080249786377</v>
      </c>
    </row>
    <row r="3412" spans="1:5" ht="60">
      <c r="A3412" s="5" t="s">
        <v>6709</v>
      </c>
      <c r="B3412" s="15" t="s">
        <v>6710</v>
      </c>
      <c r="C3412" s="20" t="s">
        <v>5125</v>
      </c>
      <c r="D3412" s="51">
        <v>0.67209172248840332</v>
      </c>
      <c r="E3412" s="62">
        <v>0.67209172248840332</v>
      </c>
    </row>
    <row r="3413" spans="1:5" ht="60">
      <c r="A3413" s="5" t="s">
        <v>6711</v>
      </c>
      <c r="B3413" s="15" t="s">
        <v>6712</v>
      </c>
      <c r="C3413" s="20" t="s">
        <v>5128</v>
      </c>
      <c r="D3413" s="54">
        <v>3.2491429010406137E-4</v>
      </c>
      <c r="E3413" s="65">
        <v>3.2491429010406137E-4</v>
      </c>
    </row>
    <row r="3414" spans="1:5" ht="45">
      <c r="A3414" s="5" t="s">
        <v>6713</v>
      </c>
      <c r="B3414" s="15" t="s">
        <v>6714</v>
      </c>
      <c r="C3414" s="20" t="s">
        <v>38</v>
      </c>
      <c r="D3414" s="45">
        <v>10.447175979614258</v>
      </c>
      <c r="E3414" s="56">
        <v>10.447175979614258</v>
      </c>
    </row>
    <row r="3415" spans="1:5" ht="60">
      <c r="A3415" s="5" t="s">
        <v>6715</v>
      </c>
      <c r="B3415" s="15" t="s">
        <v>6716</v>
      </c>
      <c r="C3415" s="20" t="s">
        <v>30</v>
      </c>
      <c r="D3415" s="50">
        <v>102.58306884765625</v>
      </c>
      <c r="E3415" s="61">
        <v>102.58306884765625</v>
      </c>
    </row>
    <row r="3416" spans="1:5" ht="45">
      <c r="A3416" s="5" t="s">
        <v>6717</v>
      </c>
      <c r="B3416" s="15" t="s">
        <v>6718</v>
      </c>
      <c r="C3416" s="20" t="s">
        <v>212</v>
      </c>
      <c r="D3416" s="50">
        <v>650.5074462890625</v>
      </c>
      <c r="E3416" s="61">
        <v>650.5074462890625</v>
      </c>
    </row>
    <row r="3417" spans="1:5" ht="45">
      <c r="A3417" s="5" t="s">
        <v>6719</v>
      </c>
      <c r="B3417" s="15" t="s">
        <v>6720</v>
      </c>
      <c r="C3417" s="20" t="s">
        <v>505</v>
      </c>
      <c r="D3417" s="44">
        <v>1.3353607654571533</v>
      </c>
      <c r="E3417" s="55">
        <v>1.3353607654571533</v>
      </c>
    </row>
    <row r="3418" spans="1:5" ht="45">
      <c r="A3418" s="5" t="s">
        <v>6721</v>
      </c>
      <c r="B3418" s="15" t="s">
        <v>6722</v>
      </c>
      <c r="C3418" s="20" t="s">
        <v>500</v>
      </c>
      <c r="D3418" s="50">
        <v>430.69180297851562</v>
      </c>
      <c r="E3418" s="61">
        <v>430.69180297851562</v>
      </c>
    </row>
    <row r="3419" spans="1:5" ht="45">
      <c r="A3419" s="5" t="s">
        <v>6723</v>
      </c>
      <c r="B3419" s="15" t="s">
        <v>6724</v>
      </c>
      <c r="C3419" s="20" t="s">
        <v>500</v>
      </c>
      <c r="D3419" s="47">
        <v>-2116.796630859375</v>
      </c>
      <c r="E3419" s="58">
        <v>-2116.796630859375</v>
      </c>
    </row>
    <row r="3420" spans="1:5" ht="60">
      <c r="A3420" s="5" t="s">
        <v>6725</v>
      </c>
      <c r="B3420" s="15" t="s">
        <v>6726</v>
      </c>
      <c r="C3420" s="20"/>
      <c r="D3420" s="51">
        <v>-0.16956906020641327</v>
      </c>
      <c r="E3420" s="62">
        <v>-0.16956906020641327</v>
      </c>
    </row>
    <row r="3421" spans="1:5" ht="45">
      <c r="A3421" s="5" t="s">
        <v>6727</v>
      </c>
      <c r="B3421" s="15" t="s">
        <v>6728</v>
      </c>
      <c r="C3421" s="20" t="s">
        <v>3939</v>
      </c>
      <c r="D3421" s="50">
        <v>956.96099853515625</v>
      </c>
      <c r="E3421" s="61">
        <v>956.96099853515625</v>
      </c>
    </row>
    <row r="3422" spans="1:5" ht="45">
      <c r="A3422" s="5" t="s">
        <v>6729</v>
      </c>
      <c r="B3422" s="15" t="s">
        <v>6730</v>
      </c>
      <c r="C3422" s="20" t="s">
        <v>505</v>
      </c>
      <c r="D3422" s="44">
        <v>4.2164154052734375</v>
      </c>
      <c r="E3422" s="55">
        <v>4.2164154052734375</v>
      </c>
    </row>
    <row r="3423" spans="1:5" ht="60">
      <c r="A3423" s="5" t="s">
        <v>6731</v>
      </c>
      <c r="B3423" s="15" t="s">
        <v>6732</v>
      </c>
      <c r="C3423" s="20" t="s">
        <v>5125</v>
      </c>
      <c r="D3423" s="51">
        <v>0.67986065149307251</v>
      </c>
      <c r="E3423" s="62">
        <v>0.67986065149307251</v>
      </c>
    </row>
    <row r="3424" spans="1:5" ht="60">
      <c r="A3424" s="5" t="s">
        <v>6733</v>
      </c>
      <c r="B3424" s="15" t="s">
        <v>6734</v>
      </c>
      <c r="C3424" s="20" t="s">
        <v>5128</v>
      </c>
      <c r="D3424" s="54">
        <v>2.7492246590554714E-4</v>
      </c>
      <c r="E3424" s="65">
        <v>2.7492246590554714E-4</v>
      </c>
    </row>
    <row r="3425" spans="1:5" ht="45">
      <c r="A3425" s="5" t="s">
        <v>6735</v>
      </c>
      <c r="B3425" s="15" t="s">
        <v>6736</v>
      </c>
      <c r="C3425" s="20" t="s">
        <v>38</v>
      </c>
      <c r="D3425" s="44">
        <v>3.5705876350402832</v>
      </c>
      <c r="E3425" s="55">
        <v>3.5705876350402832</v>
      </c>
    </row>
    <row r="3426" spans="1:5" ht="60">
      <c r="A3426" s="5" t="s">
        <v>6737</v>
      </c>
      <c r="B3426" s="15" t="s">
        <v>6738</v>
      </c>
      <c r="C3426" s="20" t="s">
        <v>30</v>
      </c>
      <c r="D3426" s="50">
        <v>105.38638305664062</v>
      </c>
      <c r="E3426" s="61">
        <v>105.38638305664062</v>
      </c>
    </row>
    <row r="3427" spans="1:5" ht="45">
      <c r="A3427" s="5" t="s">
        <v>6739</v>
      </c>
      <c r="B3427" s="15" t="s">
        <v>6740</v>
      </c>
      <c r="C3427" s="20" t="s">
        <v>212</v>
      </c>
      <c r="D3427" s="45">
        <v>34.384773254394531</v>
      </c>
      <c r="E3427" s="56">
        <v>34.384773254394531</v>
      </c>
    </row>
    <row r="3428" spans="1:5" ht="45">
      <c r="A3428" s="5" t="s">
        <v>6741</v>
      </c>
      <c r="B3428" s="15" t="s">
        <v>6742</v>
      </c>
      <c r="C3428" s="20" t="s">
        <v>505</v>
      </c>
      <c r="D3428" s="44">
        <v>1.3672875165939331</v>
      </c>
      <c r="E3428" s="55">
        <v>1.3672875165939331</v>
      </c>
    </row>
    <row r="3429" spans="1:5" ht="45">
      <c r="A3429" s="5" t="s">
        <v>6743</v>
      </c>
      <c r="B3429" s="15" t="s">
        <v>6744</v>
      </c>
      <c r="C3429" s="20" t="s">
        <v>500</v>
      </c>
      <c r="D3429" s="50">
        <v>442.00534057617187</v>
      </c>
      <c r="E3429" s="61">
        <v>442.00534057617187</v>
      </c>
    </row>
    <row r="3430" spans="1:5" ht="45">
      <c r="A3430" s="5" t="s">
        <v>6745</v>
      </c>
      <c r="B3430" s="15" t="s">
        <v>6746</v>
      </c>
      <c r="C3430" s="20" t="s">
        <v>500</v>
      </c>
      <c r="D3430" s="47">
        <v>-2105.483154296875</v>
      </c>
      <c r="E3430" s="58">
        <v>-2105.483154296875</v>
      </c>
    </row>
    <row r="3431" spans="1:5" ht="60">
      <c r="A3431" s="5" t="s">
        <v>6747</v>
      </c>
      <c r="B3431" s="15" t="s">
        <v>6748</v>
      </c>
      <c r="C3431" s="20"/>
      <c r="D3431" s="51">
        <v>-6.7731432616710663E-2</v>
      </c>
      <c r="E3431" s="62">
        <v>-6.7731432616710663E-2</v>
      </c>
    </row>
    <row r="3432" spans="1:5" ht="45">
      <c r="A3432" s="5" t="s">
        <v>6749</v>
      </c>
      <c r="B3432" s="15" t="s">
        <v>6750</v>
      </c>
      <c r="C3432" s="20" t="s">
        <v>3939</v>
      </c>
      <c r="D3432" s="50">
        <v>954.569091796875</v>
      </c>
      <c r="E3432" s="61">
        <v>954.569091796875</v>
      </c>
    </row>
    <row r="3433" spans="1:5" ht="45">
      <c r="A3433" s="5" t="s">
        <v>6751</v>
      </c>
      <c r="B3433" s="15" t="s">
        <v>6752</v>
      </c>
      <c r="C3433" s="20" t="s">
        <v>505</v>
      </c>
      <c r="D3433" s="44">
        <v>4.2216038703918457</v>
      </c>
      <c r="E3433" s="55">
        <v>4.2216038703918457</v>
      </c>
    </row>
    <row r="3434" spans="1:5" ht="60">
      <c r="A3434" s="5" t="s">
        <v>6753</v>
      </c>
      <c r="B3434" s="15" t="s">
        <v>6754</v>
      </c>
      <c r="C3434" s="20" t="s">
        <v>5125</v>
      </c>
      <c r="D3434" s="51">
        <v>0.68048924207687378</v>
      </c>
      <c r="E3434" s="62">
        <v>0.68048924207687378</v>
      </c>
    </row>
    <row r="3435" spans="1:5" ht="60">
      <c r="A3435" s="5" t="s">
        <v>6755</v>
      </c>
      <c r="B3435" s="15" t="s">
        <v>6756</v>
      </c>
      <c r="C3435" s="20" t="s">
        <v>5128</v>
      </c>
      <c r="D3435" s="54">
        <v>2.6698727742768824E-4</v>
      </c>
      <c r="E3435" s="65">
        <v>2.6698727742768824E-4</v>
      </c>
    </row>
    <row r="3436" spans="1:5" ht="45">
      <c r="A3436" s="5" t="s">
        <v>6757</v>
      </c>
      <c r="B3436" s="15" t="s">
        <v>6758</v>
      </c>
      <c r="C3436" s="20" t="s">
        <v>38</v>
      </c>
      <c r="D3436" s="44">
        <v>3.5705883502960205</v>
      </c>
      <c r="E3436" s="55">
        <v>3.5705883502960205</v>
      </c>
    </row>
    <row r="3437" spans="1:5" ht="45">
      <c r="A3437" s="5" t="s">
        <v>6759</v>
      </c>
      <c r="B3437" s="15" t="s">
        <v>6760</v>
      </c>
      <c r="C3437" s="20" t="s">
        <v>30</v>
      </c>
      <c r="D3437" s="50">
        <v>247.24801635742187</v>
      </c>
      <c r="E3437" s="61">
        <v>247.24801635742187</v>
      </c>
    </row>
    <row r="3438" spans="1:5" ht="45">
      <c r="A3438" s="5" t="s">
        <v>6761</v>
      </c>
      <c r="B3438" s="15" t="s">
        <v>6762</v>
      </c>
      <c r="C3438" s="20" t="s">
        <v>212</v>
      </c>
      <c r="D3438" s="45">
        <v>34.384773254394531</v>
      </c>
      <c r="E3438" s="56">
        <v>34.384773254394531</v>
      </c>
    </row>
    <row r="3439" spans="1:5" ht="45">
      <c r="A3439" s="5" t="s">
        <v>6763</v>
      </c>
      <c r="B3439" s="15" t="s">
        <v>6764</v>
      </c>
      <c r="C3439" s="20" t="s">
        <v>505</v>
      </c>
      <c r="D3439" s="44">
        <v>7.4241943359375</v>
      </c>
      <c r="E3439" s="55">
        <v>7.4241943359375</v>
      </c>
    </row>
    <row r="3440" spans="1:5" ht="45">
      <c r="A3440" s="5" t="s">
        <v>6765</v>
      </c>
      <c r="B3440" s="15" t="s">
        <v>6766</v>
      </c>
      <c r="C3440" s="20" t="s">
        <v>500</v>
      </c>
      <c r="D3440" s="47">
        <v>2960.38671875</v>
      </c>
      <c r="E3440" s="58">
        <v>2960.38671875</v>
      </c>
    </row>
    <row r="3441" spans="1:5" ht="45">
      <c r="A3441" s="5" t="s">
        <v>6767</v>
      </c>
      <c r="B3441" s="15" t="s">
        <v>6768</v>
      </c>
      <c r="C3441" s="20" t="s">
        <v>500</v>
      </c>
      <c r="D3441" s="50">
        <v>412.89810180664062</v>
      </c>
      <c r="E3441" s="61">
        <v>412.89810180664062</v>
      </c>
    </row>
    <row r="3442" spans="1:5" ht="45">
      <c r="A3442" s="5" t="s">
        <v>6769</v>
      </c>
      <c r="B3442" s="15" t="s">
        <v>6770</v>
      </c>
      <c r="C3442" s="20"/>
      <c r="D3442" s="44">
        <v>1.1060370206832886</v>
      </c>
      <c r="E3442" s="55">
        <v>1.1060370206832886</v>
      </c>
    </row>
    <row r="3443" spans="1:5" ht="45">
      <c r="A3443" s="5" t="s">
        <v>6771</v>
      </c>
      <c r="B3443" s="15" t="s">
        <v>6772</v>
      </c>
      <c r="C3443" s="20" t="s">
        <v>3939</v>
      </c>
      <c r="D3443" s="44">
        <v>1.5058088302612305</v>
      </c>
      <c r="E3443" s="55">
        <v>1.5058088302612305</v>
      </c>
    </row>
    <row r="3444" spans="1:5" ht="45">
      <c r="A3444" s="5" t="s">
        <v>6773</v>
      </c>
      <c r="B3444" s="15" t="s">
        <v>6774</v>
      </c>
      <c r="C3444" s="20" t="s">
        <v>505</v>
      </c>
      <c r="D3444" s="44">
        <v>2.051849365234375</v>
      </c>
      <c r="E3444" s="55">
        <v>2.051849365234375</v>
      </c>
    </row>
    <row r="3445" spans="1:5" ht="45">
      <c r="A3445" s="5" t="s">
        <v>6775</v>
      </c>
      <c r="B3445" s="15" t="s">
        <v>6776</v>
      </c>
      <c r="C3445" s="20" t="s">
        <v>5125</v>
      </c>
      <c r="D3445" s="51">
        <v>3.8366362452507019E-2</v>
      </c>
      <c r="E3445" s="62">
        <v>3.8366362452507019E-2</v>
      </c>
    </row>
    <row r="3446" spans="1:5" ht="45">
      <c r="A3446" s="5" t="s">
        <v>6777</v>
      </c>
      <c r="B3446" s="15" t="s">
        <v>6778</v>
      </c>
      <c r="C3446" s="20" t="s">
        <v>5128</v>
      </c>
      <c r="D3446" s="52">
        <v>1.8070097212330438E-5</v>
      </c>
      <c r="E3446" s="63">
        <v>1.8070097212330438E-5</v>
      </c>
    </row>
    <row r="3447" spans="1:5" ht="45">
      <c r="A3447" s="5" t="s">
        <v>6779</v>
      </c>
      <c r="B3447" s="15" t="s">
        <v>6780</v>
      </c>
      <c r="C3447" s="20" t="s">
        <v>38</v>
      </c>
      <c r="D3447" s="44">
        <v>1.3529411554336548</v>
      </c>
      <c r="E3447" s="55">
        <v>1.3529411554336548</v>
      </c>
    </row>
    <row r="3448" spans="1:5" ht="45">
      <c r="A3448" s="5" t="s">
        <v>6781</v>
      </c>
      <c r="B3448" s="15" t="s">
        <v>6782</v>
      </c>
      <c r="C3448" s="20" t="s">
        <v>30</v>
      </c>
      <c r="D3448" s="50">
        <v>147.99617004394531</v>
      </c>
      <c r="E3448" s="61">
        <v>147.99617004394531</v>
      </c>
    </row>
    <row r="3449" spans="1:5" ht="45">
      <c r="A3449" s="5" t="s">
        <v>6783</v>
      </c>
      <c r="B3449" s="15" t="s">
        <v>6784</v>
      </c>
      <c r="C3449" s="20" t="s">
        <v>212</v>
      </c>
      <c r="D3449" s="45">
        <v>19.48527717590332</v>
      </c>
      <c r="E3449" s="56">
        <v>19.48527717590332</v>
      </c>
    </row>
    <row r="3450" spans="1:5" ht="45">
      <c r="A3450" s="5" t="s">
        <v>6785</v>
      </c>
      <c r="B3450" s="15" t="s">
        <v>6786</v>
      </c>
      <c r="C3450" s="20" t="s">
        <v>505</v>
      </c>
      <c r="D3450" s="44">
        <v>7.4608054161071777</v>
      </c>
      <c r="E3450" s="55">
        <v>7.4608054161071777</v>
      </c>
    </row>
    <row r="3451" spans="1:5" ht="45">
      <c r="A3451" s="5" t="s">
        <v>6787</v>
      </c>
      <c r="B3451" s="15" t="s">
        <v>6788</v>
      </c>
      <c r="C3451" s="20" t="s">
        <v>500</v>
      </c>
      <c r="D3451" s="47">
        <v>2769.9521484375</v>
      </c>
      <c r="E3451" s="58">
        <v>2769.9521484375</v>
      </c>
    </row>
    <row r="3452" spans="1:5" ht="45">
      <c r="A3452" s="5" t="s">
        <v>6789</v>
      </c>
      <c r="B3452" s="15" t="s">
        <v>6790</v>
      </c>
      <c r="C3452" s="20" t="s">
        <v>500</v>
      </c>
      <c r="D3452" s="50">
        <v>222.46359252929687</v>
      </c>
      <c r="E3452" s="61">
        <v>222.46359252929687</v>
      </c>
    </row>
    <row r="3453" spans="1:5" ht="45">
      <c r="A3453" s="5" t="s">
        <v>6791</v>
      </c>
      <c r="B3453" s="15" t="s">
        <v>6792</v>
      </c>
      <c r="C3453" s="20"/>
      <c r="D3453" s="44">
        <v>1.0364780426025391</v>
      </c>
      <c r="E3453" s="55">
        <v>1.0364780426025391</v>
      </c>
    </row>
    <row r="3454" spans="1:5" ht="45">
      <c r="A3454" s="5" t="s">
        <v>6793</v>
      </c>
      <c r="B3454" s="15" t="s">
        <v>6794</v>
      </c>
      <c r="C3454" s="20" t="s">
        <v>3939</v>
      </c>
      <c r="D3454" s="51">
        <v>0.70424133539199829</v>
      </c>
      <c r="E3454" s="62">
        <v>0.70424133539199829</v>
      </c>
    </row>
    <row r="3455" spans="1:5" ht="45">
      <c r="A3455" s="5" t="s">
        <v>6795</v>
      </c>
      <c r="B3455" s="15" t="s">
        <v>6796</v>
      </c>
      <c r="C3455" s="20" t="s">
        <v>505</v>
      </c>
      <c r="D3455" s="44">
        <v>2.0150687694549561</v>
      </c>
      <c r="E3455" s="55">
        <v>2.0150687694549561</v>
      </c>
    </row>
    <row r="3456" spans="1:5" ht="45">
      <c r="A3456" s="5" t="s">
        <v>6797</v>
      </c>
      <c r="B3456" s="15" t="s">
        <v>6798</v>
      </c>
      <c r="C3456" s="20" t="s">
        <v>5125</v>
      </c>
      <c r="D3456" s="51">
        <v>2.8764212504029274E-2</v>
      </c>
      <c r="E3456" s="62">
        <v>2.8764212504029274E-2</v>
      </c>
    </row>
    <row r="3457" spans="1:5" ht="45">
      <c r="A3457" s="5" t="s">
        <v>6799</v>
      </c>
      <c r="B3457" s="15" t="s">
        <v>6800</v>
      </c>
      <c r="C3457" s="20" t="s">
        <v>5128</v>
      </c>
      <c r="D3457" s="52">
        <v>1.4098212886892725E-5</v>
      </c>
      <c r="E3457" s="63">
        <v>1.4098212886892725E-5</v>
      </c>
    </row>
    <row r="3458" spans="1:5" ht="45">
      <c r="A3458" s="5" t="s">
        <v>6801</v>
      </c>
      <c r="B3458" s="15" t="s">
        <v>6802</v>
      </c>
      <c r="C3458" s="20" t="s">
        <v>38</v>
      </c>
      <c r="D3458" s="51">
        <v>0.7647058367729187</v>
      </c>
      <c r="E3458" s="62">
        <v>0.7647058367729187</v>
      </c>
    </row>
    <row r="3459" spans="1:5" ht="45">
      <c r="A3459" s="5" t="s">
        <v>6803</v>
      </c>
      <c r="B3459" s="15" t="s">
        <v>6804</v>
      </c>
      <c r="C3459" s="20" t="s">
        <v>30</v>
      </c>
      <c r="D3459" s="45">
        <v>98.178604125976563</v>
      </c>
      <c r="E3459" s="56">
        <v>98.178604125976563</v>
      </c>
    </row>
    <row r="3460" spans="1:5" ht="45">
      <c r="A3460" s="5" t="s">
        <v>6805</v>
      </c>
      <c r="B3460" s="15" t="s">
        <v>6806</v>
      </c>
      <c r="C3460" s="20" t="s">
        <v>212</v>
      </c>
      <c r="D3460" s="45">
        <v>23.671096801757813</v>
      </c>
      <c r="E3460" s="56">
        <v>23.671096801757813</v>
      </c>
    </row>
    <row r="3461" spans="1:5" ht="45">
      <c r="A3461" s="5" t="s">
        <v>6807</v>
      </c>
      <c r="B3461" s="15" t="s">
        <v>6808</v>
      </c>
      <c r="C3461" s="20" t="s">
        <v>505</v>
      </c>
      <c r="D3461" s="44">
        <v>7.4817657470703125</v>
      </c>
      <c r="E3461" s="55">
        <v>7.4817657470703125</v>
      </c>
    </row>
    <row r="3462" spans="1:5" ht="45">
      <c r="A3462" s="5" t="s">
        <v>6809</v>
      </c>
      <c r="B3462" s="15" t="s">
        <v>6810</v>
      </c>
      <c r="C3462" s="20" t="s">
        <v>500</v>
      </c>
      <c r="D3462" s="47">
        <v>2675.25830078125</v>
      </c>
      <c r="E3462" s="58">
        <v>2675.25830078125</v>
      </c>
    </row>
    <row r="3463" spans="1:5" ht="45">
      <c r="A3463" s="5" t="s">
        <v>6811</v>
      </c>
      <c r="B3463" s="15" t="s">
        <v>6812</v>
      </c>
      <c r="C3463" s="20" t="s">
        <v>500</v>
      </c>
      <c r="D3463" s="50">
        <v>127.76974487304687</v>
      </c>
      <c r="E3463" s="61">
        <v>127.76974487304687</v>
      </c>
    </row>
    <row r="3464" spans="1:5" ht="45">
      <c r="A3464" s="5" t="s">
        <v>6813</v>
      </c>
      <c r="B3464" s="15" t="s">
        <v>6814</v>
      </c>
      <c r="C3464" s="20"/>
      <c r="D3464" s="44">
        <v>1.0052860975265503</v>
      </c>
      <c r="E3464" s="55">
        <v>1.0052860975265503</v>
      </c>
    </row>
    <row r="3465" spans="1:5" ht="45">
      <c r="A3465" s="5" t="s">
        <v>6815</v>
      </c>
      <c r="B3465" s="15" t="s">
        <v>6816</v>
      </c>
      <c r="C3465" s="20" t="s">
        <v>3939</v>
      </c>
      <c r="D3465" s="51">
        <v>0.45155522227287292</v>
      </c>
      <c r="E3465" s="62">
        <v>0.45155522227287292</v>
      </c>
    </row>
    <row r="3466" spans="1:5" ht="45">
      <c r="A3466" s="5" t="s">
        <v>6817</v>
      </c>
      <c r="B3466" s="15" t="s">
        <v>6818</v>
      </c>
      <c r="C3466" s="20" t="s">
        <v>505</v>
      </c>
      <c r="D3466" s="44">
        <v>1.9942754507064819</v>
      </c>
      <c r="E3466" s="55">
        <v>1.9942754507064819</v>
      </c>
    </row>
    <row r="3467" spans="1:5" ht="45">
      <c r="A3467" s="5" t="s">
        <v>6819</v>
      </c>
      <c r="B3467" s="15" t="s">
        <v>6820</v>
      </c>
      <c r="C3467" s="20" t="s">
        <v>5125</v>
      </c>
      <c r="D3467" s="51">
        <v>2.4478226900100708E-2</v>
      </c>
      <c r="E3467" s="62">
        <v>2.4478226900100708E-2</v>
      </c>
    </row>
    <row r="3468" spans="1:5" ht="45">
      <c r="A3468" s="5" t="s">
        <v>6821</v>
      </c>
      <c r="B3468" s="15" t="s">
        <v>6822</v>
      </c>
      <c r="C3468" s="20" t="s">
        <v>5128</v>
      </c>
      <c r="D3468" s="52">
        <v>1.2231382243044209E-5</v>
      </c>
      <c r="E3468" s="63">
        <v>1.2231382243044209E-5</v>
      </c>
    </row>
    <row r="3469" spans="1:5" ht="45">
      <c r="A3469" s="5" t="s">
        <v>6823</v>
      </c>
      <c r="B3469" s="15" t="s">
        <v>6824</v>
      </c>
      <c r="C3469" s="20" t="s">
        <v>38</v>
      </c>
      <c r="D3469" s="51">
        <v>0.27745097875595093</v>
      </c>
      <c r="E3469" s="62">
        <v>0.27745097875595093</v>
      </c>
    </row>
    <row r="3470" spans="1:5" ht="45">
      <c r="A3470" s="5" t="s">
        <v>6825</v>
      </c>
      <c r="B3470" s="15" t="s">
        <v>6826</v>
      </c>
      <c r="C3470" s="20" t="s">
        <v>30</v>
      </c>
      <c r="D3470" s="45">
        <v>67.310409545898438</v>
      </c>
      <c r="E3470" s="56">
        <v>67.310409545898438</v>
      </c>
    </row>
    <row r="3471" spans="1:5" ht="45">
      <c r="A3471" s="5" t="s">
        <v>6827</v>
      </c>
      <c r="B3471" s="15" t="s">
        <v>6828</v>
      </c>
      <c r="C3471" s="20" t="s">
        <v>212</v>
      </c>
      <c r="D3471" s="45">
        <v>16.394191741943359</v>
      </c>
      <c r="E3471" s="56">
        <v>16.394191741943359</v>
      </c>
    </row>
    <row r="3472" spans="1:5" ht="45">
      <c r="A3472" s="5" t="s">
        <v>6829</v>
      </c>
      <c r="B3472" s="15" t="s">
        <v>6830</v>
      </c>
      <c r="C3472" s="20" t="s">
        <v>505</v>
      </c>
      <c r="D3472" s="44">
        <v>7.5192966461181641</v>
      </c>
      <c r="E3472" s="55">
        <v>7.5192966461181641</v>
      </c>
    </row>
    <row r="3473" spans="1:5" ht="45">
      <c r="A3473" s="5" t="s">
        <v>6831</v>
      </c>
      <c r="B3473" s="15" t="s">
        <v>6832</v>
      </c>
      <c r="C3473" s="20" t="s">
        <v>500</v>
      </c>
      <c r="D3473" s="47">
        <v>2527.86083984375</v>
      </c>
      <c r="E3473" s="58">
        <v>2527.86083984375</v>
      </c>
    </row>
    <row r="3474" spans="1:5" ht="45">
      <c r="A3474" s="5" t="s">
        <v>6833</v>
      </c>
      <c r="B3474" s="15" t="s">
        <v>6834</v>
      </c>
      <c r="C3474" s="20" t="s">
        <v>500</v>
      </c>
      <c r="D3474" s="45">
        <v>-19.627704620361328</v>
      </c>
      <c r="E3474" s="56">
        <v>-19.627704620361328</v>
      </c>
    </row>
    <row r="3475" spans="1:5" ht="45">
      <c r="A3475" s="5" t="s">
        <v>6835</v>
      </c>
      <c r="B3475" s="15" t="s">
        <v>6836</v>
      </c>
      <c r="C3475" s="20"/>
      <c r="D3475" s="51">
        <v>0.95998340845108032</v>
      </c>
      <c r="E3475" s="62">
        <v>0.95998340845108032</v>
      </c>
    </row>
    <row r="3476" spans="1:5" ht="45">
      <c r="A3476" s="5" t="s">
        <v>6837</v>
      </c>
      <c r="B3476" s="15" t="s">
        <v>6838</v>
      </c>
      <c r="C3476" s="20" t="s">
        <v>3939</v>
      </c>
      <c r="D3476" s="51">
        <v>0.1851622611284256</v>
      </c>
      <c r="E3476" s="62">
        <v>0.1851622611284256</v>
      </c>
    </row>
    <row r="3477" spans="1:5" ht="45">
      <c r="A3477" s="5" t="s">
        <v>6839</v>
      </c>
      <c r="B3477" s="15" t="s">
        <v>6840</v>
      </c>
      <c r="C3477" s="20" t="s">
        <v>505</v>
      </c>
      <c r="D3477" s="44">
        <v>4.188140869140625</v>
      </c>
      <c r="E3477" s="55">
        <v>4.188140869140625</v>
      </c>
    </row>
    <row r="3478" spans="1:5" ht="45">
      <c r="A3478" s="5" t="s">
        <v>6841</v>
      </c>
      <c r="B3478" s="15" t="s">
        <v>6842</v>
      </c>
      <c r="C3478" s="20" t="s">
        <v>5125</v>
      </c>
      <c r="D3478" s="51">
        <v>2.1747050806879997E-2</v>
      </c>
      <c r="E3478" s="62">
        <v>2.1747050806879997E-2</v>
      </c>
    </row>
    <row r="3479" spans="1:5" ht="45">
      <c r="A3479" s="5" t="s">
        <v>6843</v>
      </c>
      <c r="B3479" s="15" t="s">
        <v>6844</v>
      </c>
      <c r="C3479" s="20" t="s">
        <v>5128</v>
      </c>
      <c r="D3479" s="52">
        <v>1.1176972293469589E-5</v>
      </c>
      <c r="E3479" s="63">
        <v>1.1176972293469589E-5</v>
      </c>
    </row>
    <row r="3480" spans="1:5" ht="60">
      <c r="A3480" s="5" t="s">
        <v>6845</v>
      </c>
      <c r="B3480" s="15" t="s">
        <v>6846</v>
      </c>
      <c r="C3480" s="20" t="s">
        <v>38</v>
      </c>
      <c r="D3480" s="45">
        <v>33.584999084472656</v>
      </c>
      <c r="E3480" s="56">
        <v>33.584999084472656</v>
      </c>
    </row>
    <row r="3481" spans="1:5" ht="75">
      <c r="A3481" s="5" t="s">
        <v>6847</v>
      </c>
      <c r="B3481" s="15" t="s">
        <v>6848</v>
      </c>
      <c r="C3481" s="20" t="s">
        <v>30</v>
      </c>
      <c r="D3481" s="50">
        <v>324.99835205078125</v>
      </c>
      <c r="E3481" s="61">
        <v>324.99835205078125</v>
      </c>
    </row>
    <row r="3482" spans="1:5" ht="60">
      <c r="A3482" s="5" t="s">
        <v>6849</v>
      </c>
      <c r="B3482" s="15" t="s">
        <v>6850</v>
      </c>
      <c r="C3482" s="20" t="s">
        <v>212</v>
      </c>
      <c r="D3482" s="50">
        <v>713.8238525390625</v>
      </c>
      <c r="E3482" s="61">
        <v>713.8238525390625</v>
      </c>
    </row>
    <row r="3483" spans="1:5" ht="60">
      <c r="A3483" s="5" t="s">
        <v>6851</v>
      </c>
      <c r="B3483" s="15" t="s">
        <v>6852</v>
      </c>
      <c r="C3483" s="20" t="s">
        <v>505</v>
      </c>
      <c r="D3483" s="44">
        <v>6.5829172134399414</v>
      </c>
      <c r="E3483" s="55">
        <v>6.5829172134399414</v>
      </c>
    </row>
    <row r="3484" spans="1:5" ht="60">
      <c r="A3484" s="5" t="s">
        <v>6853</v>
      </c>
      <c r="B3484" s="15" t="s">
        <v>6854</v>
      </c>
      <c r="C3484" s="20" t="s">
        <v>500</v>
      </c>
      <c r="D3484" s="46">
        <v>3046.935302734375</v>
      </c>
      <c r="E3484" s="57">
        <v>3046.935302734375</v>
      </c>
    </row>
    <row r="3485" spans="1:5" ht="60">
      <c r="A3485" s="5" t="s">
        <v>6855</v>
      </c>
      <c r="B3485" s="15" t="s">
        <v>6856</v>
      </c>
      <c r="C3485" s="20" t="s">
        <v>500</v>
      </c>
      <c r="D3485" s="50">
        <v>499.44662475585937</v>
      </c>
      <c r="E3485" s="61">
        <v>499.44662475585937</v>
      </c>
    </row>
    <row r="3486" spans="1:5" ht="75">
      <c r="A3486" s="5" t="s">
        <v>6857</v>
      </c>
      <c r="B3486" s="15" t="s">
        <v>6858</v>
      </c>
      <c r="C3486" s="20"/>
      <c r="D3486" s="44">
        <v>1.138218879699707</v>
      </c>
      <c r="E3486" s="55">
        <v>1.138218879699707</v>
      </c>
    </row>
    <row r="3487" spans="1:5" ht="60">
      <c r="A3487" s="5" t="s">
        <v>6859</v>
      </c>
      <c r="B3487" s="15" t="s">
        <v>6860</v>
      </c>
      <c r="C3487" s="20" t="s">
        <v>3939</v>
      </c>
      <c r="D3487" s="45">
        <v>13.145124435424805</v>
      </c>
      <c r="E3487" s="56">
        <v>13.145124435424805</v>
      </c>
    </row>
    <row r="3488" spans="1:5" ht="75">
      <c r="A3488" s="5" t="s">
        <v>6861</v>
      </c>
      <c r="B3488" s="15" t="s">
        <v>6862</v>
      </c>
      <c r="C3488" s="20" t="s">
        <v>505</v>
      </c>
      <c r="D3488" s="44">
        <v>2.5113818645477295</v>
      </c>
      <c r="E3488" s="55">
        <v>2.5113818645477295</v>
      </c>
    </row>
    <row r="3489" spans="1:5" ht="75">
      <c r="A3489" s="5" t="s">
        <v>6863</v>
      </c>
      <c r="B3489" s="15" t="s">
        <v>6864</v>
      </c>
      <c r="C3489" s="20" t="s">
        <v>5125</v>
      </c>
      <c r="D3489" s="51">
        <v>5.0449851900339127E-2</v>
      </c>
      <c r="E3489" s="62">
        <v>5.0449851900339127E-2</v>
      </c>
    </row>
    <row r="3490" spans="1:5" ht="75">
      <c r="A3490" s="5" t="s">
        <v>6865</v>
      </c>
      <c r="B3490" s="15" t="s">
        <v>6866</v>
      </c>
      <c r="C3490" s="20" t="s">
        <v>5128</v>
      </c>
      <c r="D3490" s="52">
        <v>2.1110818124725483E-5</v>
      </c>
      <c r="E3490" s="63">
        <v>2.1110818124725483E-5</v>
      </c>
    </row>
    <row r="3491" spans="1:5" ht="75">
      <c r="A3491" s="5" t="s">
        <v>6867</v>
      </c>
      <c r="B3491" s="15" t="s">
        <v>6868</v>
      </c>
      <c r="C3491" s="20" t="s">
        <v>38</v>
      </c>
      <c r="D3491" s="45">
        <v>33.252475738525391</v>
      </c>
      <c r="E3491" s="56">
        <v>33.252475738525391</v>
      </c>
    </row>
    <row r="3492" spans="1:5" ht="75">
      <c r="A3492" s="5" t="s">
        <v>6869</v>
      </c>
      <c r="B3492" s="15" t="s">
        <v>6870</v>
      </c>
      <c r="C3492" s="20" t="s">
        <v>30</v>
      </c>
      <c r="D3492" s="50">
        <v>511.00244140625</v>
      </c>
      <c r="E3492" s="61">
        <v>511.00244140625</v>
      </c>
    </row>
    <row r="3493" spans="1:5" ht="75">
      <c r="A3493" s="5" t="s">
        <v>6871</v>
      </c>
      <c r="B3493" s="15" t="s">
        <v>6872</v>
      </c>
      <c r="C3493" s="20" t="s">
        <v>212</v>
      </c>
      <c r="D3493" s="50">
        <v>713.8238525390625</v>
      </c>
      <c r="E3493" s="61">
        <v>713.8238525390625</v>
      </c>
    </row>
    <row r="3494" spans="1:5" ht="75">
      <c r="A3494" s="5" t="s">
        <v>6873</v>
      </c>
      <c r="B3494" s="15" t="s">
        <v>6874</v>
      </c>
      <c r="C3494" s="20" t="s">
        <v>505</v>
      </c>
      <c r="D3494" s="44">
        <v>7.2164998054504395</v>
      </c>
      <c r="E3494" s="55">
        <v>7.2164998054504395</v>
      </c>
    </row>
    <row r="3495" spans="1:5" ht="75">
      <c r="A3495" s="5" t="s">
        <v>6875</v>
      </c>
      <c r="B3495" s="15" t="s">
        <v>6876</v>
      </c>
      <c r="C3495" s="20" t="s">
        <v>500</v>
      </c>
      <c r="D3495" s="46">
        <v>3478.282470703125</v>
      </c>
      <c r="E3495" s="57">
        <v>3478.282470703125</v>
      </c>
    </row>
    <row r="3496" spans="1:5" ht="75">
      <c r="A3496" s="5" t="s">
        <v>6877</v>
      </c>
      <c r="B3496" s="15" t="s">
        <v>6878</v>
      </c>
      <c r="C3496" s="20" t="s">
        <v>500</v>
      </c>
      <c r="D3496" s="50">
        <v>930.7939453125</v>
      </c>
      <c r="E3496" s="61">
        <v>930.7939453125</v>
      </c>
    </row>
    <row r="3497" spans="1:5" ht="75">
      <c r="A3497" s="5" t="s">
        <v>6879</v>
      </c>
      <c r="B3497" s="15" t="s">
        <v>6880</v>
      </c>
      <c r="C3497" s="20"/>
      <c r="D3497" s="44">
        <v>1.3820430040359497</v>
      </c>
      <c r="E3497" s="55">
        <v>1.3820430040359497</v>
      </c>
    </row>
    <row r="3498" spans="1:5" ht="75">
      <c r="A3498" s="5" t="s">
        <v>6881</v>
      </c>
      <c r="B3498" s="15" t="s">
        <v>6882</v>
      </c>
      <c r="C3498" s="20" t="s">
        <v>3939</v>
      </c>
      <c r="D3498" s="44">
        <v>9.4167728424072266</v>
      </c>
      <c r="E3498" s="55">
        <v>9.4167728424072266</v>
      </c>
    </row>
    <row r="3499" spans="1:5" ht="75">
      <c r="A3499" s="5" t="s">
        <v>6883</v>
      </c>
      <c r="B3499" s="15" t="s">
        <v>6884</v>
      </c>
      <c r="C3499" s="20" t="s">
        <v>505</v>
      </c>
      <c r="D3499" s="44">
        <v>2.2460577487945557</v>
      </c>
      <c r="E3499" s="55">
        <v>2.2460577487945557</v>
      </c>
    </row>
    <row r="3500" spans="1:5" ht="75">
      <c r="A3500" s="5" t="s">
        <v>6885</v>
      </c>
      <c r="B3500" s="15" t="s">
        <v>6886</v>
      </c>
      <c r="C3500" s="20" t="s">
        <v>5125</v>
      </c>
      <c r="D3500" s="51">
        <v>7.0632711052894592E-2</v>
      </c>
      <c r="E3500" s="62">
        <v>7.0632711052894592E-2</v>
      </c>
    </row>
    <row r="3501" spans="1:5" ht="75">
      <c r="A3501" s="5" t="s">
        <v>6887</v>
      </c>
      <c r="B3501" s="15" t="s">
        <v>6888</v>
      </c>
      <c r="C3501" s="20" t="s">
        <v>5128</v>
      </c>
      <c r="D3501" s="52">
        <v>2.9094579076627269E-5</v>
      </c>
      <c r="E3501" s="63">
        <v>2.9094579076627269E-5</v>
      </c>
    </row>
    <row r="3502" spans="1:5" ht="75">
      <c r="A3502" s="5" t="s">
        <v>6889</v>
      </c>
      <c r="B3502" s="15" t="s">
        <v>6890</v>
      </c>
      <c r="C3502" s="20" t="s">
        <v>38</v>
      </c>
      <c r="D3502" s="50">
        <v>158.72538757324219</v>
      </c>
      <c r="E3502" s="61">
        <v>158.72538757324219</v>
      </c>
    </row>
    <row r="3503" spans="1:5" ht="75">
      <c r="A3503" s="5" t="s">
        <v>6891</v>
      </c>
      <c r="B3503" s="15" t="s">
        <v>6892</v>
      </c>
      <c r="C3503" s="20" t="s">
        <v>30</v>
      </c>
      <c r="D3503" s="50">
        <v>418.003173828125</v>
      </c>
      <c r="E3503" s="61">
        <v>418.003173828125</v>
      </c>
    </row>
    <row r="3504" spans="1:5" ht="75">
      <c r="A3504" s="5" t="s">
        <v>6893</v>
      </c>
      <c r="B3504" s="15" t="s">
        <v>6894</v>
      </c>
      <c r="C3504" s="20" t="s">
        <v>212</v>
      </c>
      <c r="D3504" s="50">
        <v>836.17828369140625</v>
      </c>
      <c r="E3504" s="61">
        <v>836.17828369140625</v>
      </c>
    </row>
    <row r="3505" spans="1:5" ht="75">
      <c r="A3505" s="5" t="s">
        <v>6895</v>
      </c>
      <c r="B3505" s="15" t="s">
        <v>6896</v>
      </c>
      <c r="C3505" s="20" t="s">
        <v>505</v>
      </c>
      <c r="D3505" s="44">
        <v>5.9357943534851074</v>
      </c>
      <c r="E3505" s="55">
        <v>5.9357943534851074</v>
      </c>
    </row>
    <row r="3506" spans="1:5" ht="75">
      <c r="A3506" s="5" t="s">
        <v>6897</v>
      </c>
      <c r="B3506" s="15" t="s">
        <v>6898</v>
      </c>
      <c r="C3506" s="20" t="s">
        <v>500</v>
      </c>
      <c r="D3506" s="46">
        <v>3026.068115234375</v>
      </c>
      <c r="E3506" s="57">
        <v>3026.068115234375</v>
      </c>
    </row>
    <row r="3507" spans="1:5" ht="75">
      <c r="A3507" s="5" t="s">
        <v>6899</v>
      </c>
      <c r="B3507" s="15" t="s">
        <v>6900</v>
      </c>
      <c r="C3507" s="20" t="s">
        <v>500</v>
      </c>
      <c r="D3507" s="50">
        <v>478.57952880859375</v>
      </c>
      <c r="E3507" s="61">
        <v>478.57952880859375</v>
      </c>
    </row>
    <row r="3508" spans="1:5" ht="75">
      <c r="A3508" s="5" t="s">
        <v>6901</v>
      </c>
      <c r="B3508" s="15" t="s">
        <v>6902</v>
      </c>
      <c r="C3508" s="20"/>
      <c r="D3508" s="44">
        <v>1.469321608543396</v>
      </c>
      <c r="E3508" s="55">
        <v>1.469321608543396</v>
      </c>
    </row>
    <row r="3509" spans="1:5" ht="75">
      <c r="A3509" s="5" t="s">
        <v>6903</v>
      </c>
      <c r="B3509" s="15" t="s">
        <v>6904</v>
      </c>
      <c r="C3509" s="20" t="s">
        <v>3939</v>
      </c>
      <c r="D3509" s="45">
        <v>64.377212524414063</v>
      </c>
      <c r="E3509" s="56">
        <v>64.377212524414063</v>
      </c>
    </row>
    <row r="3510" spans="1:5" ht="75">
      <c r="A3510" s="5" t="s">
        <v>6905</v>
      </c>
      <c r="B3510" s="15" t="s">
        <v>6906</v>
      </c>
      <c r="C3510" s="20" t="s">
        <v>505</v>
      </c>
      <c r="D3510" s="44">
        <v>3.8844008445739746</v>
      </c>
      <c r="E3510" s="55">
        <v>3.8844008445739746</v>
      </c>
    </row>
    <row r="3511" spans="1:5" ht="75">
      <c r="A3511" s="5" t="s">
        <v>6907</v>
      </c>
      <c r="B3511" s="15" t="s">
        <v>6908</v>
      </c>
      <c r="C3511" s="20" t="s">
        <v>5125</v>
      </c>
      <c r="D3511" s="51">
        <v>8.0915175378322601E-2</v>
      </c>
      <c r="E3511" s="62">
        <v>8.0915175378322601E-2</v>
      </c>
    </row>
    <row r="3512" spans="1:5" ht="75">
      <c r="A3512" s="5" t="s">
        <v>6909</v>
      </c>
      <c r="B3512" s="15" t="s">
        <v>6910</v>
      </c>
      <c r="C3512" s="20" t="s">
        <v>5128</v>
      </c>
      <c r="D3512" s="52">
        <v>2.5815752451308072E-5</v>
      </c>
      <c r="E3512" s="63">
        <v>2.5815752451308072E-5</v>
      </c>
    </row>
    <row r="3513" spans="1:5" ht="75">
      <c r="A3513" s="5" t="s">
        <v>6911</v>
      </c>
      <c r="B3513" s="15" t="s">
        <v>6912</v>
      </c>
      <c r="C3513" s="20" t="s">
        <v>38</v>
      </c>
      <c r="D3513" s="50">
        <v>157.15386962890625</v>
      </c>
      <c r="E3513" s="61">
        <v>157.15386962890625</v>
      </c>
    </row>
    <row r="3514" spans="1:5" ht="75">
      <c r="A3514" s="5" t="s">
        <v>6913</v>
      </c>
      <c r="B3514" s="15" t="s">
        <v>6914</v>
      </c>
      <c r="C3514" s="20" t="s">
        <v>30</v>
      </c>
      <c r="D3514" s="50">
        <v>489.99697875976562</v>
      </c>
      <c r="E3514" s="61">
        <v>489.99697875976562</v>
      </c>
    </row>
    <row r="3515" spans="1:5" ht="75">
      <c r="A3515" s="5" t="s">
        <v>6915</v>
      </c>
      <c r="B3515" s="15" t="s">
        <v>6916</v>
      </c>
      <c r="C3515" s="20" t="s">
        <v>212</v>
      </c>
      <c r="D3515" s="50">
        <v>836.17828369140625</v>
      </c>
      <c r="E3515" s="61">
        <v>836.17828369140625</v>
      </c>
    </row>
    <row r="3516" spans="1:5" ht="75">
      <c r="A3516" s="5" t="s">
        <v>6917</v>
      </c>
      <c r="B3516" s="15" t="s">
        <v>6918</v>
      </c>
      <c r="C3516" s="20" t="s">
        <v>505</v>
      </c>
      <c r="D3516" s="44">
        <v>6.2779631614685059</v>
      </c>
      <c r="E3516" s="55">
        <v>6.2779631614685059</v>
      </c>
    </row>
    <row r="3517" spans="1:5" ht="75">
      <c r="A3517" s="5" t="s">
        <v>6919</v>
      </c>
      <c r="B3517" s="15" t="s">
        <v>6920</v>
      </c>
      <c r="C3517" s="20" t="s">
        <v>500</v>
      </c>
      <c r="D3517" s="46">
        <v>3271.411865234375</v>
      </c>
      <c r="E3517" s="57">
        <v>3271.411865234375</v>
      </c>
    </row>
    <row r="3518" spans="1:5" ht="75">
      <c r="A3518" s="5" t="s">
        <v>6921</v>
      </c>
      <c r="B3518" s="15" t="s">
        <v>6922</v>
      </c>
      <c r="C3518" s="20" t="s">
        <v>500</v>
      </c>
      <c r="D3518" s="50">
        <v>723.9234619140625</v>
      </c>
      <c r="E3518" s="61">
        <v>723.9234619140625</v>
      </c>
    </row>
    <row r="3519" spans="1:5" ht="75">
      <c r="A3519" s="5" t="s">
        <v>6923</v>
      </c>
      <c r="B3519" s="15" t="s">
        <v>6924</v>
      </c>
      <c r="C3519" s="20"/>
      <c r="D3519" s="44">
        <v>1.7166339159011841</v>
      </c>
      <c r="E3519" s="55">
        <v>1.7166339159011841</v>
      </c>
    </row>
    <row r="3520" spans="1:5" ht="75">
      <c r="A3520" s="5" t="s">
        <v>6925</v>
      </c>
      <c r="B3520" s="15" t="s">
        <v>6926</v>
      </c>
      <c r="C3520" s="20" t="s">
        <v>3939</v>
      </c>
      <c r="D3520" s="45">
        <v>51.821956634521484</v>
      </c>
      <c r="E3520" s="56">
        <v>51.821956634521484</v>
      </c>
    </row>
    <row r="3521" spans="1:5" ht="75">
      <c r="A3521" s="5" t="s">
        <v>6927</v>
      </c>
      <c r="B3521" s="15" t="s">
        <v>6928</v>
      </c>
      <c r="C3521" s="20" t="s">
        <v>505</v>
      </c>
      <c r="D3521" s="44">
        <v>2.9634842872619629</v>
      </c>
      <c r="E3521" s="55">
        <v>2.9634842872619629</v>
      </c>
    </row>
    <row r="3522" spans="1:5" ht="75">
      <c r="A3522" s="5" t="s">
        <v>6929</v>
      </c>
      <c r="B3522" s="15" t="s">
        <v>6930</v>
      </c>
      <c r="C3522" s="20" t="s">
        <v>5125</v>
      </c>
      <c r="D3522" s="51">
        <v>8.1752106547355652E-2</v>
      </c>
      <c r="E3522" s="62">
        <v>8.1752106547355652E-2</v>
      </c>
    </row>
    <row r="3523" spans="1:5" ht="75">
      <c r="A3523" s="5" t="s">
        <v>6931</v>
      </c>
      <c r="B3523" s="15" t="s">
        <v>6932</v>
      </c>
      <c r="C3523" s="20" t="s">
        <v>5128</v>
      </c>
      <c r="D3523" s="52">
        <v>2.8914115318912081E-5</v>
      </c>
      <c r="E3523" s="63">
        <v>2.8914115318912081E-5</v>
      </c>
    </row>
    <row r="3524" spans="1:5" ht="45">
      <c r="A3524" s="5" t="s">
        <v>6933</v>
      </c>
      <c r="B3524" s="15" t="s">
        <v>6934</v>
      </c>
      <c r="C3524" s="20" t="s">
        <v>38</v>
      </c>
      <c r="D3524" s="44">
        <v>9.0647068023681641</v>
      </c>
      <c r="E3524" s="55">
        <v>9.0647068023681641</v>
      </c>
    </row>
    <row r="3525" spans="1:5" ht="45">
      <c r="A3525" s="5" t="s">
        <v>6935</v>
      </c>
      <c r="B3525" s="15" t="s">
        <v>6936</v>
      </c>
      <c r="C3525" s="20" t="s">
        <v>30</v>
      </c>
      <c r="D3525" s="50">
        <v>353.17041015625</v>
      </c>
      <c r="E3525" s="61">
        <v>353.17041015625</v>
      </c>
    </row>
    <row r="3526" spans="1:5" ht="45">
      <c r="A3526" s="5" t="s">
        <v>6937</v>
      </c>
      <c r="B3526" s="15" t="s">
        <v>6938</v>
      </c>
      <c r="C3526" s="20" t="s">
        <v>212</v>
      </c>
      <c r="D3526" s="45">
        <v>46.782649993896484</v>
      </c>
      <c r="E3526" s="56">
        <v>46.782649993896484</v>
      </c>
    </row>
    <row r="3527" spans="1:5" ht="45">
      <c r="A3527" s="5" t="s">
        <v>6939</v>
      </c>
      <c r="B3527" s="15" t="s">
        <v>6940</v>
      </c>
      <c r="C3527" s="20" t="s">
        <v>505</v>
      </c>
      <c r="D3527" s="44">
        <v>7.3610901832580566</v>
      </c>
      <c r="E3527" s="55">
        <v>7.3610901832580566</v>
      </c>
    </row>
    <row r="3528" spans="1:5" ht="45">
      <c r="A3528" s="5" t="s">
        <v>6941</v>
      </c>
      <c r="B3528" s="15" t="s">
        <v>6942</v>
      </c>
      <c r="C3528" s="20" t="s">
        <v>500</v>
      </c>
      <c r="D3528" s="46">
        <v>3166.736328125</v>
      </c>
      <c r="E3528" s="57">
        <v>3166.736328125</v>
      </c>
    </row>
    <row r="3529" spans="1:5" ht="45">
      <c r="A3529" s="5" t="s">
        <v>6943</v>
      </c>
      <c r="B3529" s="15" t="s">
        <v>6944</v>
      </c>
      <c r="C3529" s="20" t="s">
        <v>500</v>
      </c>
      <c r="D3529" s="50">
        <v>619.24786376953125</v>
      </c>
      <c r="E3529" s="61">
        <v>619.24786376953125</v>
      </c>
    </row>
    <row r="3530" spans="1:5" ht="45">
      <c r="A3530" s="5" t="s">
        <v>6945</v>
      </c>
      <c r="B3530" s="15" t="s">
        <v>6946</v>
      </c>
      <c r="C3530" s="20"/>
      <c r="D3530" s="44">
        <v>1.193872332572937</v>
      </c>
      <c r="E3530" s="55">
        <v>1.193872332572937</v>
      </c>
    </row>
    <row r="3531" spans="1:5" ht="45">
      <c r="A3531" s="5" t="s">
        <v>6947</v>
      </c>
      <c r="B3531" s="15" t="s">
        <v>6948</v>
      </c>
      <c r="C3531" s="20" t="s">
        <v>3939</v>
      </c>
      <c r="D3531" s="44">
        <v>3.1862113475799561</v>
      </c>
      <c r="E3531" s="55">
        <v>3.1862113475799561</v>
      </c>
    </row>
    <row r="3532" spans="1:5" ht="45">
      <c r="A3532" s="5" t="s">
        <v>6949</v>
      </c>
      <c r="B3532" s="15" t="s">
        <v>6950</v>
      </c>
      <c r="C3532" s="20" t="s">
        <v>505</v>
      </c>
      <c r="D3532" s="44">
        <v>2.108346700668335</v>
      </c>
      <c r="E3532" s="55">
        <v>2.108346700668335</v>
      </c>
    </row>
    <row r="3533" spans="1:5" ht="45">
      <c r="A3533" s="5" t="s">
        <v>6951</v>
      </c>
      <c r="B3533" s="15" t="s">
        <v>6952</v>
      </c>
      <c r="C3533" s="20" t="s">
        <v>5125</v>
      </c>
      <c r="D3533" s="51">
        <v>5.0100263208150864E-2</v>
      </c>
      <c r="E3533" s="62">
        <v>5.0100263208150864E-2</v>
      </c>
    </row>
    <row r="3534" spans="1:5" ht="45">
      <c r="A3534" s="5" t="s">
        <v>6953</v>
      </c>
      <c r="B3534" s="15" t="s">
        <v>6954</v>
      </c>
      <c r="C3534" s="20" t="s">
        <v>5128</v>
      </c>
      <c r="D3534" s="52">
        <v>2.2465266738436185E-5</v>
      </c>
      <c r="E3534" s="63">
        <v>2.2465266738436185E-5</v>
      </c>
    </row>
    <row r="3535" spans="1:5" ht="60">
      <c r="A3535" s="5" t="s">
        <v>6955</v>
      </c>
      <c r="B3535" s="15" t="s">
        <v>6956</v>
      </c>
      <c r="C3535" s="20" t="s">
        <v>38</v>
      </c>
      <c r="D3535" s="50">
        <v>173.54457092285156</v>
      </c>
      <c r="E3535" s="61">
        <v>173.54457092285156</v>
      </c>
    </row>
    <row r="3536" spans="1:5" ht="60">
      <c r="A3536" s="5" t="s">
        <v>6957</v>
      </c>
      <c r="B3536" s="15" t="s">
        <v>6958</v>
      </c>
      <c r="C3536" s="20" t="s">
        <v>30</v>
      </c>
      <c r="D3536" s="50">
        <v>179.31507873535156</v>
      </c>
      <c r="E3536" s="61">
        <v>179.31507873535156</v>
      </c>
    </row>
    <row r="3537" spans="1:5" ht="60">
      <c r="A3537" s="5" t="s">
        <v>6959</v>
      </c>
      <c r="B3537" s="15" t="s">
        <v>6960</v>
      </c>
      <c r="C3537" s="20" t="s">
        <v>212</v>
      </c>
      <c r="D3537" s="44">
        <v>2.8783068656921387</v>
      </c>
      <c r="E3537" s="55">
        <v>2.8783068656921387</v>
      </c>
    </row>
    <row r="3538" spans="1:5" ht="60">
      <c r="A3538" s="5" t="s">
        <v>6961</v>
      </c>
      <c r="B3538" s="15" t="s">
        <v>6962</v>
      </c>
      <c r="C3538" s="20" t="s">
        <v>505</v>
      </c>
      <c r="D3538" s="44">
        <v>2.1113739013671875</v>
      </c>
      <c r="E3538" s="55">
        <v>2.1113739013671875</v>
      </c>
    </row>
    <row r="3539" spans="1:5" ht="60">
      <c r="A3539" s="5" t="s">
        <v>6963</v>
      </c>
      <c r="B3539" s="15" t="s">
        <v>6964</v>
      </c>
      <c r="C3539" s="20" t="s">
        <v>500</v>
      </c>
      <c r="D3539" s="50">
        <v>768.67779541015625</v>
      </c>
      <c r="E3539" s="61">
        <v>768.67779541015625</v>
      </c>
    </row>
    <row r="3540" spans="1:5" ht="60">
      <c r="A3540" s="5" t="s">
        <v>6965</v>
      </c>
      <c r="B3540" s="15" t="s">
        <v>6966</v>
      </c>
      <c r="C3540" s="20" t="s">
        <v>500</v>
      </c>
      <c r="D3540" s="47">
        <v>-1778.810791015625</v>
      </c>
      <c r="E3540" s="58">
        <v>-1778.810791015625</v>
      </c>
    </row>
    <row r="3541" spans="1:5" ht="60">
      <c r="A3541" s="5" t="s">
        <v>6967</v>
      </c>
      <c r="B3541" s="15" t="s">
        <v>6968</v>
      </c>
      <c r="C3541" s="20"/>
      <c r="D3541" s="44">
        <v>-1.128135085105896</v>
      </c>
      <c r="E3541" s="55">
        <v>-1.128135085105896</v>
      </c>
    </row>
    <row r="3542" spans="1:5" ht="60">
      <c r="A3542" s="5" t="s">
        <v>6969</v>
      </c>
      <c r="B3542" s="15" t="s">
        <v>6970</v>
      </c>
      <c r="C3542" s="20" t="s">
        <v>3939</v>
      </c>
      <c r="D3542" s="50">
        <v>898.23870849609375</v>
      </c>
      <c r="E3542" s="61">
        <v>898.23870849609375</v>
      </c>
    </row>
    <row r="3543" spans="1:5" ht="60">
      <c r="A3543" s="5" t="s">
        <v>6971</v>
      </c>
      <c r="B3543" s="15" t="s">
        <v>6972</v>
      </c>
      <c r="C3543" s="20" t="s">
        <v>505</v>
      </c>
      <c r="D3543" s="44">
        <v>4.3383674621582031</v>
      </c>
      <c r="E3543" s="55">
        <v>4.3383674621582031</v>
      </c>
    </row>
    <row r="3544" spans="1:5" ht="60">
      <c r="A3544" s="5" t="s">
        <v>6973</v>
      </c>
      <c r="B3544" s="15" t="s">
        <v>6974</v>
      </c>
      <c r="C3544" s="20" t="s">
        <v>5125</v>
      </c>
      <c r="D3544" s="51">
        <v>0.68774640560150146</v>
      </c>
      <c r="E3544" s="62">
        <v>0.68774640560150146</v>
      </c>
    </row>
    <row r="3545" spans="1:5" ht="60">
      <c r="A3545" s="5" t="s">
        <v>6975</v>
      </c>
      <c r="B3545" s="15" t="s">
        <v>6976</v>
      </c>
      <c r="C3545" s="20" t="s">
        <v>5128</v>
      </c>
      <c r="D3545" s="54">
        <v>1.540443190606311E-4</v>
      </c>
      <c r="E3545" s="65">
        <v>1.540443190606311E-4</v>
      </c>
    </row>
    <row r="3546" spans="1:5" ht="60">
      <c r="A3546" s="5" t="s">
        <v>6977</v>
      </c>
      <c r="B3546" s="15" t="s">
        <v>6978</v>
      </c>
      <c r="C3546" s="20" t="s">
        <v>38</v>
      </c>
      <c r="D3546" s="50">
        <v>173.54457092285156</v>
      </c>
      <c r="E3546" s="61">
        <v>173.54457092285156</v>
      </c>
    </row>
    <row r="3547" spans="1:5" ht="60">
      <c r="A3547" s="5" t="s">
        <v>6979</v>
      </c>
      <c r="B3547" s="15" t="s">
        <v>6980</v>
      </c>
      <c r="C3547" s="20" t="s">
        <v>30</v>
      </c>
      <c r="D3547" s="50">
        <v>179.31507873535156</v>
      </c>
      <c r="E3547" s="61">
        <v>179.31507873535156</v>
      </c>
    </row>
    <row r="3548" spans="1:5" ht="60">
      <c r="A3548" s="5" t="s">
        <v>6981</v>
      </c>
      <c r="B3548" s="15" t="s">
        <v>6982</v>
      </c>
      <c r="C3548" s="20" t="s">
        <v>212</v>
      </c>
      <c r="D3548" s="44">
        <v>1.8535212278366089</v>
      </c>
      <c r="E3548" s="55">
        <v>1.8535212278366089</v>
      </c>
    </row>
    <row r="3549" spans="1:5" ht="60">
      <c r="A3549" s="5" t="s">
        <v>6983</v>
      </c>
      <c r="B3549" s="15" t="s">
        <v>6984</v>
      </c>
      <c r="C3549" s="20" t="s">
        <v>505</v>
      </c>
      <c r="D3549" s="44">
        <v>2.1113739013671875</v>
      </c>
      <c r="E3549" s="55">
        <v>2.1113739013671875</v>
      </c>
    </row>
    <row r="3550" spans="1:5" ht="60">
      <c r="A3550" s="5" t="s">
        <v>6985</v>
      </c>
      <c r="B3550" s="15" t="s">
        <v>6986</v>
      </c>
      <c r="C3550" s="20" t="s">
        <v>500</v>
      </c>
      <c r="D3550" s="50">
        <v>768.67779541015625</v>
      </c>
      <c r="E3550" s="61">
        <v>768.67779541015625</v>
      </c>
    </row>
    <row r="3551" spans="1:5" ht="60">
      <c r="A3551" s="5" t="s">
        <v>6987</v>
      </c>
      <c r="B3551" s="15" t="s">
        <v>6988</v>
      </c>
      <c r="C3551" s="20" t="s">
        <v>500</v>
      </c>
      <c r="D3551" s="47">
        <v>-1778.810791015625</v>
      </c>
      <c r="E3551" s="58">
        <v>-1778.810791015625</v>
      </c>
    </row>
    <row r="3552" spans="1:5" ht="60">
      <c r="A3552" s="5" t="s">
        <v>6989</v>
      </c>
      <c r="B3552" s="15" t="s">
        <v>6990</v>
      </c>
      <c r="C3552" s="20"/>
      <c r="D3552" s="44">
        <v>-1.128135085105896</v>
      </c>
      <c r="E3552" s="55">
        <v>-1.128135085105896</v>
      </c>
    </row>
    <row r="3553" spans="1:5" ht="60">
      <c r="A3553" s="5" t="s">
        <v>6991</v>
      </c>
      <c r="B3553" s="15" t="s">
        <v>6992</v>
      </c>
      <c r="C3553" s="20" t="s">
        <v>3939</v>
      </c>
      <c r="D3553" s="50">
        <v>898.23870849609375</v>
      </c>
      <c r="E3553" s="61">
        <v>898.23870849609375</v>
      </c>
    </row>
    <row r="3554" spans="1:5" ht="60">
      <c r="A3554" s="5" t="s">
        <v>6993</v>
      </c>
      <c r="B3554" s="15" t="s">
        <v>6994</v>
      </c>
      <c r="C3554" s="20" t="s">
        <v>505</v>
      </c>
      <c r="D3554" s="44">
        <v>4.3383674621582031</v>
      </c>
      <c r="E3554" s="55">
        <v>4.3383674621582031</v>
      </c>
    </row>
    <row r="3555" spans="1:5" ht="60">
      <c r="A3555" s="5" t="s">
        <v>6995</v>
      </c>
      <c r="B3555" s="15" t="s">
        <v>6996</v>
      </c>
      <c r="C3555" s="20" t="s">
        <v>5125</v>
      </c>
      <c r="D3555" s="51">
        <v>0.68774640560150146</v>
      </c>
      <c r="E3555" s="62">
        <v>0.68774640560150146</v>
      </c>
    </row>
    <row r="3556" spans="1:5" ht="60">
      <c r="A3556" s="5" t="s">
        <v>6997</v>
      </c>
      <c r="B3556" s="15" t="s">
        <v>6998</v>
      </c>
      <c r="C3556" s="20" t="s">
        <v>5128</v>
      </c>
      <c r="D3556" s="54">
        <v>1.540443190606311E-4</v>
      </c>
      <c r="E3556" s="65">
        <v>1.540443190606311E-4</v>
      </c>
    </row>
    <row r="3557" spans="1:5" ht="45">
      <c r="A3557" s="5" t="s">
        <v>6999</v>
      </c>
      <c r="B3557" s="15" t="s">
        <v>7000</v>
      </c>
      <c r="C3557" s="20" t="s">
        <v>38</v>
      </c>
      <c r="D3557" s="50">
        <v>173.54457092285156</v>
      </c>
      <c r="E3557" s="61">
        <v>173.54457092285156</v>
      </c>
    </row>
    <row r="3558" spans="1:5" ht="45">
      <c r="A3558" s="5" t="s">
        <v>7001</v>
      </c>
      <c r="B3558" s="15" t="s">
        <v>7002</v>
      </c>
      <c r="C3558" s="20" t="s">
        <v>30</v>
      </c>
      <c r="D3558" s="50">
        <v>179.31507873535156</v>
      </c>
      <c r="E3558" s="61">
        <v>179.31507873535156</v>
      </c>
    </row>
    <row r="3559" spans="1:5" ht="45">
      <c r="A3559" s="5" t="s">
        <v>7003</v>
      </c>
      <c r="B3559" s="15" t="s">
        <v>7004</v>
      </c>
      <c r="C3559" s="20" t="s">
        <v>212</v>
      </c>
      <c r="D3559" s="50">
        <v>835.38323974609375</v>
      </c>
      <c r="E3559" s="61">
        <v>835.38323974609375</v>
      </c>
    </row>
    <row r="3560" spans="1:5" ht="45">
      <c r="A3560" s="5" t="s">
        <v>7005</v>
      </c>
      <c r="B3560" s="15" t="s">
        <v>7006</v>
      </c>
      <c r="C3560" s="20" t="s">
        <v>505</v>
      </c>
      <c r="D3560" s="44">
        <v>2.1113739013671875</v>
      </c>
      <c r="E3560" s="55">
        <v>2.1113739013671875</v>
      </c>
    </row>
    <row r="3561" spans="1:5" ht="45">
      <c r="A3561" s="5" t="s">
        <v>7007</v>
      </c>
      <c r="B3561" s="15" t="s">
        <v>7008</v>
      </c>
      <c r="C3561" s="20" t="s">
        <v>500</v>
      </c>
      <c r="D3561" s="50">
        <v>768.67779541015625</v>
      </c>
      <c r="E3561" s="61">
        <v>768.67779541015625</v>
      </c>
    </row>
    <row r="3562" spans="1:5" ht="45">
      <c r="A3562" s="5" t="s">
        <v>7009</v>
      </c>
      <c r="B3562" s="15" t="s">
        <v>7010</v>
      </c>
      <c r="C3562" s="20" t="s">
        <v>500</v>
      </c>
      <c r="D3562" s="47">
        <v>-1778.810791015625</v>
      </c>
      <c r="E3562" s="58">
        <v>-1778.810791015625</v>
      </c>
    </row>
    <row r="3563" spans="1:5" ht="45">
      <c r="A3563" s="5" t="s">
        <v>7011</v>
      </c>
      <c r="B3563" s="15" t="s">
        <v>7012</v>
      </c>
      <c r="C3563" s="20"/>
      <c r="D3563" s="44">
        <v>-1.128135085105896</v>
      </c>
      <c r="E3563" s="55">
        <v>-1.128135085105896</v>
      </c>
    </row>
    <row r="3564" spans="1:5" ht="45">
      <c r="A3564" s="5" t="s">
        <v>7013</v>
      </c>
      <c r="B3564" s="15" t="s">
        <v>7014</v>
      </c>
      <c r="C3564" s="20" t="s">
        <v>3939</v>
      </c>
      <c r="D3564" s="50">
        <v>898.23870849609375</v>
      </c>
      <c r="E3564" s="61">
        <v>898.23870849609375</v>
      </c>
    </row>
    <row r="3565" spans="1:5" ht="45">
      <c r="A3565" s="5" t="s">
        <v>7015</v>
      </c>
      <c r="B3565" s="15" t="s">
        <v>7016</v>
      </c>
      <c r="C3565" s="20" t="s">
        <v>505</v>
      </c>
      <c r="D3565" s="44">
        <v>4.3383674621582031</v>
      </c>
      <c r="E3565" s="55">
        <v>4.3383674621582031</v>
      </c>
    </row>
    <row r="3566" spans="1:5" ht="45">
      <c r="A3566" s="5" t="s">
        <v>7017</v>
      </c>
      <c r="B3566" s="15" t="s">
        <v>7018</v>
      </c>
      <c r="C3566" s="20" t="s">
        <v>5125</v>
      </c>
      <c r="D3566" s="51">
        <v>0.68774640560150146</v>
      </c>
      <c r="E3566" s="62">
        <v>0.68774640560150146</v>
      </c>
    </row>
    <row r="3567" spans="1:5" ht="45">
      <c r="A3567" s="5" t="s">
        <v>7019</v>
      </c>
      <c r="B3567" s="15" t="s">
        <v>7020</v>
      </c>
      <c r="C3567" s="20" t="s">
        <v>5128</v>
      </c>
      <c r="D3567" s="54">
        <v>1.540443190606311E-4</v>
      </c>
      <c r="E3567" s="65">
        <v>1.540443190606311E-4</v>
      </c>
    </row>
    <row r="3568" spans="1:5" ht="30">
      <c r="A3568" s="5" t="s">
        <v>7021</v>
      </c>
      <c r="B3568" s="15" t="s">
        <v>7022</v>
      </c>
      <c r="C3568" s="20" t="s">
        <v>38</v>
      </c>
      <c r="D3568" s="50">
        <v>173.54457092285156</v>
      </c>
      <c r="E3568" s="61">
        <v>173.54457092285156</v>
      </c>
    </row>
    <row r="3569" spans="1:5" ht="30">
      <c r="A3569" s="5" t="s">
        <v>7023</v>
      </c>
      <c r="B3569" s="15" t="s">
        <v>7024</v>
      </c>
      <c r="C3569" s="20" t="s">
        <v>30</v>
      </c>
      <c r="D3569" s="50">
        <v>179.31507873535156</v>
      </c>
      <c r="E3569" s="61">
        <v>179.31507873535156</v>
      </c>
    </row>
    <row r="3570" spans="1:5" ht="30">
      <c r="A3570" s="5" t="s">
        <v>7025</v>
      </c>
      <c r="B3570" s="15" t="s">
        <v>7026</v>
      </c>
      <c r="C3570" s="20" t="s">
        <v>212</v>
      </c>
      <c r="D3570" s="44">
        <v>4.7318282127380371</v>
      </c>
      <c r="E3570" s="55">
        <v>4.7318282127380371</v>
      </c>
    </row>
    <row r="3571" spans="1:5" ht="30">
      <c r="A3571" s="5" t="s">
        <v>7027</v>
      </c>
      <c r="B3571" s="15" t="s">
        <v>7028</v>
      </c>
      <c r="C3571" s="20" t="s">
        <v>505</v>
      </c>
      <c r="D3571" s="44">
        <v>2.1113739013671875</v>
      </c>
      <c r="E3571" s="55">
        <v>2.1113739013671875</v>
      </c>
    </row>
    <row r="3572" spans="1:5" ht="30">
      <c r="A3572" s="5" t="s">
        <v>7029</v>
      </c>
      <c r="B3572" s="15" t="s">
        <v>7030</v>
      </c>
      <c r="C3572" s="20" t="s">
        <v>500</v>
      </c>
      <c r="D3572" s="50">
        <v>768.67779541015625</v>
      </c>
      <c r="E3572" s="61">
        <v>768.67779541015625</v>
      </c>
    </row>
    <row r="3573" spans="1:5" ht="30">
      <c r="A3573" s="5" t="s">
        <v>7031</v>
      </c>
      <c r="B3573" s="15" t="s">
        <v>7032</v>
      </c>
      <c r="C3573" s="20" t="s">
        <v>500</v>
      </c>
      <c r="D3573" s="47">
        <v>-1778.810791015625</v>
      </c>
      <c r="E3573" s="58">
        <v>-1778.810791015625</v>
      </c>
    </row>
    <row r="3574" spans="1:5" ht="30">
      <c r="A3574" s="5" t="s">
        <v>7033</v>
      </c>
      <c r="B3574" s="15" t="s">
        <v>7034</v>
      </c>
      <c r="C3574" s="20"/>
      <c r="D3574" s="44">
        <v>-1.128135085105896</v>
      </c>
      <c r="E3574" s="55">
        <v>-1.128135085105896</v>
      </c>
    </row>
    <row r="3575" spans="1:5" ht="30">
      <c r="A3575" s="5" t="s">
        <v>7035</v>
      </c>
      <c r="B3575" s="15" t="s">
        <v>7036</v>
      </c>
      <c r="C3575" s="20" t="s">
        <v>3939</v>
      </c>
      <c r="D3575" s="50">
        <v>898.23870849609375</v>
      </c>
      <c r="E3575" s="61">
        <v>898.23870849609375</v>
      </c>
    </row>
    <row r="3576" spans="1:5" ht="30">
      <c r="A3576" s="5" t="s">
        <v>7037</v>
      </c>
      <c r="B3576" s="15" t="s">
        <v>7038</v>
      </c>
      <c r="C3576" s="20" t="s">
        <v>505</v>
      </c>
      <c r="D3576" s="44">
        <v>4.3383674621582031</v>
      </c>
      <c r="E3576" s="55">
        <v>4.3383674621582031</v>
      </c>
    </row>
    <row r="3577" spans="1:5" ht="30">
      <c r="A3577" s="5" t="s">
        <v>7039</v>
      </c>
      <c r="B3577" s="15" t="s">
        <v>7040</v>
      </c>
      <c r="C3577" s="20" t="s">
        <v>5125</v>
      </c>
      <c r="D3577" s="51">
        <v>0.68774640560150146</v>
      </c>
      <c r="E3577" s="62">
        <v>0.68774640560150146</v>
      </c>
    </row>
    <row r="3578" spans="1:5" ht="30">
      <c r="A3578" s="5" t="s">
        <v>7041</v>
      </c>
      <c r="B3578" s="15" t="s">
        <v>7042</v>
      </c>
      <c r="C3578" s="20" t="s">
        <v>5128</v>
      </c>
      <c r="D3578" s="54">
        <v>1.540443190606311E-4</v>
      </c>
      <c r="E3578" s="65">
        <v>1.540443190606311E-4</v>
      </c>
    </row>
    <row r="3579" spans="1:5" ht="60">
      <c r="A3579" s="5" t="s">
        <v>7043</v>
      </c>
      <c r="B3579" s="15" t="s">
        <v>7044</v>
      </c>
      <c r="C3579" s="20" t="s">
        <v>38</v>
      </c>
      <c r="D3579" s="50">
        <v>173.54457092285156</v>
      </c>
      <c r="E3579" s="61">
        <v>173.54457092285156</v>
      </c>
    </row>
    <row r="3580" spans="1:5" ht="60">
      <c r="A3580" s="5" t="s">
        <v>7045</v>
      </c>
      <c r="B3580" s="15" t="s">
        <v>7046</v>
      </c>
      <c r="C3580" s="20" t="s">
        <v>30</v>
      </c>
      <c r="D3580" s="50">
        <v>179.31507873535156</v>
      </c>
      <c r="E3580" s="61">
        <v>179.31507873535156</v>
      </c>
    </row>
    <row r="3581" spans="1:5" ht="60">
      <c r="A3581" s="5" t="s">
        <v>7047</v>
      </c>
      <c r="B3581" s="15" t="s">
        <v>7048</v>
      </c>
      <c r="C3581" s="20" t="s">
        <v>212</v>
      </c>
      <c r="D3581" s="51">
        <v>6.7146278917789459E-2</v>
      </c>
      <c r="E3581" s="62">
        <v>6.7146278917789459E-2</v>
      </c>
    </row>
    <row r="3582" spans="1:5" ht="60">
      <c r="A3582" s="5" t="s">
        <v>7049</v>
      </c>
      <c r="B3582" s="15" t="s">
        <v>7050</v>
      </c>
      <c r="C3582" s="20" t="s">
        <v>505</v>
      </c>
      <c r="D3582" s="44">
        <v>2.1113739013671875</v>
      </c>
      <c r="E3582" s="55">
        <v>2.1113739013671875</v>
      </c>
    </row>
    <row r="3583" spans="1:5" ht="60">
      <c r="A3583" s="5" t="s">
        <v>7051</v>
      </c>
      <c r="B3583" s="15" t="s">
        <v>7052</v>
      </c>
      <c r="C3583" s="20" t="s">
        <v>500</v>
      </c>
      <c r="D3583" s="50">
        <v>768.67779541015625</v>
      </c>
      <c r="E3583" s="61">
        <v>768.67779541015625</v>
      </c>
    </row>
    <row r="3584" spans="1:5" ht="60">
      <c r="A3584" s="5" t="s">
        <v>7053</v>
      </c>
      <c r="B3584" s="15" t="s">
        <v>7054</v>
      </c>
      <c r="C3584" s="20" t="s">
        <v>500</v>
      </c>
      <c r="D3584" s="47">
        <v>-1778.810791015625</v>
      </c>
      <c r="E3584" s="58">
        <v>-1778.810791015625</v>
      </c>
    </row>
    <row r="3585" spans="1:5" ht="60">
      <c r="A3585" s="5" t="s">
        <v>7055</v>
      </c>
      <c r="B3585" s="15" t="s">
        <v>7056</v>
      </c>
      <c r="C3585" s="20"/>
      <c r="D3585" s="44">
        <v>-1.128135085105896</v>
      </c>
      <c r="E3585" s="55">
        <v>-1.128135085105896</v>
      </c>
    </row>
    <row r="3586" spans="1:5" ht="60">
      <c r="A3586" s="5" t="s">
        <v>7057</v>
      </c>
      <c r="B3586" s="15" t="s">
        <v>7058</v>
      </c>
      <c r="C3586" s="20" t="s">
        <v>3939</v>
      </c>
      <c r="D3586" s="50">
        <v>898.23870849609375</v>
      </c>
      <c r="E3586" s="61">
        <v>898.23870849609375</v>
      </c>
    </row>
    <row r="3587" spans="1:5" ht="60">
      <c r="A3587" s="5" t="s">
        <v>7059</v>
      </c>
      <c r="B3587" s="15" t="s">
        <v>7060</v>
      </c>
      <c r="C3587" s="20" t="s">
        <v>505</v>
      </c>
      <c r="D3587" s="44">
        <v>4.3383674621582031</v>
      </c>
      <c r="E3587" s="55">
        <v>4.3383674621582031</v>
      </c>
    </row>
    <row r="3588" spans="1:5" ht="60">
      <c r="A3588" s="5" t="s">
        <v>7061</v>
      </c>
      <c r="B3588" s="15" t="s">
        <v>7062</v>
      </c>
      <c r="C3588" s="20" t="s">
        <v>5125</v>
      </c>
      <c r="D3588" s="51">
        <v>0.68774640560150146</v>
      </c>
      <c r="E3588" s="62">
        <v>0.68774640560150146</v>
      </c>
    </row>
    <row r="3589" spans="1:5" ht="60">
      <c r="A3589" s="5" t="s">
        <v>7063</v>
      </c>
      <c r="B3589" s="15" t="s">
        <v>7064</v>
      </c>
      <c r="C3589" s="20" t="s">
        <v>5128</v>
      </c>
      <c r="D3589" s="54">
        <v>1.540443190606311E-4</v>
      </c>
      <c r="E3589" s="65">
        <v>1.540443190606311E-4</v>
      </c>
    </row>
    <row r="3590" spans="1:5" ht="45">
      <c r="A3590" s="5" t="s">
        <v>7065</v>
      </c>
      <c r="B3590" s="15" t="s">
        <v>7066</v>
      </c>
      <c r="C3590" s="20" t="s">
        <v>38</v>
      </c>
      <c r="D3590" s="50">
        <v>154.05731201171875</v>
      </c>
      <c r="E3590" s="61">
        <v>154.05731201171875</v>
      </c>
    </row>
    <row r="3591" spans="1:5" ht="45">
      <c r="A3591" s="5" t="s">
        <v>7067</v>
      </c>
      <c r="B3591" s="15" t="s">
        <v>7068</v>
      </c>
      <c r="C3591" s="20" t="s">
        <v>30</v>
      </c>
      <c r="D3591" s="50">
        <v>534.401611328125</v>
      </c>
      <c r="E3591" s="61">
        <v>534.401611328125</v>
      </c>
    </row>
    <row r="3592" spans="1:5" ht="45">
      <c r="A3592" s="5" t="s">
        <v>7069</v>
      </c>
      <c r="B3592" s="15" t="s">
        <v>7070</v>
      </c>
      <c r="C3592" s="20" t="s">
        <v>212</v>
      </c>
      <c r="D3592" s="50">
        <v>838.03179931640625</v>
      </c>
      <c r="E3592" s="61">
        <v>838.03179931640625</v>
      </c>
    </row>
    <row r="3593" spans="1:5" ht="45">
      <c r="A3593" s="5" t="s">
        <v>7071</v>
      </c>
      <c r="B3593" s="15" t="s">
        <v>7072</v>
      </c>
      <c r="C3593" s="20" t="s">
        <v>505</v>
      </c>
      <c r="D3593" s="44">
        <v>6.4540119171142578</v>
      </c>
      <c r="E3593" s="55">
        <v>6.4540119171142578</v>
      </c>
    </row>
    <row r="3594" spans="1:5" ht="45">
      <c r="A3594" s="5" t="s">
        <v>7073</v>
      </c>
      <c r="B3594" s="15" t="s">
        <v>7074</v>
      </c>
      <c r="C3594" s="20" t="s">
        <v>500</v>
      </c>
      <c r="D3594" s="46">
        <v>3403.23193359375</v>
      </c>
      <c r="E3594" s="57">
        <v>3403.23193359375</v>
      </c>
    </row>
    <row r="3595" spans="1:5" ht="45">
      <c r="A3595" s="5" t="s">
        <v>7075</v>
      </c>
      <c r="B3595" s="15" t="s">
        <v>7076</v>
      </c>
      <c r="C3595" s="20" t="s">
        <v>500</v>
      </c>
      <c r="D3595" s="50">
        <v>855.74346923828125</v>
      </c>
      <c r="E3595" s="61">
        <v>855.74346923828125</v>
      </c>
    </row>
    <row r="3596" spans="1:5" ht="45">
      <c r="A3596" s="5" t="s">
        <v>7077</v>
      </c>
      <c r="B3596" s="15" t="s">
        <v>7078</v>
      </c>
      <c r="C3596" s="20"/>
      <c r="D3596" s="44">
        <v>1.8265926837921143</v>
      </c>
      <c r="E3596" s="55">
        <v>1.8265926837921143</v>
      </c>
    </row>
    <row r="3597" spans="1:5" ht="45">
      <c r="A3597" s="5" t="s">
        <v>7079</v>
      </c>
      <c r="B3597" s="15" t="s">
        <v>7080</v>
      </c>
      <c r="C3597" s="20" t="s">
        <v>3939</v>
      </c>
      <c r="D3597" s="45">
        <v>46.203788757324219</v>
      </c>
      <c r="E3597" s="56">
        <v>46.203788757324219</v>
      </c>
    </row>
    <row r="3598" spans="1:5" ht="45">
      <c r="A3598" s="5" t="s">
        <v>7081</v>
      </c>
      <c r="B3598" s="15" t="s">
        <v>7082</v>
      </c>
      <c r="C3598" s="20" t="s">
        <v>505</v>
      </c>
      <c r="D3598" s="44">
        <v>2.7393314838409424</v>
      </c>
      <c r="E3598" s="55">
        <v>2.7393314838409424</v>
      </c>
    </row>
    <row r="3599" spans="1:5" ht="45">
      <c r="A3599" s="5" t="s">
        <v>7083</v>
      </c>
      <c r="B3599" s="15" t="s">
        <v>7084</v>
      </c>
      <c r="C3599" s="20" t="s">
        <v>5125</v>
      </c>
      <c r="D3599" s="51">
        <v>8.4898918867111206E-2</v>
      </c>
      <c r="E3599" s="62">
        <v>8.4898918867111206E-2</v>
      </c>
    </row>
    <row r="3600" spans="1:5" ht="45">
      <c r="A3600" s="5" t="s">
        <v>7085</v>
      </c>
      <c r="B3600" s="15" t="s">
        <v>7086</v>
      </c>
      <c r="C3600" s="20" t="s">
        <v>5128</v>
      </c>
      <c r="D3600" s="52">
        <v>3.0774797778576612E-5</v>
      </c>
      <c r="E3600" s="63">
        <v>3.0774797778576612E-5</v>
      </c>
    </row>
    <row r="3601" spans="1:5" ht="30">
      <c r="A3601" s="5" t="s">
        <v>7087</v>
      </c>
      <c r="B3601" s="15" t="s">
        <v>7088</v>
      </c>
      <c r="C3601" s="20" t="s">
        <v>38</v>
      </c>
      <c r="D3601" s="45">
        <v>30.906000137329102</v>
      </c>
      <c r="E3601" s="56">
        <v>30.906000137329102</v>
      </c>
    </row>
    <row r="3602" spans="1:5" ht="30">
      <c r="A3602" s="5" t="s">
        <v>7089</v>
      </c>
      <c r="B3602" s="15" t="s">
        <v>7090</v>
      </c>
      <c r="C3602" s="20" t="s">
        <v>30</v>
      </c>
      <c r="D3602" s="50">
        <v>533.22003173828125</v>
      </c>
      <c r="E3602" s="61">
        <v>533.22003173828125</v>
      </c>
    </row>
    <row r="3603" spans="1:5" ht="30">
      <c r="A3603" s="5" t="s">
        <v>7091</v>
      </c>
      <c r="B3603" s="15" t="s">
        <v>7092</v>
      </c>
      <c r="C3603" s="20" t="s">
        <v>212</v>
      </c>
      <c r="D3603" s="50">
        <v>713.8238525390625</v>
      </c>
      <c r="E3603" s="61">
        <v>713.8238525390625</v>
      </c>
    </row>
    <row r="3604" spans="1:5" ht="30">
      <c r="A3604" s="5" t="s">
        <v>7093</v>
      </c>
      <c r="B3604" s="15" t="s">
        <v>7094</v>
      </c>
      <c r="C3604" s="20" t="s">
        <v>505</v>
      </c>
      <c r="D3604" s="44">
        <v>7.3156514167785645</v>
      </c>
      <c r="E3604" s="55">
        <v>7.3156514167785645</v>
      </c>
    </row>
    <row r="3605" spans="1:5" ht="30">
      <c r="A3605" s="5" t="s">
        <v>7095</v>
      </c>
      <c r="B3605" s="15" t="s">
        <v>7096</v>
      </c>
      <c r="C3605" s="20" t="s">
        <v>500</v>
      </c>
      <c r="D3605" s="46">
        <v>3530.863037109375</v>
      </c>
      <c r="E3605" s="57">
        <v>3530.863037109375</v>
      </c>
    </row>
    <row r="3606" spans="1:5" ht="30">
      <c r="A3606" s="5" t="s">
        <v>7097</v>
      </c>
      <c r="B3606" s="15" t="s">
        <v>7098</v>
      </c>
      <c r="C3606" s="20" t="s">
        <v>500</v>
      </c>
      <c r="D3606" s="50">
        <v>983.37451171875</v>
      </c>
      <c r="E3606" s="61">
        <v>983.37451171875</v>
      </c>
    </row>
    <row r="3607" spans="1:5" ht="45">
      <c r="A3607" s="5" t="s">
        <v>7099</v>
      </c>
      <c r="B3607" s="15" t="s">
        <v>7100</v>
      </c>
      <c r="C3607" s="20"/>
      <c r="D3607" s="44">
        <v>1.4071314334869385</v>
      </c>
      <c r="E3607" s="55">
        <v>1.4071314334869385</v>
      </c>
    </row>
    <row r="3608" spans="1:5" ht="30">
      <c r="A3608" s="5" t="s">
        <v>7101</v>
      </c>
      <c r="B3608" s="15" t="s">
        <v>7102</v>
      </c>
      <c r="C3608" s="20" t="s">
        <v>3939</v>
      </c>
      <c r="D3608" s="44">
        <v>8.4749879837036133</v>
      </c>
      <c r="E3608" s="55">
        <v>8.4749879837036133</v>
      </c>
    </row>
    <row r="3609" spans="1:5" ht="30">
      <c r="A3609" s="5" t="s">
        <v>7103</v>
      </c>
      <c r="B3609" s="15" t="s">
        <v>7104</v>
      </c>
      <c r="C3609" s="20" t="s">
        <v>505</v>
      </c>
      <c r="D3609" s="44">
        <v>2.2438168525695801</v>
      </c>
      <c r="E3609" s="55">
        <v>2.2438168525695801</v>
      </c>
    </row>
    <row r="3610" spans="1:5" ht="45">
      <c r="A3610" s="5" t="s">
        <v>7105</v>
      </c>
      <c r="B3610" s="15" t="s">
        <v>7106</v>
      </c>
      <c r="C3610" s="20" t="s">
        <v>5125</v>
      </c>
      <c r="D3610" s="51">
        <v>7.3226846754550934E-2</v>
      </c>
      <c r="E3610" s="62">
        <v>7.3226846754550934E-2</v>
      </c>
    </row>
    <row r="3611" spans="1:5" ht="45">
      <c r="A3611" s="5" t="s">
        <v>7107</v>
      </c>
      <c r="B3611" s="15" t="s">
        <v>7108</v>
      </c>
      <c r="C3611" s="20" t="s">
        <v>5128</v>
      </c>
      <c r="D3611" s="52">
        <v>3.0008219255250879E-5</v>
      </c>
      <c r="E3611" s="63">
        <v>3.0008219255250879E-5</v>
      </c>
    </row>
    <row r="3612" spans="1:5" ht="45">
      <c r="A3612" s="5" t="s">
        <v>7109</v>
      </c>
      <c r="B3612" s="15" t="s">
        <v>7110</v>
      </c>
      <c r="C3612" s="20" t="s">
        <v>38</v>
      </c>
      <c r="D3612" s="50">
        <v>161.915771484375</v>
      </c>
      <c r="E3612" s="61">
        <v>161.915771484375</v>
      </c>
    </row>
    <row r="3613" spans="1:5" ht="45">
      <c r="A3613" s="5" t="s">
        <v>7111</v>
      </c>
      <c r="B3613" s="15" t="s">
        <v>7112</v>
      </c>
      <c r="C3613" s="20" t="s">
        <v>30</v>
      </c>
      <c r="D3613" s="50">
        <v>268.21969604492187</v>
      </c>
      <c r="E3613" s="61">
        <v>268.21969604492187</v>
      </c>
    </row>
    <row r="3614" spans="1:5" ht="45">
      <c r="A3614" s="5" t="s">
        <v>7113</v>
      </c>
      <c r="B3614" s="15" t="s">
        <v>7114</v>
      </c>
      <c r="C3614" s="20" t="s">
        <v>212</v>
      </c>
      <c r="D3614" s="50">
        <v>835.38323974609375</v>
      </c>
      <c r="E3614" s="61">
        <v>835.38323974609375</v>
      </c>
    </row>
    <row r="3615" spans="1:5" ht="45">
      <c r="A3615" s="5" t="s">
        <v>7115</v>
      </c>
      <c r="B3615" s="15" t="s">
        <v>7116</v>
      </c>
      <c r="C3615" s="20" t="s">
        <v>505</v>
      </c>
      <c r="D3615" s="44">
        <v>2.9298405647277832</v>
      </c>
      <c r="E3615" s="55">
        <v>2.9298405647277832</v>
      </c>
    </row>
    <row r="3616" spans="1:5" ht="45">
      <c r="A3616" s="5" t="s">
        <v>7117</v>
      </c>
      <c r="B3616" s="15" t="s">
        <v>7118</v>
      </c>
      <c r="C3616" s="20" t="s">
        <v>500</v>
      </c>
      <c r="D3616" s="47">
        <v>1173.786376953125</v>
      </c>
      <c r="E3616" s="58">
        <v>1173.786376953125</v>
      </c>
    </row>
    <row r="3617" spans="1:5" ht="45">
      <c r="A3617" s="5" t="s">
        <v>7119</v>
      </c>
      <c r="B3617" s="15" t="s">
        <v>7120</v>
      </c>
      <c r="C3617" s="20" t="s">
        <v>500</v>
      </c>
      <c r="D3617" s="47">
        <v>-1373.7021484375</v>
      </c>
      <c r="E3617" s="58">
        <v>-1373.7021484375</v>
      </c>
    </row>
    <row r="3618" spans="1:5" ht="45">
      <c r="A3618" s="5" t="s">
        <v>7121</v>
      </c>
      <c r="B3618" s="15" t="s">
        <v>7122</v>
      </c>
      <c r="C3618" s="20"/>
      <c r="D3618" s="51">
        <v>-0.52707940340042114</v>
      </c>
      <c r="E3618" s="62">
        <v>-0.52707940340042114</v>
      </c>
    </row>
    <row r="3619" spans="1:5" ht="45">
      <c r="A3619" s="5" t="s">
        <v>7123</v>
      </c>
      <c r="B3619" s="15" t="s">
        <v>7124</v>
      </c>
      <c r="C3619" s="20" t="s">
        <v>3939</v>
      </c>
      <c r="D3619" s="50">
        <v>784.82330322265625</v>
      </c>
      <c r="E3619" s="61">
        <v>784.82330322265625</v>
      </c>
    </row>
    <row r="3620" spans="1:5" ht="45">
      <c r="A3620" s="5" t="s">
        <v>7125</v>
      </c>
      <c r="B3620" s="15" t="s">
        <v>7126</v>
      </c>
      <c r="C3620" s="20" t="s">
        <v>505</v>
      </c>
      <c r="D3620" s="44">
        <v>4.9033594131469727</v>
      </c>
      <c r="E3620" s="55">
        <v>4.9033594131469727</v>
      </c>
    </row>
    <row r="3621" spans="1:5" ht="45">
      <c r="A3621" s="5" t="s">
        <v>7127</v>
      </c>
      <c r="B3621" s="15" t="s">
        <v>7128</v>
      </c>
      <c r="C3621" s="20" t="s">
        <v>5125</v>
      </c>
      <c r="D3621" s="51">
        <v>0.61099529266357422</v>
      </c>
      <c r="E3621" s="62">
        <v>0.61099529266357422</v>
      </c>
    </row>
    <row r="3622" spans="1:5" ht="45">
      <c r="A3622" s="5" t="s">
        <v>7129</v>
      </c>
      <c r="B3622" s="15" t="s">
        <v>7130</v>
      </c>
      <c r="C3622" s="20" t="s">
        <v>5128</v>
      </c>
      <c r="D3622" s="54">
        <v>1.0125742119271308E-4</v>
      </c>
      <c r="E3622" s="65">
        <v>1.0125742119271308E-4</v>
      </c>
    </row>
    <row r="3623" spans="1:5" ht="75">
      <c r="A3623" s="5" t="s">
        <v>7131</v>
      </c>
      <c r="B3623" s="15" t="s">
        <v>7132</v>
      </c>
      <c r="C3623" s="20" t="s">
        <v>38</v>
      </c>
      <c r="D3623" s="50">
        <v>155.59788513183594</v>
      </c>
      <c r="E3623" s="61">
        <v>155.59788513183594</v>
      </c>
    </row>
    <row r="3624" spans="1:5" ht="75">
      <c r="A3624" s="5" t="s">
        <v>7133</v>
      </c>
      <c r="B3624" s="15" t="s">
        <v>7134</v>
      </c>
      <c r="C3624" s="20" t="s">
        <v>30</v>
      </c>
      <c r="D3624" s="50">
        <v>516.9989013671875</v>
      </c>
      <c r="E3624" s="61">
        <v>516.9989013671875</v>
      </c>
    </row>
    <row r="3625" spans="1:5" ht="75">
      <c r="A3625" s="5" t="s">
        <v>7135</v>
      </c>
      <c r="B3625" s="15" t="s">
        <v>7136</v>
      </c>
      <c r="C3625" s="20" t="s">
        <v>212</v>
      </c>
      <c r="D3625" s="50">
        <v>836.17828369140625</v>
      </c>
      <c r="E3625" s="61">
        <v>836.17828369140625</v>
      </c>
    </row>
    <row r="3626" spans="1:5" ht="75">
      <c r="A3626" s="5" t="s">
        <v>7137</v>
      </c>
      <c r="B3626" s="15" t="s">
        <v>7138</v>
      </c>
      <c r="C3626" s="20" t="s">
        <v>505</v>
      </c>
      <c r="D3626" s="44">
        <v>6.3863391876220703</v>
      </c>
      <c r="E3626" s="55">
        <v>6.3863391876220703</v>
      </c>
    </row>
    <row r="3627" spans="1:5" ht="75">
      <c r="A3627" s="5" t="s">
        <v>7139</v>
      </c>
      <c r="B3627" s="15" t="s">
        <v>7140</v>
      </c>
      <c r="C3627" s="20" t="s">
        <v>500</v>
      </c>
      <c r="D3627" s="46">
        <v>3352.4443359375</v>
      </c>
      <c r="E3627" s="57">
        <v>3352.4443359375</v>
      </c>
    </row>
    <row r="3628" spans="1:5" ht="75">
      <c r="A3628" s="5" t="s">
        <v>7141</v>
      </c>
      <c r="B3628" s="15" t="s">
        <v>7142</v>
      </c>
      <c r="C3628" s="20" t="s">
        <v>500</v>
      </c>
      <c r="D3628" s="50">
        <v>804.9556884765625</v>
      </c>
      <c r="E3628" s="61">
        <v>804.9556884765625</v>
      </c>
    </row>
    <row r="3629" spans="1:5" ht="75">
      <c r="A3629" s="5" t="s">
        <v>7143</v>
      </c>
      <c r="B3629" s="15" t="s">
        <v>7144</v>
      </c>
      <c r="C3629" s="20"/>
      <c r="D3629" s="44">
        <v>1.787806510925293</v>
      </c>
      <c r="E3629" s="55">
        <v>1.787806510925293</v>
      </c>
    </row>
    <row r="3630" spans="1:5" ht="75">
      <c r="A3630" s="5" t="s">
        <v>7145</v>
      </c>
      <c r="B3630" s="15" t="s">
        <v>7146</v>
      </c>
      <c r="C3630" s="20" t="s">
        <v>3939</v>
      </c>
      <c r="D3630" s="45">
        <v>48.34454345703125</v>
      </c>
      <c r="E3630" s="56">
        <v>48.34454345703125</v>
      </c>
    </row>
    <row r="3631" spans="1:5" ht="75">
      <c r="A3631" s="5" t="s">
        <v>7147</v>
      </c>
      <c r="B3631" s="15" t="s">
        <v>7148</v>
      </c>
      <c r="C3631" s="20" t="s">
        <v>505</v>
      </c>
      <c r="D3631" s="44">
        <v>2.81211256980896</v>
      </c>
      <c r="E3631" s="55">
        <v>2.81211256980896</v>
      </c>
    </row>
    <row r="3632" spans="1:5" ht="75">
      <c r="A3632" s="5" t="s">
        <v>7149</v>
      </c>
      <c r="B3632" s="15" t="s">
        <v>7150</v>
      </c>
      <c r="C3632" s="20" t="s">
        <v>5125</v>
      </c>
      <c r="D3632" s="51">
        <v>8.3561889827251434E-2</v>
      </c>
      <c r="E3632" s="62">
        <v>8.3561889827251434E-2</v>
      </c>
    </row>
    <row r="3633" spans="1:5" ht="75">
      <c r="A3633" s="5" t="s">
        <v>7151</v>
      </c>
      <c r="B3633" s="15" t="s">
        <v>7152</v>
      </c>
      <c r="C3633" s="20" t="s">
        <v>5128</v>
      </c>
      <c r="D3633" s="52">
        <v>3.0052355214138515E-5</v>
      </c>
      <c r="E3633" s="63">
        <v>3.0052355214138515E-5</v>
      </c>
    </row>
    <row r="3634" spans="1:5" ht="30">
      <c r="A3634" s="5" t="s">
        <v>7153</v>
      </c>
      <c r="B3634" s="15" t="s">
        <v>7154</v>
      </c>
      <c r="C3634" s="20" t="s">
        <v>38</v>
      </c>
      <c r="D3634" s="45">
        <v>33.584999084472656</v>
      </c>
      <c r="E3634" s="56">
        <v>33.584999084472656</v>
      </c>
    </row>
    <row r="3635" spans="1:5" ht="30">
      <c r="A3635" s="5" t="s">
        <v>7155</v>
      </c>
      <c r="B3635" s="15" t="s">
        <v>7156</v>
      </c>
      <c r="C3635" s="20" t="s">
        <v>30</v>
      </c>
      <c r="D3635" s="50">
        <v>477.2354736328125</v>
      </c>
      <c r="E3635" s="61">
        <v>477.2354736328125</v>
      </c>
    </row>
    <row r="3636" spans="1:5" ht="30">
      <c r="A3636" s="5" t="s">
        <v>7157</v>
      </c>
      <c r="B3636" s="15" t="s">
        <v>7158</v>
      </c>
      <c r="C3636" s="20" t="s">
        <v>212</v>
      </c>
      <c r="D3636" s="52">
        <v>2.9418970370898023E-7</v>
      </c>
      <c r="E3636" s="63">
        <v>2.9418970370898023E-7</v>
      </c>
    </row>
    <row r="3637" spans="1:5" ht="30">
      <c r="A3637" s="5" t="s">
        <v>7159</v>
      </c>
      <c r="B3637" s="15" t="s">
        <v>7160</v>
      </c>
      <c r="C3637" s="20" t="s">
        <v>505</v>
      </c>
      <c r="D3637" s="44">
        <v>7.111976146697998</v>
      </c>
      <c r="E3637" s="55">
        <v>7.111976146697998</v>
      </c>
    </row>
    <row r="3638" spans="1:5" ht="30">
      <c r="A3638" s="5" t="s">
        <v>7161</v>
      </c>
      <c r="B3638" s="15" t="s">
        <v>7162</v>
      </c>
      <c r="C3638" s="20" t="s">
        <v>500</v>
      </c>
      <c r="D3638" s="46">
        <v>3401.531982421875</v>
      </c>
      <c r="E3638" s="57">
        <v>3401.531982421875</v>
      </c>
    </row>
    <row r="3639" spans="1:5" ht="30">
      <c r="A3639" s="5" t="s">
        <v>7163</v>
      </c>
      <c r="B3639" s="15" t="s">
        <v>7164</v>
      </c>
      <c r="C3639" s="20" t="s">
        <v>500</v>
      </c>
      <c r="D3639" s="50">
        <v>854.04339599609375</v>
      </c>
      <c r="E3639" s="61">
        <v>854.04339599609375</v>
      </c>
    </row>
    <row r="3640" spans="1:5" ht="30">
      <c r="A3640" s="5" t="s">
        <v>7165</v>
      </c>
      <c r="B3640" s="15" t="s">
        <v>7166</v>
      </c>
      <c r="C3640" s="20"/>
      <c r="D3640" s="44">
        <v>1.3391739130020142</v>
      </c>
      <c r="E3640" s="55">
        <v>1.3391739130020142</v>
      </c>
    </row>
    <row r="3641" spans="1:5" ht="30">
      <c r="A3641" s="5" t="s">
        <v>7167</v>
      </c>
      <c r="B3641" s="15" t="s">
        <v>7168</v>
      </c>
      <c r="C3641" s="20" t="s">
        <v>3939</v>
      </c>
      <c r="D3641" s="44">
        <v>9.9904279708862305</v>
      </c>
      <c r="E3641" s="55">
        <v>9.9904279708862305</v>
      </c>
    </row>
    <row r="3642" spans="1:5" ht="30">
      <c r="A3642" s="5" t="s">
        <v>7169</v>
      </c>
      <c r="B3642" s="15" t="s">
        <v>7170</v>
      </c>
      <c r="C3642" s="20" t="s">
        <v>505</v>
      </c>
      <c r="D3642" s="44">
        <v>2.2451097965240479</v>
      </c>
      <c r="E3642" s="55">
        <v>2.2451097965240479</v>
      </c>
    </row>
    <row r="3643" spans="1:5" ht="30">
      <c r="A3643" s="5" t="s">
        <v>7171</v>
      </c>
      <c r="B3643" s="15" t="s">
        <v>7172</v>
      </c>
      <c r="C3643" s="20" t="s">
        <v>5125</v>
      </c>
      <c r="D3643" s="51">
        <v>6.6555142402648926E-2</v>
      </c>
      <c r="E3643" s="62">
        <v>6.6555142402648926E-2</v>
      </c>
    </row>
    <row r="3644" spans="1:5" ht="30">
      <c r="A3644" s="5" t="s">
        <v>7173</v>
      </c>
      <c r="B3644" s="15" t="s">
        <v>7174</v>
      </c>
      <c r="C3644" s="20" t="s">
        <v>5128</v>
      </c>
      <c r="D3644" s="52">
        <v>2.7682939617079683E-5</v>
      </c>
      <c r="E3644" s="63">
        <v>2.7682939617079683E-5</v>
      </c>
    </row>
    <row r="3645" spans="1:5" ht="30">
      <c r="A3645" s="5" t="s">
        <v>7175</v>
      </c>
      <c r="B3645" s="15" t="s">
        <v>7176</v>
      </c>
      <c r="C3645" s="20" t="s">
        <v>38</v>
      </c>
      <c r="D3645" s="45">
        <v>30.600000381469727</v>
      </c>
      <c r="E3645" s="56">
        <v>30.600000381469727</v>
      </c>
    </row>
    <row r="3646" spans="1:5" ht="30">
      <c r="A3646" s="5" t="s">
        <v>7177</v>
      </c>
      <c r="B3646" s="15" t="s">
        <v>7178</v>
      </c>
      <c r="C3646" s="20" t="s">
        <v>30</v>
      </c>
      <c r="D3646" s="50">
        <v>475.62063598632812</v>
      </c>
      <c r="E3646" s="61">
        <v>475.62063598632812</v>
      </c>
    </row>
    <row r="3647" spans="1:5" ht="30">
      <c r="A3647" s="5" t="s">
        <v>7179</v>
      </c>
      <c r="B3647" s="15" t="s">
        <v>7180</v>
      </c>
      <c r="C3647" s="20" t="s">
        <v>212</v>
      </c>
      <c r="D3647" s="52">
        <v>2.9418970370898023E-7</v>
      </c>
      <c r="E3647" s="63">
        <v>2.9418970370898023E-7</v>
      </c>
    </row>
    <row r="3648" spans="1:5" ht="30">
      <c r="A3648" s="5" t="s">
        <v>7181</v>
      </c>
      <c r="B3648" s="15" t="s">
        <v>7182</v>
      </c>
      <c r="C3648" s="20" t="s">
        <v>505</v>
      </c>
      <c r="D3648" s="44">
        <v>7.1537294387817383</v>
      </c>
      <c r="E3648" s="55">
        <v>7.1537294387817383</v>
      </c>
    </row>
    <row r="3649" spans="1:5" ht="30">
      <c r="A3649" s="5" t="s">
        <v>7183</v>
      </c>
      <c r="B3649" s="15" t="s">
        <v>7184</v>
      </c>
      <c r="C3649" s="20" t="s">
        <v>500</v>
      </c>
      <c r="D3649" s="46">
        <v>3401.531982421875</v>
      </c>
      <c r="E3649" s="57">
        <v>3401.531982421875</v>
      </c>
    </row>
    <row r="3650" spans="1:5" ht="30">
      <c r="A3650" s="5" t="s">
        <v>7185</v>
      </c>
      <c r="B3650" s="15" t="s">
        <v>7186</v>
      </c>
      <c r="C3650" s="20" t="s">
        <v>500</v>
      </c>
      <c r="D3650" s="50">
        <v>854.04339599609375</v>
      </c>
      <c r="E3650" s="61">
        <v>854.04339599609375</v>
      </c>
    </row>
    <row r="3651" spans="1:5" ht="30">
      <c r="A3651" s="5" t="s">
        <v>7187</v>
      </c>
      <c r="B3651" s="15" t="s">
        <v>7188</v>
      </c>
      <c r="C3651" s="20"/>
      <c r="D3651" s="44">
        <v>1.334270715713501</v>
      </c>
      <c r="E3651" s="55">
        <v>1.334270715713501</v>
      </c>
    </row>
    <row r="3652" spans="1:5" ht="30">
      <c r="A3652" s="5" t="s">
        <v>7189</v>
      </c>
      <c r="B3652" s="15" t="s">
        <v>7190</v>
      </c>
      <c r="C3652" s="20" t="s">
        <v>3939</v>
      </c>
      <c r="D3652" s="44">
        <v>9.099390983581543</v>
      </c>
      <c r="E3652" s="55">
        <v>9.099390983581543</v>
      </c>
    </row>
    <row r="3653" spans="1:5" ht="30">
      <c r="A3653" s="5" t="s">
        <v>7191</v>
      </c>
      <c r="B3653" s="15" t="s">
        <v>7192</v>
      </c>
      <c r="C3653" s="20" t="s">
        <v>505</v>
      </c>
      <c r="D3653" s="44">
        <v>2.2323358058929443</v>
      </c>
      <c r="E3653" s="55">
        <v>2.2323358058929443</v>
      </c>
    </row>
    <row r="3654" spans="1:5" ht="30">
      <c r="A3654" s="5" t="s">
        <v>7193</v>
      </c>
      <c r="B3654" s="15" t="s">
        <v>7194</v>
      </c>
      <c r="C3654" s="20" t="s">
        <v>5125</v>
      </c>
      <c r="D3654" s="51">
        <v>6.6117718815803528E-2</v>
      </c>
      <c r="E3654" s="62">
        <v>6.6117718815803528E-2</v>
      </c>
    </row>
    <row r="3655" spans="1:5" ht="30">
      <c r="A3655" s="5" t="s">
        <v>7195</v>
      </c>
      <c r="B3655" s="15" t="s">
        <v>7196</v>
      </c>
      <c r="C3655" s="20" t="s">
        <v>5128</v>
      </c>
      <c r="D3655" s="52">
        <v>2.7609954486251809E-5</v>
      </c>
      <c r="E3655" s="63">
        <v>2.7609954486251809E-5</v>
      </c>
    </row>
    <row r="3656" spans="1:5" ht="30">
      <c r="A3656" s="5" t="s">
        <v>7197</v>
      </c>
      <c r="B3656" s="15" t="s">
        <v>7198</v>
      </c>
      <c r="C3656" s="20" t="s">
        <v>38</v>
      </c>
      <c r="D3656" s="44">
        <v>1.0135135650634766</v>
      </c>
      <c r="E3656" s="55">
        <v>1.0135135650634766</v>
      </c>
    </row>
    <row r="3657" spans="1:5" ht="30">
      <c r="A3657" s="5" t="s">
        <v>7199</v>
      </c>
      <c r="B3657" s="15" t="s">
        <v>7200</v>
      </c>
      <c r="C3657" s="20" t="s">
        <v>30</v>
      </c>
      <c r="D3657" s="45">
        <v>27.322345733642578</v>
      </c>
      <c r="E3657" s="56">
        <v>27.322345733642578</v>
      </c>
    </row>
    <row r="3658" spans="1:5" ht="30">
      <c r="A3658" s="5" t="s">
        <v>7201</v>
      </c>
      <c r="B3658" s="15" t="s">
        <v>7202</v>
      </c>
      <c r="C3658" s="20" t="s">
        <v>212</v>
      </c>
      <c r="D3658" s="46">
        <v>14812.794921875</v>
      </c>
      <c r="E3658" s="57">
        <v>14812.794921875</v>
      </c>
    </row>
    <row r="3659" spans="1:5" ht="30">
      <c r="A3659" s="5" t="s">
        <v>7203</v>
      </c>
      <c r="B3659" s="15" t="s">
        <v>7204</v>
      </c>
      <c r="C3659" s="20" t="s">
        <v>505</v>
      </c>
      <c r="D3659" s="51">
        <v>0.39967441558837891</v>
      </c>
      <c r="E3659" s="62">
        <v>0.39967441558837891</v>
      </c>
    </row>
    <row r="3660" spans="1:5" ht="30">
      <c r="A3660" s="5" t="s">
        <v>7205</v>
      </c>
      <c r="B3660" s="15" t="s">
        <v>7206</v>
      </c>
      <c r="C3660" s="20" t="s">
        <v>500</v>
      </c>
      <c r="D3660" s="50">
        <v>114.54670715332031</v>
      </c>
      <c r="E3660" s="61">
        <v>114.54670715332031</v>
      </c>
    </row>
    <row r="3661" spans="1:5" ht="30">
      <c r="A3661" s="5" t="s">
        <v>7207</v>
      </c>
      <c r="B3661" s="15" t="s">
        <v>7208</v>
      </c>
      <c r="C3661" s="20" t="s">
        <v>500</v>
      </c>
      <c r="D3661" s="47">
        <v>-2432.94189453125</v>
      </c>
      <c r="E3661" s="58">
        <v>-2432.94189453125</v>
      </c>
    </row>
    <row r="3662" spans="1:5" ht="30">
      <c r="A3662" s="5" t="s">
        <v>7209</v>
      </c>
      <c r="B3662" s="15" t="s">
        <v>7210</v>
      </c>
      <c r="C3662" s="20"/>
      <c r="D3662" s="51">
        <v>-0.13493101298809052</v>
      </c>
      <c r="E3662" s="62">
        <v>-0.13493101298809052</v>
      </c>
    </row>
    <row r="3663" spans="1:5" ht="30">
      <c r="A3663" s="5" t="s">
        <v>7211</v>
      </c>
      <c r="B3663" s="15" t="s">
        <v>7212</v>
      </c>
      <c r="C3663" s="20" t="s">
        <v>3939</v>
      </c>
      <c r="D3663" s="50">
        <v>996.46563720703125</v>
      </c>
      <c r="E3663" s="61">
        <v>996.46563720703125</v>
      </c>
    </row>
    <row r="3664" spans="1:5" ht="30">
      <c r="A3664" s="5" t="s">
        <v>7213</v>
      </c>
      <c r="B3664" s="15" t="s">
        <v>7214</v>
      </c>
      <c r="C3664" s="20" t="s">
        <v>505</v>
      </c>
      <c r="D3664" s="44">
        <v>4.1786408424377441</v>
      </c>
      <c r="E3664" s="55">
        <v>4.1786408424377441</v>
      </c>
    </row>
    <row r="3665" spans="1:5" ht="45">
      <c r="A3665" s="5" t="s">
        <v>7215</v>
      </c>
      <c r="B3665" s="15" t="s">
        <v>7216</v>
      </c>
      <c r="C3665" s="20" t="s">
        <v>5125</v>
      </c>
      <c r="D3665" s="51">
        <v>0.61158531904220581</v>
      </c>
      <c r="E3665" s="62">
        <v>0.61158531904220581</v>
      </c>
    </row>
    <row r="3666" spans="1:5" ht="30">
      <c r="A3666" s="5" t="s">
        <v>7217</v>
      </c>
      <c r="B3666" s="15" t="s">
        <v>7218</v>
      </c>
      <c r="C3666" s="20" t="s">
        <v>5128</v>
      </c>
      <c r="D3666" s="54">
        <v>8.4395898738875985E-4</v>
      </c>
      <c r="E3666" s="65">
        <v>8.4395898738875985E-4</v>
      </c>
    </row>
    <row r="3667" spans="1:5" ht="30">
      <c r="A3667" s="5" t="s">
        <v>7219</v>
      </c>
      <c r="B3667" s="15" t="s">
        <v>7220</v>
      </c>
      <c r="C3667" s="20" t="s">
        <v>38</v>
      </c>
      <c r="D3667" s="44">
        <v>1.0135135650634766</v>
      </c>
      <c r="E3667" s="55">
        <v>1.0135135650634766</v>
      </c>
    </row>
    <row r="3668" spans="1:5" ht="30">
      <c r="A3668" s="5" t="s">
        <v>7221</v>
      </c>
      <c r="B3668" s="15" t="s">
        <v>7222</v>
      </c>
      <c r="C3668" s="20" t="s">
        <v>30</v>
      </c>
      <c r="D3668" s="45">
        <v>27.322345733642578</v>
      </c>
      <c r="E3668" s="56">
        <v>27.322345733642578</v>
      </c>
    </row>
    <row r="3669" spans="1:5" ht="30">
      <c r="A3669" s="5" t="s">
        <v>7223</v>
      </c>
      <c r="B3669" s="15" t="s">
        <v>7224</v>
      </c>
      <c r="C3669" s="20" t="s">
        <v>212</v>
      </c>
      <c r="D3669" s="46">
        <v>29625.58984375</v>
      </c>
      <c r="E3669" s="57">
        <v>29625.58984375</v>
      </c>
    </row>
    <row r="3670" spans="1:5" ht="30">
      <c r="A3670" s="5" t="s">
        <v>7225</v>
      </c>
      <c r="B3670" s="15" t="s">
        <v>7226</v>
      </c>
      <c r="C3670" s="20" t="s">
        <v>505</v>
      </c>
      <c r="D3670" s="51">
        <v>0.39967441558837891</v>
      </c>
      <c r="E3670" s="62">
        <v>0.39967441558837891</v>
      </c>
    </row>
    <row r="3671" spans="1:5" ht="30">
      <c r="A3671" s="5" t="s">
        <v>7227</v>
      </c>
      <c r="B3671" s="15" t="s">
        <v>7228</v>
      </c>
      <c r="C3671" s="20" t="s">
        <v>500</v>
      </c>
      <c r="D3671" s="50">
        <v>114.54670715332031</v>
      </c>
      <c r="E3671" s="61">
        <v>114.54670715332031</v>
      </c>
    </row>
    <row r="3672" spans="1:5" ht="30">
      <c r="A3672" s="5" t="s">
        <v>7229</v>
      </c>
      <c r="B3672" s="15" t="s">
        <v>7230</v>
      </c>
      <c r="C3672" s="20" t="s">
        <v>500</v>
      </c>
      <c r="D3672" s="47">
        <v>-2432.94189453125</v>
      </c>
      <c r="E3672" s="58">
        <v>-2432.94189453125</v>
      </c>
    </row>
    <row r="3673" spans="1:5" ht="30">
      <c r="A3673" s="5" t="s">
        <v>7231</v>
      </c>
      <c r="B3673" s="15" t="s">
        <v>7232</v>
      </c>
      <c r="C3673" s="20"/>
      <c r="D3673" s="51">
        <v>-0.13493101298809052</v>
      </c>
      <c r="E3673" s="62">
        <v>-0.13493101298809052</v>
      </c>
    </row>
    <row r="3674" spans="1:5" ht="30">
      <c r="A3674" s="5" t="s">
        <v>7233</v>
      </c>
      <c r="B3674" s="15" t="s">
        <v>7234</v>
      </c>
      <c r="C3674" s="20" t="s">
        <v>3939</v>
      </c>
      <c r="D3674" s="50">
        <v>996.46563720703125</v>
      </c>
      <c r="E3674" s="61">
        <v>996.46563720703125</v>
      </c>
    </row>
    <row r="3675" spans="1:5" ht="30">
      <c r="A3675" s="5" t="s">
        <v>7235</v>
      </c>
      <c r="B3675" s="15" t="s">
        <v>7236</v>
      </c>
      <c r="C3675" s="20" t="s">
        <v>505</v>
      </c>
      <c r="D3675" s="44">
        <v>4.1786408424377441</v>
      </c>
      <c r="E3675" s="55">
        <v>4.1786408424377441</v>
      </c>
    </row>
    <row r="3676" spans="1:5" ht="30">
      <c r="A3676" s="5" t="s">
        <v>7237</v>
      </c>
      <c r="B3676" s="15" t="s">
        <v>7238</v>
      </c>
      <c r="C3676" s="20" t="s">
        <v>5125</v>
      </c>
      <c r="D3676" s="51">
        <v>0.61158531904220581</v>
      </c>
      <c r="E3676" s="62">
        <v>0.61158531904220581</v>
      </c>
    </row>
    <row r="3677" spans="1:5" ht="30">
      <c r="A3677" s="5" t="s">
        <v>7239</v>
      </c>
      <c r="B3677" s="15" t="s">
        <v>7240</v>
      </c>
      <c r="C3677" s="20" t="s">
        <v>5128</v>
      </c>
      <c r="D3677" s="54">
        <v>8.4395898738875985E-4</v>
      </c>
      <c r="E3677" s="65">
        <v>8.4395898738875985E-4</v>
      </c>
    </row>
    <row r="3678" spans="1:5" ht="30">
      <c r="A3678" s="5" t="s">
        <v>7241</v>
      </c>
      <c r="B3678" s="15" t="s">
        <v>7242</v>
      </c>
      <c r="C3678" s="20" t="s">
        <v>38</v>
      </c>
      <c r="D3678" s="44">
        <v>3.8447325229644775</v>
      </c>
      <c r="E3678" s="55">
        <v>3.8447325229644775</v>
      </c>
    </row>
    <row r="3679" spans="1:5" ht="30">
      <c r="A3679" s="5" t="s">
        <v>7243</v>
      </c>
      <c r="B3679" s="15" t="s">
        <v>7244</v>
      </c>
      <c r="C3679" s="20" t="s">
        <v>30</v>
      </c>
      <c r="D3679" s="45">
        <v>27.350183486938477</v>
      </c>
      <c r="E3679" s="56">
        <v>27.350183486938477</v>
      </c>
    </row>
    <row r="3680" spans="1:5" ht="30">
      <c r="A3680" s="5" t="s">
        <v>7245</v>
      </c>
      <c r="B3680" s="15" t="s">
        <v>7246</v>
      </c>
      <c r="C3680" s="20" t="s">
        <v>212</v>
      </c>
      <c r="D3680" s="46">
        <v>14812.794921875</v>
      </c>
      <c r="E3680" s="57">
        <v>14812.794921875</v>
      </c>
    </row>
    <row r="3681" spans="1:5" ht="30">
      <c r="A3681" s="5" t="s">
        <v>7247</v>
      </c>
      <c r="B3681" s="15" t="s">
        <v>7248</v>
      </c>
      <c r="C3681" s="20" t="s">
        <v>505</v>
      </c>
      <c r="D3681" s="51">
        <v>0.3999825119972229</v>
      </c>
      <c r="E3681" s="62">
        <v>0.3999825119972229</v>
      </c>
    </row>
    <row r="3682" spans="1:5" ht="30">
      <c r="A3682" s="5" t="s">
        <v>7249</v>
      </c>
      <c r="B3682" s="15" t="s">
        <v>7250</v>
      </c>
      <c r="C3682" s="20" t="s">
        <v>500</v>
      </c>
      <c r="D3682" s="50">
        <v>114.92545318603516</v>
      </c>
      <c r="E3682" s="61">
        <v>114.92545318603516</v>
      </c>
    </row>
    <row r="3683" spans="1:5" ht="30">
      <c r="A3683" s="5" t="s">
        <v>7251</v>
      </c>
      <c r="B3683" s="15" t="s">
        <v>7252</v>
      </c>
      <c r="C3683" s="20" t="s">
        <v>500</v>
      </c>
      <c r="D3683" s="47">
        <v>-2432.56298828125</v>
      </c>
      <c r="E3683" s="58">
        <v>-2432.56298828125</v>
      </c>
    </row>
    <row r="3684" spans="1:5" ht="30">
      <c r="A3684" s="5" t="s">
        <v>7253</v>
      </c>
      <c r="B3684" s="15" t="s">
        <v>7254</v>
      </c>
      <c r="C3684" s="20"/>
      <c r="D3684" s="51">
        <v>-0.22627003490924835</v>
      </c>
      <c r="E3684" s="62">
        <v>-0.22627003490924835</v>
      </c>
    </row>
    <row r="3685" spans="1:5" ht="30">
      <c r="A3685" s="5" t="s">
        <v>7255</v>
      </c>
      <c r="B3685" s="15" t="s">
        <v>7256</v>
      </c>
      <c r="C3685" s="20" t="s">
        <v>3939</v>
      </c>
      <c r="D3685" s="50">
        <v>996.58453369140625</v>
      </c>
      <c r="E3685" s="61">
        <v>996.58453369140625</v>
      </c>
    </row>
    <row r="3686" spans="1:5" ht="30">
      <c r="A3686" s="5" t="s">
        <v>7257</v>
      </c>
      <c r="B3686" s="15" t="s">
        <v>7258</v>
      </c>
      <c r="C3686" s="20" t="s">
        <v>505</v>
      </c>
      <c r="D3686" s="44">
        <v>4.1778244972229004</v>
      </c>
      <c r="E3686" s="55">
        <v>4.1778244972229004</v>
      </c>
    </row>
    <row r="3687" spans="1:5" ht="30">
      <c r="A3687" s="5" t="s">
        <v>7259</v>
      </c>
      <c r="B3687" s="15" t="s">
        <v>7260</v>
      </c>
      <c r="C3687" s="20" t="s">
        <v>5125</v>
      </c>
      <c r="D3687" s="51">
        <v>0.61177736520767212</v>
      </c>
      <c r="E3687" s="62">
        <v>0.61177736520767212</v>
      </c>
    </row>
    <row r="3688" spans="1:5" ht="30">
      <c r="A3688" s="5" t="s">
        <v>7261</v>
      </c>
      <c r="B3688" s="15" t="s">
        <v>7262</v>
      </c>
      <c r="C3688" s="20" t="s">
        <v>5128</v>
      </c>
      <c r="D3688" s="54">
        <v>8.4339891327545047E-4</v>
      </c>
      <c r="E3688" s="65">
        <v>8.4339891327545047E-4</v>
      </c>
    </row>
    <row r="3689" spans="1:5" ht="30">
      <c r="A3689" s="5" t="s">
        <v>7263</v>
      </c>
      <c r="B3689" s="15" t="s">
        <v>7264</v>
      </c>
      <c r="C3689" s="20" t="s">
        <v>38</v>
      </c>
      <c r="D3689" s="44">
        <v>3.8447325229644775</v>
      </c>
      <c r="E3689" s="55">
        <v>3.8447325229644775</v>
      </c>
    </row>
    <row r="3690" spans="1:5" ht="30">
      <c r="A3690" s="5" t="s">
        <v>7265</v>
      </c>
      <c r="B3690" s="15" t="s">
        <v>7266</v>
      </c>
      <c r="C3690" s="20" t="s">
        <v>30</v>
      </c>
      <c r="D3690" s="45">
        <v>27.350183486938477</v>
      </c>
      <c r="E3690" s="56">
        <v>27.350183486938477</v>
      </c>
    </row>
    <row r="3691" spans="1:5" ht="30">
      <c r="A3691" s="5" t="s">
        <v>7267</v>
      </c>
      <c r="B3691" s="15" t="s">
        <v>7268</v>
      </c>
      <c r="C3691" s="20" t="s">
        <v>212</v>
      </c>
      <c r="D3691" s="46">
        <v>14812.794921875</v>
      </c>
      <c r="E3691" s="57">
        <v>14812.794921875</v>
      </c>
    </row>
    <row r="3692" spans="1:5" ht="30">
      <c r="A3692" s="5" t="s">
        <v>7269</v>
      </c>
      <c r="B3692" s="15" t="s">
        <v>7270</v>
      </c>
      <c r="C3692" s="20" t="s">
        <v>505</v>
      </c>
      <c r="D3692" s="51">
        <v>0.3999825119972229</v>
      </c>
      <c r="E3692" s="62">
        <v>0.3999825119972229</v>
      </c>
    </row>
    <row r="3693" spans="1:5" ht="30">
      <c r="A3693" s="5" t="s">
        <v>7271</v>
      </c>
      <c r="B3693" s="15" t="s">
        <v>7272</v>
      </c>
      <c r="C3693" s="20" t="s">
        <v>500</v>
      </c>
      <c r="D3693" s="50">
        <v>114.92545318603516</v>
      </c>
      <c r="E3693" s="61">
        <v>114.92545318603516</v>
      </c>
    </row>
    <row r="3694" spans="1:5" ht="30">
      <c r="A3694" s="5" t="s">
        <v>7273</v>
      </c>
      <c r="B3694" s="15" t="s">
        <v>7274</v>
      </c>
      <c r="C3694" s="20" t="s">
        <v>500</v>
      </c>
      <c r="D3694" s="47">
        <v>-2432.56298828125</v>
      </c>
      <c r="E3694" s="58">
        <v>-2432.56298828125</v>
      </c>
    </row>
    <row r="3695" spans="1:5" ht="30">
      <c r="A3695" s="5" t="s">
        <v>7275</v>
      </c>
      <c r="B3695" s="15" t="s">
        <v>7276</v>
      </c>
      <c r="C3695" s="20"/>
      <c r="D3695" s="51">
        <v>-0.22627003490924835</v>
      </c>
      <c r="E3695" s="62">
        <v>-0.22627003490924835</v>
      </c>
    </row>
    <row r="3696" spans="1:5" ht="30">
      <c r="A3696" s="5" t="s">
        <v>7277</v>
      </c>
      <c r="B3696" s="15" t="s">
        <v>7278</v>
      </c>
      <c r="C3696" s="20" t="s">
        <v>3939</v>
      </c>
      <c r="D3696" s="50">
        <v>996.58453369140625</v>
      </c>
      <c r="E3696" s="61">
        <v>996.58453369140625</v>
      </c>
    </row>
    <row r="3697" spans="1:5" ht="30">
      <c r="A3697" s="5" t="s">
        <v>7279</v>
      </c>
      <c r="B3697" s="15" t="s">
        <v>7280</v>
      </c>
      <c r="C3697" s="20" t="s">
        <v>505</v>
      </c>
      <c r="D3697" s="44">
        <v>4.1778244972229004</v>
      </c>
      <c r="E3697" s="55">
        <v>4.1778244972229004</v>
      </c>
    </row>
    <row r="3698" spans="1:5" ht="30">
      <c r="A3698" s="5" t="s">
        <v>7281</v>
      </c>
      <c r="B3698" s="15" t="s">
        <v>7282</v>
      </c>
      <c r="C3698" s="20" t="s">
        <v>5125</v>
      </c>
      <c r="D3698" s="51">
        <v>0.61177736520767212</v>
      </c>
      <c r="E3698" s="62">
        <v>0.61177736520767212</v>
      </c>
    </row>
    <row r="3699" spans="1:5" ht="30">
      <c r="A3699" s="5" t="s">
        <v>7283</v>
      </c>
      <c r="B3699" s="15" t="s">
        <v>7284</v>
      </c>
      <c r="C3699" s="20" t="s">
        <v>5128</v>
      </c>
      <c r="D3699" s="54">
        <v>8.4339891327545047E-4</v>
      </c>
      <c r="E3699" s="65">
        <v>8.4339891327545047E-4</v>
      </c>
    </row>
    <row r="3700" spans="1:5" ht="45">
      <c r="A3700" s="5" t="s">
        <v>7285</v>
      </c>
      <c r="B3700" s="15" t="s">
        <v>7286</v>
      </c>
      <c r="C3700" s="20" t="s">
        <v>38</v>
      </c>
      <c r="D3700" s="44">
        <v>3.8447325229644775</v>
      </c>
      <c r="E3700" s="55">
        <v>3.8447325229644775</v>
      </c>
    </row>
    <row r="3701" spans="1:5" ht="45">
      <c r="A3701" s="5" t="s">
        <v>7287</v>
      </c>
      <c r="B3701" s="15" t="s">
        <v>7288</v>
      </c>
      <c r="C3701" s="20" t="s">
        <v>30</v>
      </c>
      <c r="D3701" s="45">
        <v>27.350183486938477</v>
      </c>
      <c r="E3701" s="56">
        <v>27.350183486938477</v>
      </c>
    </row>
    <row r="3702" spans="1:5" ht="45">
      <c r="A3702" s="5" t="s">
        <v>7289</v>
      </c>
      <c r="B3702" s="15" t="s">
        <v>7290</v>
      </c>
      <c r="C3702" s="20" t="s">
        <v>212</v>
      </c>
      <c r="D3702" s="46">
        <v>29625.58984375</v>
      </c>
      <c r="E3702" s="57">
        <v>29625.58984375</v>
      </c>
    </row>
    <row r="3703" spans="1:5" ht="45">
      <c r="A3703" s="5" t="s">
        <v>7291</v>
      </c>
      <c r="B3703" s="15" t="s">
        <v>7292</v>
      </c>
      <c r="C3703" s="20" t="s">
        <v>505</v>
      </c>
      <c r="D3703" s="51">
        <v>0.3999825119972229</v>
      </c>
      <c r="E3703" s="62">
        <v>0.3999825119972229</v>
      </c>
    </row>
    <row r="3704" spans="1:5" ht="45">
      <c r="A3704" s="5" t="s">
        <v>7293</v>
      </c>
      <c r="B3704" s="15" t="s">
        <v>7294</v>
      </c>
      <c r="C3704" s="20" t="s">
        <v>500</v>
      </c>
      <c r="D3704" s="50">
        <v>114.92545318603516</v>
      </c>
      <c r="E3704" s="61">
        <v>114.92545318603516</v>
      </c>
    </row>
    <row r="3705" spans="1:5" ht="45">
      <c r="A3705" s="5" t="s">
        <v>7295</v>
      </c>
      <c r="B3705" s="15" t="s">
        <v>7296</v>
      </c>
      <c r="C3705" s="20" t="s">
        <v>500</v>
      </c>
      <c r="D3705" s="47">
        <v>-2432.56298828125</v>
      </c>
      <c r="E3705" s="58">
        <v>-2432.56298828125</v>
      </c>
    </row>
    <row r="3706" spans="1:5" ht="45">
      <c r="A3706" s="5" t="s">
        <v>7297</v>
      </c>
      <c r="B3706" s="15" t="s">
        <v>7298</v>
      </c>
      <c r="C3706" s="20"/>
      <c r="D3706" s="51">
        <v>-0.22627003490924835</v>
      </c>
      <c r="E3706" s="62">
        <v>-0.22627003490924835</v>
      </c>
    </row>
    <row r="3707" spans="1:5" ht="45">
      <c r="A3707" s="5" t="s">
        <v>7299</v>
      </c>
      <c r="B3707" s="15" t="s">
        <v>7300</v>
      </c>
      <c r="C3707" s="20" t="s">
        <v>3939</v>
      </c>
      <c r="D3707" s="50">
        <v>996.58453369140625</v>
      </c>
      <c r="E3707" s="61">
        <v>996.58453369140625</v>
      </c>
    </row>
    <row r="3708" spans="1:5" ht="45">
      <c r="A3708" s="5" t="s">
        <v>7301</v>
      </c>
      <c r="B3708" s="15" t="s">
        <v>7302</v>
      </c>
      <c r="C3708" s="20" t="s">
        <v>505</v>
      </c>
      <c r="D3708" s="44">
        <v>4.1778244972229004</v>
      </c>
      <c r="E3708" s="55">
        <v>4.1778244972229004</v>
      </c>
    </row>
    <row r="3709" spans="1:5" ht="45">
      <c r="A3709" s="5" t="s">
        <v>7303</v>
      </c>
      <c r="B3709" s="15" t="s">
        <v>7304</v>
      </c>
      <c r="C3709" s="20" t="s">
        <v>5125</v>
      </c>
      <c r="D3709" s="51">
        <v>0.61177736520767212</v>
      </c>
      <c r="E3709" s="62">
        <v>0.61177736520767212</v>
      </c>
    </row>
    <row r="3710" spans="1:5" ht="45">
      <c r="A3710" s="5" t="s">
        <v>7305</v>
      </c>
      <c r="B3710" s="15" t="s">
        <v>7306</v>
      </c>
      <c r="C3710" s="20" t="s">
        <v>5128</v>
      </c>
      <c r="D3710" s="54">
        <v>8.4339891327545047E-4</v>
      </c>
      <c r="E3710" s="65">
        <v>8.4339891327545047E-4</v>
      </c>
    </row>
    <row r="3711" spans="1:5" ht="30">
      <c r="A3711" s="5" t="s">
        <v>7307</v>
      </c>
      <c r="B3711" s="15" t="s">
        <v>7308</v>
      </c>
      <c r="C3711" s="20" t="s">
        <v>38</v>
      </c>
      <c r="D3711" s="51">
        <v>9.7499996423721313E-2</v>
      </c>
      <c r="E3711" s="62">
        <v>9.7499996423721313E-2</v>
      </c>
    </row>
    <row r="3712" spans="1:5" ht="30">
      <c r="A3712" s="5" t="s">
        <v>7309</v>
      </c>
      <c r="B3712" s="15" t="s">
        <v>7310</v>
      </c>
      <c r="C3712" s="20" t="s">
        <v>30</v>
      </c>
      <c r="D3712" s="45">
        <v>45.313236236572266</v>
      </c>
      <c r="E3712" s="56">
        <v>45.313236236572266</v>
      </c>
    </row>
    <row r="3713" spans="1:5" ht="30">
      <c r="A3713" s="5" t="s">
        <v>7311</v>
      </c>
      <c r="B3713" s="15" t="s">
        <v>7312</v>
      </c>
      <c r="C3713" s="20" t="s">
        <v>212</v>
      </c>
      <c r="D3713" s="45">
        <v>14.433196067810059</v>
      </c>
      <c r="E3713" s="56">
        <v>14.433196067810059</v>
      </c>
    </row>
    <row r="3714" spans="1:5" ht="30">
      <c r="A3714" s="5" t="s">
        <v>7313</v>
      </c>
      <c r="B3714" s="15" t="s">
        <v>7314</v>
      </c>
      <c r="C3714" s="20" t="s">
        <v>505</v>
      </c>
      <c r="D3714" s="44">
        <v>7.7126626968383789</v>
      </c>
      <c r="E3714" s="55">
        <v>7.7126626968383789</v>
      </c>
    </row>
    <row r="3715" spans="1:5" ht="30">
      <c r="A3715" s="5" t="s">
        <v>7315</v>
      </c>
      <c r="B3715" s="15" t="s">
        <v>7316</v>
      </c>
      <c r="C3715" s="20" t="s">
        <v>500</v>
      </c>
      <c r="D3715" s="47">
        <v>2441.25439453125</v>
      </c>
      <c r="E3715" s="58">
        <v>2441.25439453125</v>
      </c>
    </row>
    <row r="3716" spans="1:5" ht="30">
      <c r="A3716" s="5" t="s">
        <v>7317</v>
      </c>
      <c r="B3716" s="15" t="s">
        <v>7318</v>
      </c>
      <c r="C3716" s="20" t="s">
        <v>500</v>
      </c>
      <c r="D3716" s="50">
        <v>-106.23416900634766</v>
      </c>
      <c r="E3716" s="61">
        <v>-106.23416900634766</v>
      </c>
    </row>
    <row r="3717" spans="1:5" ht="45">
      <c r="A3717" s="5" t="s">
        <v>7319</v>
      </c>
      <c r="B3717" s="15" t="s">
        <v>7320</v>
      </c>
      <c r="C3717" s="20"/>
      <c r="D3717" s="51">
        <v>0.9407692551612854</v>
      </c>
      <c r="E3717" s="62">
        <v>0.9407692551612854</v>
      </c>
    </row>
    <row r="3718" spans="1:5" ht="30">
      <c r="A3718" s="5" t="s">
        <v>7321</v>
      </c>
      <c r="B3718" s="15" t="s">
        <v>7322</v>
      </c>
      <c r="C3718" s="20" t="s">
        <v>3939</v>
      </c>
      <c r="D3718" s="51">
        <v>7.075202465057373E-2</v>
      </c>
      <c r="E3718" s="62">
        <v>7.075202465057373E-2</v>
      </c>
    </row>
    <row r="3719" spans="1:5" ht="30">
      <c r="A3719" s="5" t="s">
        <v>7323</v>
      </c>
      <c r="B3719" s="15" t="s">
        <v>7324</v>
      </c>
      <c r="C3719" s="20" t="s">
        <v>505</v>
      </c>
      <c r="D3719" s="44">
        <v>4.1796603202819824</v>
      </c>
      <c r="E3719" s="55">
        <v>4.1796603202819824</v>
      </c>
    </row>
    <row r="3720" spans="1:5" ht="45">
      <c r="A3720" s="5" t="s">
        <v>7325</v>
      </c>
      <c r="B3720" s="15" t="s">
        <v>7326</v>
      </c>
      <c r="C3720" s="20" t="s">
        <v>5125</v>
      </c>
      <c r="D3720" s="51">
        <v>1.9919160753488541E-2</v>
      </c>
      <c r="E3720" s="62">
        <v>1.9919160753488541E-2</v>
      </c>
    </row>
    <row r="3721" spans="1:5" ht="45">
      <c r="A3721" s="5" t="s">
        <v>7327</v>
      </c>
      <c r="B3721" s="15" t="s">
        <v>7328</v>
      </c>
      <c r="C3721" s="20" t="s">
        <v>5128</v>
      </c>
      <c r="D3721" s="52">
        <v>1.0473510883457493E-5</v>
      </c>
      <c r="E3721" s="63">
        <v>1.0473510883457493E-5</v>
      </c>
    </row>
    <row r="3722" spans="1:5" ht="30">
      <c r="A3722" s="5" t="s">
        <v>7329</v>
      </c>
      <c r="B3722" s="15" t="s">
        <v>7330</v>
      </c>
      <c r="C3722" s="20" t="s">
        <v>38</v>
      </c>
      <c r="D3722" s="51">
        <v>9.7499996423721313E-2</v>
      </c>
      <c r="E3722" s="62">
        <v>9.7499996423721313E-2</v>
      </c>
    </row>
    <row r="3723" spans="1:5" ht="30">
      <c r="A3723" s="5" t="s">
        <v>7331</v>
      </c>
      <c r="B3723" s="15" t="s">
        <v>7332</v>
      </c>
      <c r="C3723" s="20" t="s">
        <v>30</v>
      </c>
      <c r="D3723" s="45">
        <v>45.313236236572266</v>
      </c>
      <c r="E3723" s="56">
        <v>45.313236236572266</v>
      </c>
    </row>
    <row r="3724" spans="1:5" ht="30">
      <c r="A3724" s="5" t="s">
        <v>7333</v>
      </c>
      <c r="B3724" s="15" t="s">
        <v>7334</v>
      </c>
      <c r="C3724" s="20" t="s">
        <v>212</v>
      </c>
      <c r="D3724" s="45">
        <v>14.499580383300781</v>
      </c>
      <c r="E3724" s="56">
        <v>14.499580383300781</v>
      </c>
    </row>
    <row r="3725" spans="1:5" ht="30">
      <c r="A3725" s="5" t="s">
        <v>7335</v>
      </c>
      <c r="B3725" s="15" t="s">
        <v>7336</v>
      </c>
      <c r="C3725" s="20" t="s">
        <v>505</v>
      </c>
      <c r="D3725" s="44">
        <v>7.723320484161377</v>
      </c>
      <c r="E3725" s="55">
        <v>7.723320484161377</v>
      </c>
    </row>
    <row r="3726" spans="1:5" ht="30">
      <c r="A3726" s="5" t="s">
        <v>7337</v>
      </c>
      <c r="B3726" s="15" t="s">
        <v>7338</v>
      </c>
      <c r="C3726" s="20" t="s">
        <v>500</v>
      </c>
      <c r="D3726" s="47">
        <v>2444.648681640625</v>
      </c>
      <c r="E3726" s="58">
        <v>2444.648681640625</v>
      </c>
    </row>
    <row r="3727" spans="1:5" ht="30">
      <c r="A3727" s="5" t="s">
        <v>7339</v>
      </c>
      <c r="B3727" s="15" t="s">
        <v>7340</v>
      </c>
      <c r="C3727" s="20" t="s">
        <v>500</v>
      </c>
      <c r="D3727" s="50">
        <v>-102.83993530273437</v>
      </c>
      <c r="E3727" s="61">
        <v>-102.83993530273437</v>
      </c>
    </row>
    <row r="3728" spans="1:5" ht="45">
      <c r="A3728" s="5" t="s">
        <v>7341</v>
      </c>
      <c r="B3728" s="15" t="s">
        <v>7342</v>
      </c>
      <c r="C3728" s="20"/>
      <c r="D3728" s="51">
        <v>0.94218748807907104</v>
      </c>
      <c r="E3728" s="62">
        <v>0.94218748807907104</v>
      </c>
    </row>
    <row r="3729" spans="1:5" ht="30">
      <c r="A3729" s="5" t="s">
        <v>7343</v>
      </c>
      <c r="B3729" s="15" t="s">
        <v>7344</v>
      </c>
      <c r="C3729" s="20" t="s">
        <v>3939</v>
      </c>
      <c r="D3729" s="51">
        <v>7.0645526051521301E-2</v>
      </c>
      <c r="E3729" s="62">
        <v>7.0645526051521301E-2</v>
      </c>
    </row>
    <row r="3730" spans="1:5" ht="30">
      <c r="A3730" s="5" t="s">
        <v>7345</v>
      </c>
      <c r="B3730" s="15" t="s">
        <v>7346</v>
      </c>
      <c r="C3730" s="20" t="s">
        <v>505</v>
      </c>
      <c r="D3730" s="44">
        <v>4.1796603202819824</v>
      </c>
      <c r="E3730" s="55">
        <v>4.1796603202819824</v>
      </c>
    </row>
    <row r="3731" spans="1:5" ht="45">
      <c r="A3731" s="5" t="s">
        <v>7347</v>
      </c>
      <c r="B3731" s="15" t="s">
        <v>7348</v>
      </c>
      <c r="C3731" s="20" t="s">
        <v>5125</v>
      </c>
      <c r="D3731" s="51">
        <v>1.9919160753488541E-2</v>
      </c>
      <c r="E3731" s="62">
        <v>1.9919160753488541E-2</v>
      </c>
    </row>
    <row r="3732" spans="1:5" ht="45">
      <c r="A3732" s="5" t="s">
        <v>7349</v>
      </c>
      <c r="B3732" s="15" t="s">
        <v>7350</v>
      </c>
      <c r="C3732" s="20" t="s">
        <v>5128</v>
      </c>
      <c r="D3732" s="52">
        <v>1.0473510883457493E-5</v>
      </c>
      <c r="E3732" s="63">
        <v>1.0473510883457493E-5</v>
      </c>
    </row>
    <row r="3733" spans="1:5" ht="30">
      <c r="A3733" s="5" t="s">
        <v>7351</v>
      </c>
      <c r="B3733" s="15" t="s">
        <v>7352</v>
      </c>
      <c r="C3733" s="20" t="s">
        <v>38</v>
      </c>
      <c r="D3733" s="45">
        <v>10.144193649291992</v>
      </c>
      <c r="E3733" s="56">
        <v>10.144193649291992</v>
      </c>
    </row>
    <row r="3734" spans="1:5" ht="45">
      <c r="A3734" s="5" t="s">
        <v>7353</v>
      </c>
      <c r="B3734" s="15" t="s">
        <v>7354</v>
      </c>
      <c r="C3734" s="20" t="s">
        <v>30</v>
      </c>
      <c r="D3734" s="50">
        <v>175.67066955566406</v>
      </c>
      <c r="E3734" s="61">
        <v>175.67066955566406</v>
      </c>
    </row>
    <row r="3735" spans="1:5" ht="30">
      <c r="A3735" s="5" t="s">
        <v>7355</v>
      </c>
      <c r="B3735" s="15" t="s">
        <v>7356</v>
      </c>
      <c r="C3735" s="20" t="s">
        <v>212</v>
      </c>
      <c r="D3735" s="50">
        <v>420.09109497070312</v>
      </c>
      <c r="E3735" s="61">
        <v>420.09109497070312</v>
      </c>
    </row>
    <row r="3736" spans="1:5" ht="30">
      <c r="A3736" s="5" t="s">
        <v>7357</v>
      </c>
      <c r="B3736" s="15" t="s">
        <v>7358</v>
      </c>
      <c r="C3736" s="20" t="s">
        <v>505</v>
      </c>
      <c r="D3736" s="44">
        <v>2.0973124504089355</v>
      </c>
      <c r="E3736" s="55">
        <v>2.0973124504089355</v>
      </c>
    </row>
    <row r="3737" spans="1:5" ht="30">
      <c r="A3737" s="5" t="s">
        <v>7359</v>
      </c>
      <c r="B3737" s="15" t="s">
        <v>7360</v>
      </c>
      <c r="C3737" s="20" t="s">
        <v>500</v>
      </c>
      <c r="D3737" s="50">
        <v>744.06524658203125</v>
      </c>
      <c r="E3737" s="61">
        <v>744.06524658203125</v>
      </c>
    </row>
    <row r="3738" spans="1:5" ht="30">
      <c r="A3738" s="5" t="s">
        <v>7361</v>
      </c>
      <c r="B3738" s="15" t="s">
        <v>7362</v>
      </c>
      <c r="C3738" s="20" t="s">
        <v>500</v>
      </c>
      <c r="D3738" s="47">
        <v>-1803.4232177734375</v>
      </c>
      <c r="E3738" s="58">
        <v>-1803.4232177734375</v>
      </c>
    </row>
    <row r="3739" spans="1:5" ht="45">
      <c r="A3739" s="5" t="s">
        <v>7363</v>
      </c>
      <c r="B3739" s="15" t="s">
        <v>7364</v>
      </c>
      <c r="C3739" s="20"/>
      <c r="D3739" s="51">
        <v>-1.0620205663144588E-2</v>
      </c>
      <c r="E3739" s="62">
        <v>-1.0620205663144588E-2</v>
      </c>
    </row>
    <row r="3740" spans="1:5" ht="30">
      <c r="A3740" s="5" t="s">
        <v>7365</v>
      </c>
      <c r="B3740" s="15" t="s">
        <v>7366</v>
      </c>
      <c r="C3740" s="20" t="s">
        <v>3939</v>
      </c>
      <c r="D3740" s="50">
        <v>891.6900634765625</v>
      </c>
      <c r="E3740" s="61">
        <v>891.6900634765625</v>
      </c>
    </row>
    <row r="3741" spans="1:5" ht="45">
      <c r="A3741" s="5" t="s">
        <v>7367</v>
      </c>
      <c r="B3741" s="15" t="s">
        <v>7368</v>
      </c>
      <c r="C3741" s="20" t="s">
        <v>505</v>
      </c>
      <c r="D3741" s="44">
        <v>4.3903994560241699</v>
      </c>
      <c r="E3741" s="55">
        <v>4.3903994560241699</v>
      </c>
    </row>
    <row r="3742" spans="1:5" ht="45">
      <c r="A3742" s="5" t="s">
        <v>7369</v>
      </c>
      <c r="B3742" s="15" t="s">
        <v>7370</v>
      </c>
      <c r="C3742" s="20" t="s">
        <v>5125</v>
      </c>
      <c r="D3742" s="51">
        <v>0.67710584402084351</v>
      </c>
      <c r="E3742" s="62">
        <v>0.67710584402084351</v>
      </c>
    </row>
    <row r="3743" spans="1:5" ht="45">
      <c r="A3743" s="5" t="s">
        <v>7371</v>
      </c>
      <c r="B3743" s="15" t="s">
        <v>7372</v>
      </c>
      <c r="C3743" s="20" t="s">
        <v>5128</v>
      </c>
      <c r="D3743" s="54">
        <v>1.5338511730078608E-4</v>
      </c>
      <c r="E3743" s="65">
        <v>1.5338511730078608E-4</v>
      </c>
    </row>
    <row r="3744" spans="1:5" ht="30">
      <c r="A3744" s="5" t="s">
        <v>7373</v>
      </c>
      <c r="B3744" s="15" t="s">
        <v>7374</v>
      </c>
      <c r="C3744" s="20" t="s">
        <v>38</v>
      </c>
      <c r="D3744" s="45">
        <v>10.144193649291992</v>
      </c>
      <c r="E3744" s="56">
        <v>10.144193649291992</v>
      </c>
    </row>
    <row r="3745" spans="1:5" ht="45">
      <c r="A3745" s="5" t="s">
        <v>7375</v>
      </c>
      <c r="B3745" s="15" t="s">
        <v>7376</v>
      </c>
      <c r="C3745" s="20" t="s">
        <v>30</v>
      </c>
      <c r="D3745" s="50">
        <v>175.67066955566406</v>
      </c>
      <c r="E3745" s="61">
        <v>175.67066955566406</v>
      </c>
    </row>
    <row r="3746" spans="1:5" ht="30">
      <c r="A3746" s="5" t="s">
        <v>7377</v>
      </c>
      <c r="B3746" s="15" t="s">
        <v>7378</v>
      </c>
      <c r="C3746" s="20" t="s">
        <v>212</v>
      </c>
      <c r="D3746" s="50">
        <v>420.09109497070312</v>
      </c>
      <c r="E3746" s="61">
        <v>420.09109497070312</v>
      </c>
    </row>
    <row r="3747" spans="1:5" ht="30">
      <c r="A3747" s="5" t="s">
        <v>7379</v>
      </c>
      <c r="B3747" s="15" t="s">
        <v>7380</v>
      </c>
      <c r="C3747" s="20" t="s">
        <v>505</v>
      </c>
      <c r="D3747" s="44">
        <v>2.0973124504089355</v>
      </c>
      <c r="E3747" s="55">
        <v>2.0973124504089355</v>
      </c>
    </row>
    <row r="3748" spans="1:5" ht="30">
      <c r="A3748" s="5" t="s">
        <v>7381</v>
      </c>
      <c r="B3748" s="15" t="s">
        <v>7382</v>
      </c>
      <c r="C3748" s="20" t="s">
        <v>500</v>
      </c>
      <c r="D3748" s="50">
        <v>744.06524658203125</v>
      </c>
      <c r="E3748" s="61">
        <v>744.06524658203125</v>
      </c>
    </row>
    <row r="3749" spans="1:5" ht="45">
      <c r="A3749" s="5" t="s">
        <v>7383</v>
      </c>
      <c r="B3749" s="15" t="s">
        <v>7384</v>
      </c>
      <c r="C3749" s="20" t="s">
        <v>500</v>
      </c>
      <c r="D3749" s="47">
        <v>-1803.4232177734375</v>
      </c>
      <c r="E3749" s="58">
        <v>-1803.4232177734375</v>
      </c>
    </row>
    <row r="3750" spans="1:5" ht="45">
      <c r="A3750" s="5" t="s">
        <v>7385</v>
      </c>
      <c r="B3750" s="15" t="s">
        <v>7386</v>
      </c>
      <c r="C3750" s="20"/>
      <c r="D3750" s="51">
        <v>-1.0620205663144588E-2</v>
      </c>
      <c r="E3750" s="62">
        <v>-1.0620205663144588E-2</v>
      </c>
    </row>
    <row r="3751" spans="1:5" ht="30">
      <c r="A3751" s="5" t="s">
        <v>7387</v>
      </c>
      <c r="B3751" s="15" t="s">
        <v>7388</v>
      </c>
      <c r="C3751" s="20" t="s">
        <v>3939</v>
      </c>
      <c r="D3751" s="50">
        <v>891.6900634765625</v>
      </c>
      <c r="E3751" s="61">
        <v>891.6900634765625</v>
      </c>
    </row>
    <row r="3752" spans="1:5" ht="45">
      <c r="A3752" s="5" t="s">
        <v>7389</v>
      </c>
      <c r="B3752" s="15" t="s">
        <v>7390</v>
      </c>
      <c r="C3752" s="20" t="s">
        <v>505</v>
      </c>
      <c r="D3752" s="44">
        <v>4.3903994560241699</v>
      </c>
      <c r="E3752" s="55">
        <v>4.3903994560241699</v>
      </c>
    </row>
    <row r="3753" spans="1:5" ht="45">
      <c r="A3753" s="5" t="s">
        <v>7391</v>
      </c>
      <c r="B3753" s="15" t="s">
        <v>7392</v>
      </c>
      <c r="C3753" s="20" t="s">
        <v>5125</v>
      </c>
      <c r="D3753" s="51">
        <v>0.67710584402084351</v>
      </c>
      <c r="E3753" s="62">
        <v>0.67710584402084351</v>
      </c>
    </row>
    <row r="3754" spans="1:5" ht="45">
      <c r="A3754" s="5" t="s">
        <v>7393</v>
      </c>
      <c r="B3754" s="15" t="s">
        <v>7394</v>
      </c>
      <c r="C3754" s="20" t="s">
        <v>5128</v>
      </c>
      <c r="D3754" s="54">
        <v>1.5338511730078608E-4</v>
      </c>
      <c r="E3754" s="65">
        <v>1.5338511730078608E-4</v>
      </c>
    </row>
    <row r="3755" spans="1:5" ht="30">
      <c r="A3755" s="5" t="s">
        <v>7395</v>
      </c>
      <c r="B3755" s="15" t="s">
        <v>7396</v>
      </c>
      <c r="C3755" s="20" t="s">
        <v>38</v>
      </c>
      <c r="D3755" s="44">
        <v>9.2460002899169922</v>
      </c>
      <c r="E3755" s="55">
        <v>9.2460002899169922</v>
      </c>
    </row>
    <row r="3756" spans="1:5" ht="45">
      <c r="A3756" s="5" t="s">
        <v>7397</v>
      </c>
      <c r="B3756" s="15" t="s">
        <v>7398</v>
      </c>
      <c r="C3756" s="20" t="s">
        <v>30</v>
      </c>
      <c r="D3756" s="50">
        <v>360.84719848632812</v>
      </c>
      <c r="E3756" s="61">
        <v>360.84719848632812</v>
      </c>
    </row>
    <row r="3757" spans="1:5" ht="30">
      <c r="A3757" s="5" t="s">
        <v>7399</v>
      </c>
      <c r="B3757" s="15" t="s">
        <v>7400</v>
      </c>
      <c r="C3757" s="20" t="s">
        <v>212</v>
      </c>
      <c r="D3757" s="45">
        <v>14.499580383300781</v>
      </c>
      <c r="E3757" s="56">
        <v>14.499580383300781</v>
      </c>
    </row>
    <row r="3758" spans="1:5" ht="30">
      <c r="A3758" s="5" t="s">
        <v>7401</v>
      </c>
      <c r="B3758" s="15" t="s">
        <v>7402</v>
      </c>
      <c r="C3758" s="20" t="s">
        <v>505</v>
      </c>
      <c r="D3758" s="44">
        <v>7.3773026466369629</v>
      </c>
      <c r="E3758" s="55">
        <v>7.3773026466369629</v>
      </c>
    </row>
    <row r="3759" spans="1:5" ht="30">
      <c r="A3759" s="5" t="s">
        <v>7403</v>
      </c>
      <c r="B3759" s="15" t="s">
        <v>7404</v>
      </c>
      <c r="C3759" s="20" t="s">
        <v>500</v>
      </c>
      <c r="D3759" s="46">
        <v>3182.62353515625</v>
      </c>
      <c r="E3759" s="57">
        <v>3182.62353515625</v>
      </c>
    </row>
    <row r="3760" spans="1:5" ht="30">
      <c r="A3760" s="5" t="s">
        <v>7405</v>
      </c>
      <c r="B3760" s="15" t="s">
        <v>7406</v>
      </c>
      <c r="C3760" s="20" t="s">
        <v>500</v>
      </c>
      <c r="D3760" s="50">
        <v>635.13507080078125</v>
      </c>
      <c r="E3760" s="61">
        <v>635.13507080078125</v>
      </c>
    </row>
    <row r="3761" spans="1:5" ht="45">
      <c r="A3761" s="5" t="s">
        <v>7407</v>
      </c>
      <c r="B3761" s="15" t="s">
        <v>7408</v>
      </c>
      <c r="C3761" s="20"/>
      <c r="D3761" s="44">
        <v>1.2016106843948364</v>
      </c>
      <c r="E3761" s="55">
        <v>1.2016106843948364</v>
      </c>
    </row>
    <row r="3762" spans="1:5" ht="30">
      <c r="A3762" s="5" t="s">
        <v>7409</v>
      </c>
      <c r="B3762" s="15" t="s">
        <v>7410</v>
      </c>
      <c r="C3762" s="20" t="s">
        <v>3939</v>
      </c>
      <c r="D3762" s="44">
        <v>3.2091910839080811</v>
      </c>
      <c r="E3762" s="55">
        <v>3.2091910839080811</v>
      </c>
    </row>
    <row r="3763" spans="1:5" ht="45">
      <c r="A3763" s="5" t="s">
        <v>7411</v>
      </c>
      <c r="B3763" s="15" t="s">
        <v>7412</v>
      </c>
      <c r="C3763" s="20" t="s">
        <v>505</v>
      </c>
      <c r="D3763" s="44">
        <v>2.1097447872161865</v>
      </c>
      <c r="E3763" s="55">
        <v>2.1097447872161865</v>
      </c>
    </row>
    <row r="3764" spans="1:5" ht="45">
      <c r="A3764" s="5" t="s">
        <v>7413</v>
      </c>
      <c r="B3764" s="15" t="s">
        <v>7414</v>
      </c>
      <c r="C3764" s="20" t="s">
        <v>5125</v>
      </c>
      <c r="D3764" s="51">
        <v>5.096970871090889E-2</v>
      </c>
      <c r="E3764" s="62">
        <v>5.096970871090889E-2</v>
      </c>
    </row>
    <row r="3765" spans="1:5" ht="45">
      <c r="A3765" s="5" t="s">
        <v>7415</v>
      </c>
      <c r="B3765" s="15" t="s">
        <v>7416</v>
      </c>
      <c r="C3765" s="20" t="s">
        <v>5128</v>
      </c>
      <c r="D3765" s="52">
        <v>2.2788286514696665E-5</v>
      </c>
      <c r="E3765" s="63">
        <v>2.2788286514696665E-5</v>
      </c>
    </row>
    <row r="3766" spans="1:5" ht="30">
      <c r="A3766" s="5" t="s">
        <v>7417</v>
      </c>
      <c r="B3766" s="15" t="s">
        <v>7418</v>
      </c>
      <c r="C3766" s="20" t="s">
        <v>38</v>
      </c>
      <c r="D3766" s="44">
        <v>9.2460002899169922</v>
      </c>
      <c r="E3766" s="55">
        <v>9.2460002899169922</v>
      </c>
    </row>
    <row r="3767" spans="1:5" ht="45">
      <c r="A3767" s="5" t="s">
        <v>7419</v>
      </c>
      <c r="B3767" s="15" t="s">
        <v>7420</v>
      </c>
      <c r="C3767" s="20" t="s">
        <v>30</v>
      </c>
      <c r="D3767" s="50">
        <v>360.84719848632812</v>
      </c>
      <c r="E3767" s="61">
        <v>360.84719848632812</v>
      </c>
    </row>
    <row r="3768" spans="1:5" ht="30">
      <c r="A3768" s="5" t="s">
        <v>7421</v>
      </c>
      <c r="B3768" s="15" t="s">
        <v>7422</v>
      </c>
      <c r="C3768" s="20" t="s">
        <v>212</v>
      </c>
      <c r="D3768" s="45">
        <v>14.433196067810059</v>
      </c>
      <c r="E3768" s="56">
        <v>14.433196067810059</v>
      </c>
    </row>
    <row r="3769" spans="1:5" ht="30">
      <c r="A3769" s="5" t="s">
        <v>7423</v>
      </c>
      <c r="B3769" s="15" t="s">
        <v>7424</v>
      </c>
      <c r="C3769" s="20" t="s">
        <v>505</v>
      </c>
      <c r="D3769" s="44">
        <v>7.3773026466369629</v>
      </c>
      <c r="E3769" s="55">
        <v>7.3773026466369629</v>
      </c>
    </row>
    <row r="3770" spans="1:5" ht="30">
      <c r="A3770" s="5" t="s">
        <v>7425</v>
      </c>
      <c r="B3770" s="15" t="s">
        <v>7426</v>
      </c>
      <c r="C3770" s="20" t="s">
        <v>500</v>
      </c>
      <c r="D3770" s="46">
        <v>3182.62353515625</v>
      </c>
      <c r="E3770" s="57">
        <v>3182.62353515625</v>
      </c>
    </row>
    <row r="3771" spans="1:5" ht="45">
      <c r="A3771" s="5" t="s">
        <v>7427</v>
      </c>
      <c r="B3771" s="15" t="s">
        <v>7428</v>
      </c>
      <c r="C3771" s="20" t="s">
        <v>500</v>
      </c>
      <c r="D3771" s="50">
        <v>635.13507080078125</v>
      </c>
      <c r="E3771" s="61">
        <v>635.13507080078125</v>
      </c>
    </row>
    <row r="3772" spans="1:5" ht="45">
      <c r="A3772" s="5" t="s">
        <v>7429</v>
      </c>
      <c r="B3772" s="15" t="s">
        <v>7430</v>
      </c>
      <c r="C3772" s="20"/>
      <c r="D3772" s="44">
        <v>1.2016106843948364</v>
      </c>
      <c r="E3772" s="55">
        <v>1.2016106843948364</v>
      </c>
    </row>
    <row r="3773" spans="1:5" ht="30">
      <c r="A3773" s="5" t="s">
        <v>7431</v>
      </c>
      <c r="B3773" s="15" t="s">
        <v>7432</v>
      </c>
      <c r="C3773" s="20" t="s">
        <v>3939</v>
      </c>
      <c r="D3773" s="44">
        <v>3.2091910839080811</v>
      </c>
      <c r="E3773" s="55">
        <v>3.2091910839080811</v>
      </c>
    </row>
    <row r="3774" spans="1:5" ht="45">
      <c r="A3774" s="5" t="s">
        <v>7433</v>
      </c>
      <c r="B3774" s="15" t="s">
        <v>7434</v>
      </c>
      <c r="C3774" s="20" t="s">
        <v>505</v>
      </c>
      <c r="D3774" s="44">
        <v>2.1097447872161865</v>
      </c>
      <c r="E3774" s="55">
        <v>2.1097447872161865</v>
      </c>
    </row>
    <row r="3775" spans="1:5" ht="45">
      <c r="A3775" s="5" t="s">
        <v>7435</v>
      </c>
      <c r="B3775" s="15" t="s">
        <v>7436</v>
      </c>
      <c r="C3775" s="20" t="s">
        <v>5125</v>
      </c>
      <c r="D3775" s="51">
        <v>5.096970871090889E-2</v>
      </c>
      <c r="E3775" s="62">
        <v>5.096970871090889E-2</v>
      </c>
    </row>
    <row r="3776" spans="1:5" ht="45">
      <c r="A3776" s="5" t="s">
        <v>7437</v>
      </c>
      <c r="B3776" s="15" t="s">
        <v>7438</v>
      </c>
      <c r="C3776" s="20" t="s">
        <v>5128</v>
      </c>
      <c r="D3776" s="52">
        <v>2.2788286514696665E-5</v>
      </c>
      <c r="E3776" s="63">
        <v>2.2788286514696665E-5</v>
      </c>
    </row>
    <row r="3777" spans="1:5" ht="30">
      <c r="A3777" s="5" t="s">
        <v>7439</v>
      </c>
      <c r="B3777" s="15" t="s">
        <v>7440</v>
      </c>
      <c r="C3777" s="20" t="s">
        <v>38</v>
      </c>
      <c r="D3777" s="50">
        <v>173.54457092285156</v>
      </c>
      <c r="E3777" s="61">
        <v>173.54457092285156</v>
      </c>
    </row>
    <row r="3778" spans="1:5" ht="30">
      <c r="A3778" s="5" t="s">
        <v>7441</v>
      </c>
      <c r="B3778" s="15" t="s">
        <v>7442</v>
      </c>
      <c r="C3778" s="20" t="s">
        <v>30</v>
      </c>
      <c r="D3778" s="50">
        <v>179.31507873535156</v>
      </c>
      <c r="E3778" s="61">
        <v>179.31507873535156</v>
      </c>
    </row>
    <row r="3779" spans="1:5" ht="30">
      <c r="A3779" s="5" t="s">
        <v>7443</v>
      </c>
      <c r="B3779" s="15" t="s">
        <v>7444</v>
      </c>
      <c r="C3779" s="20" t="s">
        <v>212</v>
      </c>
      <c r="D3779" s="50">
        <v>420.09109497070312</v>
      </c>
      <c r="E3779" s="61">
        <v>420.09109497070312</v>
      </c>
    </row>
    <row r="3780" spans="1:5" ht="30">
      <c r="A3780" s="5" t="s">
        <v>7445</v>
      </c>
      <c r="B3780" s="15" t="s">
        <v>7446</v>
      </c>
      <c r="C3780" s="20" t="s">
        <v>505</v>
      </c>
      <c r="D3780" s="44">
        <v>2.1113741397857666</v>
      </c>
      <c r="E3780" s="55">
        <v>2.1113741397857666</v>
      </c>
    </row>
    <row r="3781" spans="1:5" ht="30">
      <c r="A3781" s="5" t="s">
        <v>7447</v>
      </c>
      <c r="B3781" s="15" t="s">
        <v>7448</v>
      </c>
      <c r="C3781" s="20" t="s">
        <v>500</v>
      </c>
      <c r="D3781" s="50">
        <v>768.67791748046875</v>
      </c>
      <c r="E3781" s="61">
        <v>768.67791748046875</v>
      </c>
    </row>
    <row r="3782" spans="1:5" ht="30">
      <c r="A3782" s="5" t="s">
        <v>7449</v>
      </c>
      <c r="B3782" s="15" t="s">
        <v>7450</v>
      </c>
      <c r="C3782" s="20" t="s">
        <v>500</v>
      </c>
      <c r="D3782" s="47">
        <v>-1778.8106689453125</v>
      </c>
      <c r="E3782" s="58">
        <v>-1778.8106689453125</v>
      </c>
    </row>
    <row r="3783" spans="1:5" ht="45">
      <c r="A3783" s="5" t="s">
        <v>7451</v>
      </c>
      <c r="B3783" s="15" t="s">
        <v>7452</v>
      </c>
      <c r="C3783" s="20"/>
      <c r="D3783" s="44">
        <v>-1.1281349658966064</v>
      </c>
      <c r="E3783" s="55">
        <v>-1.1281349658966064</v>
      </c>
    </row>
    <row r="3784" spans="1:5" ht="30">
      <c r="A3784" s="5" t="s">
        <v>7453</v>
      </c>
      <c r="B3784" s="15" t="s">
        <v>7454</v>
      </c>
      <c r="C3784" s="20" t="s">
        <v>3939</v>
      </c>
      <c r="D3784" s="50">
        <v>898.23870849609375</v>
      </c>
      <c r="E3784" s="61">
        <v>898.23870849609375</v>
      </c>
    </row>
    <row r="3785" spans="1:5" ht="30">
      <c r="A3785" s="5" t="s">
        <v>7455</v>
      </c>
      <c r="B3785" s="15" t="s">
        <v>7456</v>
      </c>
      <c r="C3785" s="20" t="s">
        <v>505</v>
      </c>
      <c r="D3785" s="44">
        <v>4.3383674621582031</v>
      </c>
      <c r="E3785" s="55">
        <v>4.3383674621582031</v>
      </c>
    </row>
    <row r="3786" spans="1:5" ht="45">
      <c r="A3786" s="5" t="s">
        <v>7457</v>
      </c>
      <c r="B3786" s="15" t="s">
        <v>7458</v>
      </c>
      <c r="C3786" s="20" t="s">
        <v>5125</v>
      </c>
      <c r="D3786" s="51">
        <v>0.68774640560150146</v>
      </c>
      <c r="E3786" s="62">
        <v>0.68774640560150146</v>
      </c>
    </row>
    <row r="3787" spans="1:5" ht="45">
      <c r="A3787" s="5" t="s">
        <v>7459</v>
      </c>
      <c r="B3787" s="15" t="s">
        <v>7460</v>
      </c>
      <c r="C3787" s="20" t="s">
        <v>5128</v>
      </c>
      <c r="D3787" s="54">
        <v>1.540443190606311E-4</v>
      </c>
      <c r="E3787" s="65">
        <v>1.540443190606311E-4</v>
      </c>
    </row>
    <row r="3788" spans="1:5" ht="30">
      <c r="A3788" s="5" t="s">
        <v>7461</v>
      </c>
      <c r="B3788" s="15" t="s">
        <v>7462</v>
      </c>
      <c r="C3788" s="20" t="s">
        <v>38</v>
      </c>
      <c r="D3788" s="50">
        <v>173.54457092285156</v>
      </c>
      <c r="E3788" s="61">
        <v>173.54457092285156</v>
      </c>
    </row>
    <row r="3789" spans="1:5" ht="30">
      <c r="A3789" s="5" t="s">
        <v>7463</v>
      </c>
      <c r="B3789" s="15" t="s">
        <v>7464</v>
      </c>
      <c r="C3789" s="20" t="s">
        <v>30</v>
      </c>
      <c r="D3789" s="50">
        <v>179.31507873535156</v>
      </c>
      <c r="E3789" s="61">
        <v>179.31507873535156</v>
      </c>
    </row>
    <row r="3790" spans="1:5" ht="30">
      <c r="A3790" s="5" t="s">
        <v>7465</v>
      </c>
      <c r="B3790" s="15" t="s">
        <v>7466</v>
      </c>
      <c r="C3790" s="20" t="s">
        <v>212</v>
      </c>
      <c r="D3790" s="50">
        <v>420.09109497070312</v>
      </c>
      <c r="E3790" s="61">
        <v>420.09109497070312</v>
      </c>
    </row>
    <row r="3791" spans="1:5" ht="30">
      <c r="A3791" s="5" t="s">
        <v>7467</v>
      </c>
      <c r="B3791" s="15" t="s">
        <v>7468</v>
      </c>
      <c r="C3791" s="20" t="s">
        <v>505</v>
      </c>
      <c r="D3791" s="44">
        <v>2.1113741397857666</v>
      </c>
      <c r="E3791" s="55">
        <v>2.1113741397857666</v>
      </c>
    </row>
    <row r="3792" spans="1:5" ht="30">
      <c r="A3792" s="5" t="s">
        <v>7469</v>
      </c>
      <c r="B3792" s="15" t="s">
        <v>7470</v>
      </c>
      <c r="C3792" s="20" t="s">
        <v>500</v>
      </c>
      <c r="D3792" s="50">
        <v>768.67791748046875</v>
      </c>
      <c r="E3792" s="61">
        <v>768.67791748046875</v>
      </c>
    </row>
    <row r="3793" spans="1:5" ht="30">
      <c r="A3793" s="5" t="s">
        <v>7471</v>
      </c>
      <c r="B3793" s="15" t="s">
        <v>7472</v>
      </c>
      <c r="C3793" s="20" t="s">
        <v>500</v>
      </c>
      <c r="D3793" s="47">
        <v>-1778.8106689453125</v>
      </c>
      <c r="E3793" s="58">
        <v>-1778.8106689453125</v>
      </c>
    </row>
    <row r="3794" spans="1:5" ht="45">
      <c r="A3794" s="5" t="s">
        <v>7473</v>
      </c>
      <c r="B3794" s="15" t="s">
        <v>7474</v>
      </c>
      <c r="C3794" s="20"/>
      <c r="D3794" s="44">
        <v>-1.1281349658966064</v>
      </c>
      <c r="E3794" s="55">
        <v>-1.1281349658966064</v>
      </c>
    </row>
    <row r="3795" spans="1:5" ht="30">
      <c r="A3795" s="5" t="s">
        <v>7475</v>
      </c>
      <c r="B3795" s="15" t="s">
        <v>7476</v>
      </c>
      <c r="C3795" s="20" t="s">
        <v>3939</v>
      </c>
      <c r="D3795" s="50">
        <v>898.23870849609375</v>
      </c>
      <c r="E3795" s="61">
        <v>898.23870849609375</v>
      </c>
    </row>
    <row r="3796" spans="1:5" ht="30">
      <c r="A3796" s="5" t="s">
        <v>7477</v>
      </c>
      <c r="B3796" s="15" t="s">
        <v>7478</v>
      </c>
      <c r="C3796" s="20" t="s">
        <v>505</v>
      </c>
      <c r="D3796" s="44">
        <v>4.3383674621582031</v>
      </c>
      <c r="E3796" s="55">
        <v>4.3383674621582031</v>
      </c>
    </row>
    <row r="3797" spans="1:5" ht="45">
      <c r="A3797" s="5" t="s">
        <v>7479</v>
      </c>
      <c r="B3797" s="15" t="s">
        <v>7480</v>
      </c>
      <c r="C3797" s="20" t="s">
        <v>5125</v>
      </c>
      <c r="D3797" s="51">
        <v>0.68774640560150146</v>
      </c>
      <c r="E3797" s="62">
        <v>0.68774640560150146</v>
      </c>
    </row>
    <row r="3798" spans="1:5" ht="45">
      <c r="A3798" s="5" t="s">
        <v>7481</v>
      </c>
      <c r="B3798" s="15" t="s">
        <v>7482</v>
      </c>
      <c r="C3798" s="20" t="s">
        <v>5128</v>
      </c>
      <c r="D3798" s="54">
        <v>1.540443190606311E-4</v>
      </c>
      <c r="E3798" s="65">
        <v>1.540443190606311E-4</v>
      </c>
    </row>
    <row r="3799" spans="1:5" ht="45">
      <c r="A3799" s="5" t="s">
        <v>7483</v>
      </c>
      <c r="B3799" s="15" t="s">
        <v>7484</v>
      </c>
      <c r="C3799" s="20" t="s">
        <v>38</v>
      </c>
      <c r="D3799" s="44">
        <v>1.0135135650634766</v>
      </c>
      <c r="E3799" s="55">
        <v>1.0135135650634766</v>
      </c>
    </row>
    <row r="3800" spans="1:5" ht="45">
      <c r="A3800" s="5" t="s">
        <v>7485</v>
      </c>
      <c r="B3800" s="15" t="s">
        <v>7486</v>
      </c>
      <c r="C3800" s="20" t="s">
        <v>30</v>
      </c>
      <c r="D3800" s="45">
        <v>29.999990463256836</v>
      </c>
      <c r="E3800" s="56">
        <v>29.999990463256836</v>
      </c>
    </row>
    <row r="3801" spans="1:5" ht="45">
      <c r="A3801" s="5" t="s">
        <v>7487</v>
      </c>
      <c r="B3801" s="15" t="s">
        <v>7488</v>
      </c>
      <c r="C3801" s="20" t="s">
        <v>212</v>
      </c>
      <c r="D3801" s="50">
        <v>140.75802612304687</v>
      </c>
      <c r="E3801" s="61">
        <v>140.75802612304687</v>
      </c>
    </row>
    <row r="3802" spans="1:5" ht="45">
      <c r="A3802" s="5" t="s">
        <v>7489</v>
      </c>
      <c r="B3802" s="15" t="s">
        <v>7490</v>
      </c>
      <c r="C3802" s="20" t="s">
        <v>500</v>
      </c>
      <c r="D3802" s="46">
        <v>17296.6796875</v>
      </c>
      <c r="E3802" s="57">
        <v>17296.6796875</v>
      </c>
    </row>
    <row r="3803" spans="1:5" ht="45">
      <c r="A3803" s="5" t="s">
        <v>7491</v>
      </c>
      <c r="B3803" s="15" t="s">
        <v>7492</v>
      </c>
      <c r="C3803" s="20" t="s">
        <v>500</v>
      </c>
      <c r="D3803" s="46">
        <v>17286.119140625</v>
      </c>
      <c r="E3803" s="57">
        <v>17286.119140625</v>
      </c>
    </row>
    <row r="3804" spans="1:5" ht="45">
      <c r="A3804" s="5" t="s">
        <v>7493</v>
      </c>
      <c r="B3804" s="15" t="s">
        <v>7494</v>
      </c>
      <c r="C3804" s="20" t="s">
        <v>500</v>
      </c>
      <c r="D3804" s="46">
        <v>18840.599609375</v>
      </c>
      <c r="E3804" s="57">
        <v>18840.599609375</v>
      </c>
    </row>
    <row r="3805" spans="1:5" ht="45">
      <c r="A3805" s="5" t="s">
        <v>7495</v>
      </c>
      <c r="B3805" s="15" t="s">
        <v>7496</v>
      </c>
      <c r="C3805" s="20" t="s">
        <v>3932</v>
      </c>
      <c r="D3805" s="44">
        <v>6.9862322807312012</v>
      </c>
      <c r="E3805" s="55">
        <v>6.9862322807312012</v>
      </c>
    </row>
    <row r="3806" spans="1:5" ht="45">
      <c r="A3806" s="5" t="s">
        <v>7497</v>
      </c>
      <c r="B3806" s="15" t="s">
        <v>7498</v>
      </c>
      <c r="C3806" s="20" t="s">
        <v>120</v>
      </c>
      <c r="D3806" s="46">
        <v>675888.125</v>
      </c>
      <c r="E3806" s="57">
        <v>675888.125</v>
      </c>
    </row>
    <row r="3807" spans="1:5" ht="45">
      <c r="A3807" s="5" t="s">
        <v>7499</v>
      </c>
      <c r="B3807" s="15" t="s">
        <v>7500</v>
      </c>
      <c r="C3807" s="20" t="s">
        <v>120</v>
      </c>
      <c r="D3807" s="46">
        <v>736668.4375</v>
      </c>
      <c r="E3807" s="57">
        <v>736668.4375</v>
      </c>
    </row>
    <row r="3808" spans="1:5" ht="45">
      <c r="A3808" s="5" t="s">
        <v>7501</v>
      </c>
      <c r="B3808" s="15" t="s">
        <v>7502</v>
      </c>
      <c r="C3808" s="20" t="s">
        <v>585</v>
      </c>
      <c r="D3808" s="44">
        <v>2.3619730472564697</v>
      </c>
      <c r="E3808" s="55">
        <v>2.3619730472564697</v>
      </c>
    </row>
    <row r="3809" spans="1:5" ht="45">
      <c r="A3809" s="5" t="s">
        <v>7503</v>
      </c>
      <c r="B3809" s="15" t="s">
        <v>7504</v>
      </c>
      <c r="C3809" s="20" t="s">
        <v>33</v>
      </c>
      <c r="D3809" s="44">
        <v>5.3600001335144043</v>
      </c>
      <c r="E3809" s="55">
        <v>5.3600001335144043</v>
      </c>
    </row>
    <row r="3810" spans="1:5" ht="45">
      <c r="A3810" s="5" t="s">
        <v>7505</v>
      </c>
      <c r="B3810" s="15" t="s">
        <v>7506</v>
      </c>
      <c r="C3810" s="20" t="s">
        <v>33</v>
      </c>
      <c r="D3810" s="45">
        <v>27.989999771118164</v>
      </c>
      <c r="E3810" s="56">
        <v>27.989999771118164</v>
      </c>
    </row>
    <row r="3811" spans="1:5" ht="45">
      <c r="A3811" s="5" t="s">
        <v>7507</v>
      </c>
      <c r="B3811" s="15" t="s">
        <v>7508</v>
      </c>
      <c r="C3811" s="20" t="s">
        <v>33</v>
      </c>
      <c r="D3811" s="45">
        <v>48.630001068115234</v>
      </c>
      <c r="E3811" s="56">
        <v>48.630001068115234</v>
      </c>
    </row>
    <row r="3812" spans="1:5" ht="45">
      <c r="A3812" s="5" t="s">
        <v>7509</v>
      </c>
      <c r="B3812" s="15" t="s">
        <v>7510</v>
      </c>
      <c r="C3812" s="20" t="s">
        <v>33</v>
      </c>
      <c r="D3812" s="44">
        <v>3.9900000095367432</v>
      </c>
      <c r="E3812" s="55">
        <v>3.9900000095367432</v>
      </c>
    </row>
    <row r="3813" spans="1:5" ht="45">
      <c r="A3813" s="5" t="s">
        <v>7511</v>
      </c>
      <c r="B3813" s="15" t="s">
        <v>7512</v>
      </c>
      <c r="C3813" s="20" t="s">
        <v>33</v>
      </c>
      <c r="D3813" s="45">
        <v>13.039999008178711</v>
      </c>
      <c r="E3813" s="56">
        <v>13.039999008178711</v>
      </c>
    </row>
    <row r="3814" spans="1:5" ht="45">
      <c r="A3814" s="5" t="s">
        <v>7513</v>
      </c>
      <c r="B3814" s="15" t="s">
        <v>7514</v>
      </c>
      <c r="C3814" s="20" t="s">
        <v>33</v>
      </c>
      <c r="D3814" s="51">
        <v>0.80000001192092896</v>
      </c>
      <c r="E3814" s="62">
        <v>0.80000001192092896</v>
      </c>
    </row>
    <row r="3815" spans="1:5" ht="45">
      <c r="A3815" s="5" t="s">
        <v>7515</v>
      </c>
      <c r="B3815" s="15" t="s">
        <v>7516</v>
      </c>
      <c r="C3815" s="20" t="s">
        <v>33</v>
      </c>
      <c r="D3815" s="51">
        <v>0.18999999761581421</v>
      </c>
      <c r="E3815" s="62">
        <v>0.18999999761581421</v>
      </c>
    </row>
    <row r="3816" spans="1:5" ht="45">
      <c r="A3816" s="5" t="s">
        <v>7517</v>
      </c>
      <c r="B3816" s="15" t="s">
        <v>7518</v>
      </c>
      <c r="C3816" s="20" t="s">
        <v>33</v>
      </c>
      <c r="D3816" s="48">
        <v>0</v>
      </c>
      <c r="E3816" s="59">
        <v>0</v>
      </c>
    </row>
    <row r="3817" spans="1:5" ht="45">
      <c r="A3817" s="5" t="s">
        <v>7519</v>
      </c>
      <c r="B3817" s="15" t="s">
        <v>7520</v>
      </c>
      <c r="C3817" s="20" t="s">
        <v>33</v>
      </c>
      <c r="D3817" s="48">
        <v>0</v>
      </c>
      <c r="E3817" s="59">
        <v>0</v>
      </c>
    </row>
    <row r="3818" spans="1:5">
      <c r="A3818" s="5"/>
      <c r="B3818" s="15"/>
      <c r="C3818" s="20"/>
      <c r="D3818" s="12"/>
      <c r="E3818" s="34"/>
    </row>
    <row r="3819" spans="1:5">
      <c r="A3819" s="8"/>
      <c r="B3819" s="16"/>
      <c r="C3819" s="21"/>
      <c r="D3819" s="13"/>
      <c r="E3819" s="33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ELINK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142875</xdr:colOff>
                <xdr:row>5</xdr:row>
                <xdr:rowOff>0</xdr:rowOff>
              </to>
            </anchor>
          </controlPr>
        </control>
      </mc:Choice>
      <mc:Fallback>
        <control shapeId="2049" r:id="rId4" name="ELINK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3819"/>
  <sheetViews>
    <sheetView topLeftCell="B1" workbookViewId="0">
      <selection activeCell="F8" sqref="F8"/>
    </sheetView>
  </sheetViews>
  <sheetFormatPr defaultColWidth="9.140625" defaultRowHeight="15"/>
  <cols>
    <col min="1" max="1" width="9.7109375" style="1" hidden="1" customWidth="1"/>
    <col min="2" max="2" width="40.7109375" style="2" customWidth="1"/>
    <col min="3" max="5" width="10.7109375" style="1" customWidth="1"/>
    <col min="6" max="16384" width="9.140625" style="1"/>
  </cols>
  <sheetData>
    <row r="1" spans="1:7" ht="15" customHeight="1">
      <c r="A1" s="6"/>
      <c r="B1" s="7"/>
      <c r="C1" s="17"/>
      <c r="D1" s="9" t="s">
        <v>1</v>
      </c>
      <c r="E1" s="28" t="s">
        <v>8</v>
      </c>
    </row>
    <row r="2" spans="1:7" ht="15" customHeight="1">
      <c r="A2" s="4"/>
      <c r="B2" s="3"/>
      <c r="C2" s="10"/>
      <c r="D2" s="10"/>
      <c r="E2" s="29"/>
    </row>
    <row r="3" spans="1:7" ht="15" customHeight="1">
      <c r="A3" s="4"/>
      <c r="B3" s="3"/>
      <c r="C3" s="10"/>
      <c r="D3" s="10"/>
      <c r="E3" s="29"/>
    </row>
    <row r="4" spans="1:7" ht="15" customHeight="1">
      <c r="A4" s="4"/>
      <c r="B4" s="3"/>
      <c r="C4" s="10"/>
      <c r="D4" s="10"/>
      <c r="E4" s="29"/>
    </row>
    <row r="5" spans="1:7" ht="15" customHeight="1">
      <c r="A5" s="4"/>
      <c r="B5" s="3"/>
      <c r="C5" s="10"/>
      <c r="D5" s="10"/>
      <c r="E5" s="29"/>
    </row>
    <row r="6" spans="1:7" ht="15" customHeight="1">
      <c r="A6" s="4"/>
      <c r="B6" s="3"/>
      <c r="C6" s="18" t="s">
        <v>0</v>
      </c>
      <c r="D6" s="27" t="s">
        <v>7</v>
      </c>
      <c r="E6" s="30" t="s">
        <v>7</v>
      </c>
    </row>
    <row r="7" spans="1:7" ht="15" customHeight="1">
      <c r="A7" s="8"/>
      <c r="B7" s="22" t="s">
        <v>2</v>
      </c>
      <c r="C7" s="23" t="s">
        <v>3</v>
      </c>
      <c r="D7" s="24" t="s">
        <v>4</v>
      </c>
      <c r="E7" s="31" t="s">
        <v>4</v>
      </c>
    </row>
    <row r="8" spans="1:7" ht="75">
      <c r="A8" s="5" t="s">
        <v>9</v>
      </c>
      <c r="B8" s="14" t="s">
        <v>10</v>
      </c>
      <c r="C8" s="19"/>
      <c r="D8" s="35">
        <v>0</v>
      </c>
      <c r="E8" s="43">
        <f ca="1">G8</f>
        <v>0</v>
      </c>
      <c r="F8" s="1" t="e">
        <f ca="1">VLOOKUP(B8,input!$M$3:$N$27,2,FALSE)</f>
        <v>#N/A</v>
      </c>
      <c r="G8" s="1">
        <f ca="1">_xlfn.IFNA(F8,D8)</f>
        <v>0</v>
      </c>
    </row>
    <row r="9" spans="1:7" ht="30">
      <c r="A9" s="5" t="s">
        <v>11</v>
      </c>
      <c r="B9" s="14" t="s">
        <v>12</v>
      </c>
      <c r="C9" s="19"/>
      <c r="D9" s="36">
        <v>1</v>
      </c>
      <c r="E9" s="43">
        <f t="shared" ref="E9:E72" ca="1" si="0">G9</f>
        <v>1</v>
      </c>
      <c r="F9" s="1" t="e">
        <f ca="1">VLOOKUP(B9,input!$M$3:$N$27,2,FALSE)</f>
        <v>#N/A</v>
      </c>
      <c r="G9" s="1">
        <f t="shared" ref="G9:G72" ca="1" si="1">_xlfn.IFNA(F9,D9)</f>
        <v>1</v>
      </c>
    </row>
    <row r="10" spans="1:7" ht="30">
      <c r="A10" s="5" t="s">
        <v>13</v>
      </c>
      <c r="B10" s="14" t="s">
        <v>14</v>
      </c>
      <c r="C10" s="19"/>
      <c r="D10" s="36">
        <v>1</v>
      </c>
      <c r="E10" s="43">
        <f t="shared" ca="1" si="0"/>
        <v>1</v>
      </c>
      <c r="F10" s="1" t="e">
        <f ca="1">VLOOKUP(B10,input!$M$3:$N$27,2,FALSE)</f>
        <v>#N/A</v>
      </c>
      <c r="G10" s="1">
        <f t="shared" ca="1" si="1"/>
        <v>1</v>
      </c>
    </row>
    <row r="11" spans="1:7" ht="30">
      <c r="A11" s="5" t="s">
        <v>15</v>
      </c>
      <c r="B11" s="14" t="s">
        <v>16</v>
      </c>
      <c r="C11" s="19"/>
      <c r="D11" s="36">
        <v>1</v>
      </c>
      <c r="E11" s="43">
        <f t="shared" ca="1" si="0"/>
        <v>1</v>
      </c>
      <c r="F11" s="1" t="e">
        <f ca="1">VLOOKUP(B11,input!$M$3:$N$27,2,FALSE)</f>
        <v>#N/A</v>
      </c>
      <c r="G11" s="1">
        <f t="shared" ca="1" si="1"/>
        <v>1</v>
      </c>
    </row>
    <row r="12" spans="1:7" ht="30">
      <c r="A12" s="5" t="s">
        <v>17</v>
      </c>
      <c r="B12" s="14" t="s">
        <v>18</v>
      </c>
      <c r="C12" s="19"/>
      <c r="D12" s="37">
        <v>30</v>
      </c>
      <c r="E12" s="43">
        <f t="shared" ca="1" si="0"/>
        <v>30</v>
      </c>
      <c r="F12" s="1" t="e">
        <f ca="1">VLOOKUP(B12,input!$M$3:$N$27,2,FALSE)</f>
        <v>#N/A</v>
      </c>
      <c r="G12" s="1">
        <f t="shared" ca="1" si="1"/>
        <v>30</v>
      </c>
    </row>
    <row r="13" spans="1:7" ht="30">
      <c r="A13" s="5" t="s">
        <v>19</v>
      </c>
      <c r="B13" s="14" t="s">
        <v>20</v>
      </c>
      <c r="C13" s="19"/>
      <c r="D13" s="37">
        <v>60</v>
      </c>
      <c r="E13" s="43">
        <f t="shared" ca="1" si="0"/>
        <v>60</v>
      </c>
      <c r="F13" s="1" t="e">
        <f ca="1">VLOOKUP(B13,input!$M$3:$N$27,2,FALSE)</f>
        <v>#N/A</v>
      </c>
      <c r="G13" s="1">
        <f t="shared" ca="1" si="1"/>
        <v>60</v>
      </c>
    </row>
    <row r="14" spans="1:7" ht="30">
      <c r="A14" s="5" t="s">
        <v>21</v>
      </c>
      <c r="B14" s="14" t="s">
        <v>22</v>
      </c>
      <c r="C14" s="19"/>
      <c r="D14" s="36">
        <v>1</v>
      </c>
      <c r="E14" s="43">
        <f t="shared" ca="1" si="0"/>
        <v>1</v>
      </c>
      <c r="F14" s="1" t="e">
        <f ca="1">VLOOKUP(B14,input!$M$3:$N$27,2,FALSE)</f>
        <v>#N/A</v>
      </c>
      <c r="G14" s="1">
        <f t="shared" ca="1" si="1"/>
        <v>1</v>
      </c>
    </row>
    <row r="15" spans="1:7" ht="30">
      <c r="A15" s="5" t="s">
        <v>23</v>
      </c>
      <c r="B15" s="14" t="s">
        <v>24</v>
      </c>
      <c r="C15" s="19"/>
      <c r="D15" s="37">
        <v>20</v>
      </c>
      <c r="E15" s="43">
        <f t="shared" ca="1" si="0"/>
        <v>20</v>
      </c>
      <c r="F15" s="1" t="e">
        <f ca="1">VLOOKUP(B15,input!$M$3:$N$27,2,FALSE)</f>
        <v>#N/A</v>
      </c>
      <c r="G15" s="1">
        <f t="shared" ca="1" si="1"/>
        <v>20</v>
      </c>
    </row>
    <row r="16" spans="1:7">
      <c r="A16" s="5" t="s">
        <v>25</v>
      </c>
      <c r="B16" s="14" t="s">
        <v>26</v>
      </c>
      <c r="C16" s="19" t="s">
        <v>27</v>
      </c>
      <c r="D16" s="36">
        <v>6.9000000953674316</v>
      </c>
      <c r="E16" s="43">
        <f t="shared" ca="1" si="0"/>
        <v>6.9000000953674316</v>
      </c>
      <c r="F16" s="1" t="e">
        <f ca="1">VLOOKUP(B16,input!$M$3:$N$27,2,FALSE)</f>
        <v>#N/A</v>
      </c>
      <c r="G16" s="1">
        <f t="shared" ca="1" si="1"/>
        <v>6.9000000953674316</v>
      </c>
    </row>
    <row r="17" spans="1:7">
      <c r="A17" s="5" t="s">
        <v>28</v>
      </c>
      <c r="B17" s="14" t="s">
        <v>29</v>
      </c>
      <c r="C17" s="19" t="s">
        <v>30</v>
      </c>
      <c r="D17" s="37">
        <v>26.949996948242188</v>
      </c>
      <c r="E17" s="43">
        <f t="shared" ca="1" si="0"/>
        <v>30</v>
      </c>
      <c r="F17" s="1">
        <f ca="1">VLOOKUP(B17,input!$M$3:$N$27,2,FALSE)</f>
        <v>30</v>
      </c>
      <c r="G17" s="1">
        <f t="shared" ca="1" si="1"/>
        <v>30</v>
      </c>
    </row>
    <row r="18" spans="1:7">
      <c r="A18" s="5" t="s">
        <v>31</v>
      </c>
      <c r="B18" s="14" t="s">
        <v>32</v>
      </c>
      <c r="C18" s="19" t="s">
        <v>33</v>
      </c>
      <c r="D18" s="37">
        <v>75.410003662109375</v>
      </c>
      <c r="E18" s="43">
        <f t="shared" ca="1" si="0"/>
        <v>75</v>
      </c>
      <c r="F18" s="1">
        <f ca="1">VLOOKUP(B18,input!$M$3:$N$27,2,FALSE)</f>
        <v>75</v>
      </c>
      <c r="G18" s="1">
        <f t="shared" ca="1" si="1"/>
        <v>75</v>
      </c>
    </row>
    <row r="19" spans="1:7">
      <c r="A19" s="5" t="s">
        <v>34</v>
      </c>
      <c r="B19" s="14" t="s">
        <v>35</v>
      </c>
      <c r="C19" s="19" t="s">
        <v>30</v>
      </c>
      <c r="D19" s="37">
        <v>23.547693252563477</v>
      </c>
      <c r="E19" s="43">
        <f t="shared" ca="1" si="0"/>
        <v>23.547693252563477</v>
      </c>
      <c r="F19" s="1" t="e">
        <f ca="1">VLOOKUP(B19,input!$M$3:$N$27,2,FALSE)</f>
        <v>#N/A</v>
      </c>
      <c r="G19" s="1">
        <f t="shared" ca="1" si="1"/>
        <v>23.547693252563477</v>
      </c>
    </row>
    <row r="20" spans="1:7">
      <c r="A20" s="5" t="s">
        <v>36</v>
      </c>
      <c r="B20" s="14" t="s">
        <v>37</v>
      </c>
      <c r="C20" s="19" t="s">
        <v>38</v>
      </c>
      <c r="D20" s="36">
        <v>1.0124129056930542</v>
      </c>
      <c r="E20" s="43">
        <f t="shared" ca="1" si="0"/>
        <v>1.0124</v>
      </c>
      <c r="F20" s="1">
        <f ca="1">VLOOKUP(B20,input!$M$3:$N$27,2,FALSE)</f>
        <v>1.0124</v>
      </c>
      <c r="G20" s="1">
        <f t="shared" ca="1" si="1"/>
        <v>1.0124</v>
      </c>
    </row>
    <row r="21" spans="1:7" ht="30">
      <c r="A21" s="5" t="s">
        <v>39</v>
      </c>
      <c r="B21" s="14" t="s">
        <v>40</v>
      </c>
      <c r="C21" s="19" t="s">
        <v>38</v>
      </c>
      <c r="D21" s="36">
        <v>9.2499971389770508</v>
      </c>
      <c r="E21" s="43">
        <f t="shared" ca="1" si="0"/>
        <v>9.2499971389770508</v>
      </c>
      <c r="F21" s="1" t="e">
        <f ca="1">VLOOKUP(B21,input!$M$3:$N$27,2,FALSE)</f>
        <v>#N/A</v>
      </c>
      <c r="G21" s="1">
        <f t="shared" ca="1" si="1"/>
        <v>9.2499971389770508</v>
      </c>
    </row>
    <row r="22" spans="1:7" ht="30">
      <c r="A22" s="5" t="s">
        <v>41</v>
      </c>
      <c r="B22" s="14" t="s">
        <v>42</v>
      </c>
      <c r="C22" s="19" t="s">
        <v>30</v>
      </c>
      <c r="D22" s="38">
        <v>176.52560424804687</v>
      </c>
      <c r="E22" s="43">
        <f t="shared" ca="1" si="0"/>
        <v>176.52560424804687</v>
      </c>
      <c r="F22" s="1" t="e">
        <f ca="1">VLOOKUP(B22,input!$M$3:$N$27,2,FALSE)</f>
        <v>#N/A</v>
      </c>
      <c r="G22" s="1">
        <f t="shared" ca="1" si="1"/>
        <v>176.52560424804687</v>
      </c>
    </row>
    <row r="23" spans="1:7" ht="45">
      <c r="A23" s="5" t="s">
        <v>43</v>
      </c>
      <c r="B23" s="14" t="s">
        <v>44</v>
      </c>
      <c r="C23" s="19" t="s">
        <v>27</v>
      </c>
      <c r="D23" s="37">
        <v>12</v>
      </c>
      <c r="E23" s="43">
        <f t="shared" ca="1" si="0"/>
        <v>12</v>
      </c>
      <c r="F23" s="1" t="e">
        <f ca="1">VLOOKUP(B23,input!$M$3:$N$27,2,FALSE)</f>
        <v>#N/A</v>
      </c>
      <c r="G23" s="1">
        <f t="shared" ca="1" si="1"/>
        <v>12</v>
      </c>
    </row>
    <row r="24" spans="1:7" ht="45">
      <c r="A24" s="5" t="s">
        <v>45</v>
      </c>
      <c r="B24" s="14" t="s">
        <v>46</v>
      </c>
      <c r="C24" s="19" t="s">
        <v>27</v>
      </c>
      <c r="D24" s="37">
        <v>11.000000953674316</v>
      </c>
      <c r="E24" s="43">
        <f t="shared" ca="1" si="0"/>
        <v>11.000000953674316</v>
      </c>
      <c r="F24" s="1" t="e">
        <f ca="1">VLOOKUP(B24,input!$M$3:$N$27,2,FALSE)</f>
        <v>#N/A</v>
      </c>
      <c r="G24" s="1">
        <f t="shared" ca="1" si="1"/>
        <v>11.000000953674316</v>
      </c>
    </row>
    <row r="25" spans="1:7" ht="30">
      <c r="A25" s="5" t="s">
        <v>47</v>
      </c>
      <c r="B25" s="14" t="s">
        <v>48</v>
      </c>
      <c r="C25" s="19" t="s">
        <v>30</v>
      </c>
      <c r="D25" s="38">
        <v>325.00003051757813</v>
      </c>
      <c r="E25" s="43">
        <f t="shared" ca="1" si="0"/>
        <v>325.00003051757813</v>
      </c>
      <c r="F25" s="1" t="e">
        <f ca="1">VLOOKUP(B25,input!$M$3:$N$27,2,FALSE)</f>
        <v>#N/A</v>
      </c>
      <c r="G25" s="1">
        <f t="shared" ca="1" si="1"/>
        <v>325.00003051757813</v>
      </c>
    </row>
    <row r="26" spans="1:7" ht="45">
      <c r="A26" s="5" t="s">
        <v>49</v>
      </c>
      <c r="B26" s="14" t="s">
        <v>50</v>
      </c>
      <c r="C26" s="19" t="s">
        <v>30</v>
      </c>
      <c r="D26" s="37">
        <v>15</v>
      </c>
      <c r="E26" s="43">
        <f t="shared" ca="1" si="0"/>
        <v>15</v>
      </c>
      <c r="F26" s="1" t="e">
        <f ca="1">VLOOKUP(B26,input!$M$3:$N$27,2,FALSE)</f>
        <v>#N/A</v>
      </c>
      <c r="G26" s="1">
        <f t="shared" ca="1" si="1"/>
        <v>15</v>
      </c>
    </row>
    <row r="27" spans="1:7" ht="45">
      <c r="A27" s="5" t="s">
        <v>51</v>
      </c>
      <c r="B27" s="14" t="s">
        <v>52</v>
      </c>
      <c r="C27" s="19" t="s">
        <v>30</v>
      </c>
      <c r="D27" s="38">
        <v>417.99996948242187</v>
      </c>
      <c r="E27" s="43">
        <f t="shared" ca="1" si="0"/>
        <v>417.99996948242187</v>
      </c>
      <c r="F27" s="1" t="e">
        <f ca="1">VLOOKUP(B27,input!$M$3:$N$27,2,FALSE)</f>
        <v>#N/A</v>
      </c>
      <c r="G27" s="1">
        <f t="shared" ca="1" si="1"/>
        <v>417.99996948242187</v>
      </c>
    </row>
    <row r="28" spans="1:7" ht="45">
      <c r="A28" s="5" t="s">
        <v>53</v>
      </c>
      <c r="B28" s="14" t="s">
        <v>54</v>
      </c>
      <c r="C28" s="19" t="s">
        <v>30</v>
      </c>
      <c r="D28" s="37">
        <v>15</v>
      </c>
      <c r="E28" s="43">
        <f t="shared" ca="1" si="0"/>
        <v>15</v>
      </c>
      <c r="F28" s="1" t="e">
        <f ca="1">VLOOKUP(B28,input!$M$3:$N$27,2,FALSE)</f>
        <v>#N/A</v>
      </c>
      <c r="G28" s="1">
        <f t="shared" ca="1" si="1"/>
        <v>15</v>
      </c>
    </row>
    <row r="29" spans="1:7" ht="45">
      <c r="A29" s="5" t="s">
        <v>55</v>
      </c>
      <c r="B29" s="14" t="s">
        <v>56</v>
      </c>
      <c r="C29" s="19" t="s">
        <v>30</v>
      </c>
      <c r="D29" s="38">
        <v>515</v>
      </c>
      <c r="E29" s="43">
        <f t="shared" ca="1" si="0"/>
        <v>515</v>
      </c>
      <c r="F29" s="1" t="e">
        <f ca="1">VLOOKUP(B29,input!$M$3:$N$27,2,FALSE)</f>
        <v>#N/A</v>
      </c>
      <c r="G29" s="1">
        <f t="shared" ca="1" si="1"/>
        <v>515</v>
      </c>
    </row>
    <row r="30" spans="1:7" ht="45">
      <c r="A30" s="5" t="s">
        <v>57</v>
      </c>
      <c r="B30" s="14" t="s">
        <v>58</v>
      </c>
      <c r="C30" s="19" t="s">
        <v>30</v>
      </c>
      <c r="D30" s="37">
        <v>15</v>
      </c>
      <c r="E30" s="43">
        <f t="shared" ca="1" si="0"/>
        <v>15</v>
      </c>
      <c r="F30" s="1" t="e">
        <f ca="1">VLOOKUP(B30,input!$M$3:$N$27,2,FALSE)</f>
        <v>#N/A</v>
      </c>
      <c r="G30" s="1">
        <f t="shared" ca="1" si="1"/>
        <v>15</v>
      </c>
    </row>
    <row r="31" spans="1:7" ht="30">
      <c r="A31" s="5" t="s">
        <v>59</v>
      </c>
      <c r="B31" s="14" t="s">
        <v>60</v>
      </c>
      <c r="C31" s="19" t="s">
        <v>61</v>
      </c>
      <c r="D31" s="36">
        <v>4.9813203811645508</v>
      </c>
      <c r="E31" s="43">
        <f t="shared" ca="1" si="0"/>
        <v>4.9813203811645508</v>
      </c>
      <c r="F31" s="1" t="e">
        <f ca="1">VLOOKUP(B31,input!$M$3:$N$27,2,FALSE)</f>
        <v>#N/A</v>
      </c>
      <c r="G31" s="1">
        <f t="shared" ca="1" si="1"/>
        <v>4.9813203811645508</v>
      </c>
    </row>
    <row r="32" spans="1:7" ht="45">
      <c r="A32" s="5" t="s">
        <v>62</v>
      </c>
      <c r="B32" s="14" t="s">
        <v>63</v>
      </c>
      <c r="C32" s="19" t="s">
        <v>30</v>
      </c>
      <c r="D32" s="36">
        <v>1.1111111640930176</v>
      </c>
      <c r="E32" s="43">
        <f t="shared" ca="1" si="0"/>
        <v>1.1111111640930176</v>
      </c>
      <c r="F32" s="1" t="e">
        <f ca="1">VLOOKUP(B32,input!$M$3:$N$27,2,FALSE)</f>
        <v>#N/A</v>
      </c>
      <c r="G32" s="1">
        <f t="shared" ca="1" si="1"/>
        <v>1.1111111640930176</v>
      </c>
    </row>
    <row r="33" spans="1:7" ht="30">
      <c r="A33" s="5" t="s">
        <v>64</v>
      </c>
      <c r="B33" s="14" t="s">
        <v>65</v>
      </c>
      <c r="C33" s="19" t="s">
        <v>61</v>
      </c>
      <c r="D33" s="36">
        <v>4.9813203811645508</v>
      </c>
      <c r="E33" s="43">
        <f t="shared" ca="1" si="0"/>
        <v>4.9813203811645508</v>
      </c>
      <c r="F33" s="1" t="e">
        <f ca="1">VLOOKUP(B33,input!$M$3:$N$27,2,FALSE)</f>
        <v>#N/A</v>
      </c>
      <c r="G33" s="1">
        <f t="shared" ca="1" si="1"/>
        <v>4.9813203811645508</v>
      </c>
    </row>
    <row r="34" spans="1:7" ht="45">
      <c r="A34" s="5" t="s">
        <v>66</v>
      </c>
      <c r="B34" s="14" t="s">
        <v>67</v>
      </c>
      <c r="C34" s="19" t="s">
        <v>30</v>
      </c>
      <c r="D34" s="36">
        <v>1</v>
      </c>
      <c r="E34" s="43">
        <f t="shared" ca="1" si="0"/>
        <v>1</v>
      </c>
      <c r="F34" s="1" t="e">
        <f ca="1">VLOOKUP(B34,input!$M$3:$N$27,2,FALSE)</f>
        <v>#N/A</v>
      </c>
      <c r="G34" s="1">
        <f t="shared" ca="1" si="1"/>
        <v>1</v>
      </c>
    </row>
    <row r="35" spans="1:7" ht="30">
      <c r="A35" s="5" t="s">
        <v>68</v>
      </c>
      <c r="B35" s="14" t="s">
        <v>69</v>
      </c>
      <c r="C35" s="19" t="s">
        <v>61</v>
      </c>
      <c r="D35" s="36">
        <v>4.9813203811645508</v>
      </c>
      <c r="E35" s="43">
        <f t="shared" ca="1" si="0"/>
        <v>4.9813203811645508</v>
      </c>
      <c r="F35" s="1" t="e">
        <f ca="1">VLOOKUP(B35,input!$M$3:$N$27,2,FALSE)</f>
        <v>#N/A</v>
      </c>
      <c r="G35" s="1">
        <f t="shared" ca="1" si="1"/>
        <v>4.9813203811645508</v>
      </c>
    </row>
    <row r="36" spans="1:7" ht="30">
      <c r="A36" s="5" t="s">
        <v>70</v>
      </c>
      <c r="B36" s="14" t="s">
        <v>71</v>
      </c>
      <c r="C36" s="19" t="s">
        <v>30</v>
      </c>
      <c r="D36" s="36">
        <v>1</v>
      </c>
      <c r="E36" s="43">
        <f t="shared" ca="1" si="0"/>
        <v>1</v>
      </c>
      <c r="F36" s="1" t="e">
        <f ca="1">VLOOKUP(B36,input!$M$3:$N$27,2,FALSE)</f>
        <v>#N/A</v>
      </c>
      <c r="G36" s="1">
        <f t="shared" ca="1" si="1"/>
        <v>1</v>
      </c>
    </row>
    <row r="37" spans="1:7" ht="30">
      <c r="A37" s="5" t="s">
        <v>72</v>
      </c>
      <c r="B37" s="14" t="s">
        <v>73</v>
      </c>
      <c r="C37" s="19" t="s">
        <v>30</v>
      </c>
      <c r="D37" s="38">
        <v>317</v>
      </c>
      <c r="E37" s="43">
        <f t="shared" ca="1" si="0"/>
        <v>317</v>
      </c>
      <c r="F37" s="1" t="e">
        <f ca="1">VLOOKUP(B37,input!$M$3:$N$27,2,FALSE)</f>
        <v>#N/A</v>
      </c>
      <c r="G37" s="1">
        <f t="shared" ca="1" si="1"/>
        <v>317</v>
      </c>
    </row>
    <row r="38" spans="1:7" ht="30">
      <c r="A38" s="5" t="s">
        <v>74</v>
      </c>
      <c r="B38" s="14" t="s">
        <v>75</v>
      </c>
      <c r="C38" s="19" t="s">
        <v>33</v>
      </c>
      <c r="D38" s="39">
        <v>0.75</v>
      </c>
      <c r="E38" s="43">
        <f t="shared" ca="1" si="0"/>
        <v>0.75</v>
      </c>
      <c r="F38" s="1" t="e">
        <f ca="1">VLOOKUP(B38,input!$M$3:$N$27,2,FALSE)</f>
        <v>#N/A</v>
      </c>
      <c r="G38" s="1">
        <f t="shared" ca="1" si="1"/>
        <v>0.75</v>
      </c>
    </row>
    <row r="39" spans="1:7" ht="30">
      <c r="A39" s="5" t="s">
        <v>76</v>
      </c>
      <c r="B39" s="14" t="s">
        <v>77</v>
      </c>
      <c r="C39" s="19" t="s">
        <v>30</v>
      </c>
      <c r="D39" s="36">
        <v>5</v>
      </c>
      <c r="E39" s="43">
        <f t="shared" ca="1" si="0"/>
        <v>5</v>
      </c>
      <c r="F39" s="1" t="e">
        <f ca="1">VLOOKUP(B39,input!$M$3:$N$27,2,FALSE)</f>
        <v>#N/A</v>
      </c>
      <c r="G39" s="1">
        <f t="shared" ca="1" si="1"/>
        <v>5</v>
      </c>
    </row>
    <row r="40" spans="1:7" ht="45">
      <c r="A40" s="5" t="s">
        <v>78</v>
      </c>
      <c r="B40" s="14" t="s">
        <v>79</v>
      </c>
      <c r="C40" s="19" t="s">
        <v>33</v>
      </c>
      <c r="D40" s="36">
        <v>1</v>
      </c>
      <c r="E40" s="43">
        <f t="shared" ca="1" si="0"/>
        <v>1</v>
      </c>
      <c r="F40" s="1" t="e">
        <f ca="1">VLOOKUP(B40,input!$M$3:$N$27,2,FALSE)</f>
        <v>#N/A</v>
      </c>
      <c r="G40" s="1">
        <f t="shared" ca="1" si="1"/>
        <v>1</v>
      </c>
    </row>
    <row r="41" spans="1:7" ht="45">
      <c r="A41" s="5" t="s">
        <v>80</v>
      </c>
      <c r="B41" s="14" t="s">
        <v>81</v>
      </c>
      <c r="C41" s="19" t="s">
        <v>33</v>
      </c>
      <c r="D41" s="37">
        <v>99.618110656738281</v>
      </c>
      <c r="E41" s="43">
        <f t="shared" ca="1" si="0"/>
        <v>99.618110656738281</v>
      </c>
      <c r="F41" s="1" t="e">
        <f ca="1">VLOOKUP(B41,input!$M$3:$N$27,2,FALSE)</f>
        <v>#N/A</v>
      </c>
      <c r="G41" s="1">
        <f t="shared" ca="1" si="1"/>
        <v>99.618110656738281</v>
      </c>
    </row>
    <row r="42" spans="1:7" ht="45">
      <c r="A42" s="5" t="s">
        <v>82</v>
      </c>
      <c r="B42" s="14" t="s">
        <v>83</v>
      </c>
      <c r="C42" s="19" t="s">
        <v>84</v>
      </c>
      <c r="D42" s="36">
        <v>8.5989999771118164</v>
      </c>
      <c r="E42" s="43">
        <f t="shared" ca="1" si="0"/>
        <v>8.5989999771118164</v>
      </c>
      <c r="F42" s="1" t="e">
        <f ca="1">VLOOKUP(B42,input!$M$3:$N$27,2,FALSE)</f>
        <v>#N/A</v>
      </c>
      <c r="G42" s="1">
        <f t="shared" ca="1" si="1"/>
        <v>8.5989999771118164</v>
      </c>
    </row>
    <row r="43" spans="1:7" ht="45">
      <c r="A43" s="5" t="s">
        <v>85</v>
      </c>
      <c r="B43" s="14" t="s">
        <v>86</v>
      </c>
      <c r="C43" s="19" t="s">
        <v>87</v>
      </c>
      <c r="D43" s="37">
        <v>25</v>
      </c>
      <c r="E43" s="43">
        <f t="shared" ca="1" si="0"/>
        <v>25</v>
      </c>
      <c r="F43" s="1" t="e">
        <f ca="1">VLOOKUP(B43,input!$M$3:$N$27,2,FALSE)</f>
        <v>#N/A</v>
      </c>
      <c r="G43" s="1">
        <f t="shared" ca="1" si="1"/>
        <v>25</v>
      </c>
    </row>
    <row r="44" spans="1:7" ht="45">
      <c r="A44" s="5" t="s">
        <v>88</v>
      </c>
      <c r="B44" s="14" t="s">
        <v>89</v>
      </c>
      <c r="C44" s="19" t="s">
        <v>90</v>
      </c>
      <c r="D44" s="36">
        <v>1.2192000150680542</v>
      </c>
      <c r="E44" s="43">
        <f t="shared" ca="1" si="0"/>
        <v>1.2192000150680542</v>
      </c>
      <c r="F44" s="1" t="e">
        <f ca="1">VLOOKUP(B44,input!$M$3:$N$27,2,FALSE)</f>
        <v>#N/A</v>
      </c>
      <c r="G44" s="1">
        <f t="shared" ca="1" si="1"/>
        <v>1.2192000150680542</v>
      </c>
    </row>
    <row r="45" spans="1:7" ht="45">
      <c r="A45" s="5" t="s">
        <v>91</v>
      </c>
      <c r="B45" s="14" t="s">
        <v>92</v>
      </c>
      <c r="C45" s="19" t="s">
        <v>33</v>
      </c>
      <c r="D45" s="36">
        <v>6</v>
      </c>
      <c r="E45" s="43">
        <f t="shared" ca="1" si="0"/>
        <v>6</v>
      </c>
      <c r="F45" s="1" t="e">
        <f ca="1">VLOOKUP(B45,input!$M$3:$N$27,2,FALSE)</f>
        <v>#N/A</v>
      </c>
      <c r="G45" s="1">
        <f t="shared" ca="1" si="1"/>
        <v>6</v>
      </c>
    </row>
    <row r="46" spans="1:7" ht="45">
      <c r="A46" s="5" t="s">
        <v>93</v>
      </c>
      <c r="B46" s="14" t="s">
        <v>94</v>
      </c>
      <c r="C46" s="19"/>
      <c r="D46" s="39">
        <v>0.47991994023323059</v>
      </c>
      <c r="E46" s="43">
        <f t="shared" ca="1" si="0"/>
        <v>0.47991994023323059</v>
      </c>
      <c r="F46" s="1" t="e">
        <f ca="1">VLOOKUP(B46,input!$M$3:$N$27,2,FALSE)</f>
        <v>#N/A</v>
      </c>
      <c r="G46" s="1">
        <f t="shared" ca="1" si="1"/>
        <v>0.47991994023323059</v>
      </c>
    </row>
    <row r="47" spans="1:7" ht="45">
      <c r="A47" s="5" t="s">
        <v>95</v>
      </c>
      <c r="B47" s="14" t="s">
        <v>96</v>
      </c>
      <c r="C47" s="19" t="s">
        <v>90</v>
      </c>
      <c r="D47" s="39">
        <v>0.21335999667644501</v>
      </c>
      <c r="E47" s="43">
        <f t="shared" ca="1" si="0"/>
        <v>0.21335999667644501</v>
      </c>
      <c r="F47" s="1" t="e">
        <f ca="1">VLOOKUP(B47,input!$M$3:$N$27,2,FALSE)</f>
        <v>#N/A</v>
      </c>
      <c r="G47" s="1">
        <f t="shared" ca="1" si="1"/>
        <v>0.21335999667644501</v>
      </c>
    </row>
    <row r="48" spans="1:7" ht="45">
      <c r="A48" s="5" t="s">
        <v>97</v>
      </c>
      <c r="B48" s="14" t="s">
        <v>98</v>
      </c>
      <c r="C48" s="19" t="s">
        <v>99</v>
      </c>
      <c r="D48" s="35">
        <v>100000000</v>
      </c>
      <c r="E48" s="43">
        <f t="shared" ca="1" si="0"/>
        <v>100000000</v>
      </c>
      <c r="F48" s="1" t="e">
        <f ca="1">VLOOKUP(B48,input!$M$3:$N$27,2,FALSE)</f>
        <v>#N/A</v>
      </c>
      <c r="G48" s="1">
        <f t="shared" ca="1" si="1"/>
        <v>100000000</v>
      </c>
    </row>
    <row r="49" spans="1:7" ht="45">
      <c r="A49" s="5" t="s">
        <v>100</v>
      </c>
      <c r="B49" s="14" t="s">
        <v>101</v>
      </c>
      <c r="C49" s="19" t="s">
        <v>30</v>
      </c>
      <c r="D49" s="35">
        <v>0</v>
      </c>
      <c r="E49" s="43">
        <f t="shared" ca="1" si="0"/>
        <v>0</v>
      </c>
      <c r="F49" s="1" t="e">
        <f ca="1">VLOOKUP(B49,input!$M$3:$N$27,2,FALSE)</f>
        <v>#N/A</v>
      </c>
      <c r="G49" s="1">
        <f t="shared" ca="1" si="1"/>
        <v>0</v>
      </c>
    </row>
    <row r="50" spans="1:7" ht="30">
      <c r="A50" s="5" t="s">
        <v>102</v>
      </c>
      <c r="B50" s="14" t="s">
        <v>103</v>
      </c>
      <c r="C50" s="19" t="s">
        <v>61</v>
      </c>
      <c r="D50" s="37">
        <v>38.605178833007812</v>
      </c>
      <c r="E50" s="43">
        <f t="shared" ca="1" si="0"/>
        <v>38.605178833007812</v>
      </c>
      <c r="F50" s="1" t="e">
        <f ca="1">VLOOKUP(B50,input!$M$3:$N$27,2,FALSE)</f>
        <v>#N/A</v>
      </c>
      <c r="G50" s="1">
        <f t="shared" ca="1" si="1"/>
        <v>38.605178833007812</v>
      </c>
    </row>
    <row r="51" spans="1:7" ht="30">
      <c r="A51" s="5" t="s">
        <v>104</v>
      </c>
      <c r="B51" s="14" t="s">
        <v>105</v>
      </c>
      <c r="C51" s="19" t="s">
        <v>33</v>
      </c>
      <c r="D51" s="35">
        <v>0</v>
      </c>
      <c r="E51" s="43">
        <f t="shared" ca="1" si="0"/>
        <v>0</v>
      </c>
      <c r="F51" s="1" t="e">
        <f ca="1">VLOOKUP(B51,input!$M$3:$N$27,2,FALSE)</f>
        <v>#N/A</v>
      </c>
      <c r="G51" s="1">
        <f t="shared" ca="1" si="1"/>
        <v>0</v>
      </c>
    </row>
    <row r="52" spans="1:7">
      <c r="A52" s="5" t="s">
        <v>106</v>
      </c>
      <c r="B52" s="14" t="s">
        <v>107</v>
      </c>
      <c r="C52" s="19" t="s">
        <v>33</v>
      </c>
      <c r="D52" s="35">
        <v>0</v>
      </c>
      <c r="E52" s="43">
        <f t="shared" ca="1" si="0"/>
        <v>0</v>
      </c>
      <c r="F52" s="1" t="e">
        <f ca="1">VLOOKUP(B52,input!$M$3:$N$27,2,FALSE)</f>
        <v>#N/A</v>
      </c>
      <c r="G52" s="1">
        <f t="shared" ca="1" si="1"/>
        <v>0</v>
      </c>
    </row>
    <row r="53" spans="1:7" ht="30">
      <c r="A53" s="5" t="s">
        <v>108</v>
      </c>
      <c r="B53" s="14" t="s">
        <v>109</v>
      </c>
      <c r="C53" s="19" t="s">
        <v>33</v>
      </c>
      <c r="D53" s="37">
        <v>80</v>
      </c>
      <c r="E53" s="43">
        <f t="shared" ca="1" si="0"/>
        <v>80</v>
      </c>
      <c r="F53" s="1" t="e">
        <f ca="1">VLOOKUP(B53,input!$M$3:$N$27,2,FALSE)</f>
        <v>#N/A</v>
      </c>
      <c r="G53" s="1">
        <f t="shared" ca="1" si="1"/>
        <v>80</v>
      </c>
    </row>
    <row r="54" spans="1:7">
      <c r="A54" s="5" t="s">
        <v>110</v>
      </c>
      <c r="B54" s="14" t="s">
        <v>111</v>
      </c>
      <c r="C54" s="19"/>
      <c r="D54" s="38">
        <v>1200</v>
      </c>
      <c r="E54" s="43">
        <f t="shared" ca="1" si="0"/>
        <v>1200</v>
      </c>
      <c r="F54" s="1" t="e">
        <f ca="1">VLOOKUP(B54,input!$M$3:$N$27,2,FALSE)</f>
        <v>#N/A</v>
      </c>
      <c r="G54" s="1">
        <f t="shared" ca="1" si="1"/>
        <v>1200</v>
      </c>
    </row>
    <row r="55" spans="1:7" ht="30">
      <c r="A55" s="5" t="s">
        <v>112</v>
      </c>
      <c r="B55" s="14" t="s">
        <v>113</v>
      </c>
      <c r="C55" s="19"/>
      <c r="D55" s="38">
        <v>1200</v>
      </c>
      <c r="E55" s="43">
        <f t="shared" ca="1" si="0"/>
        <v>1200</v>
      </c>
      <c r="F55" s="1" t="e">
        <f ca="1">VLOOKUP(B55,input!$M$3:$N$27,2,FALSE)</f>
        <v>#N/A</v>
      </c>
      <c r="G55" s="1">
        <f t="shared" ca="1" si="1"/>
        <v>1200</v>
      </c>
    </row>
    <row r="56" spans="1:7" ht="30">
      <c r="A56" s="5" t="s">
        <v>114</v>
      </c>
      <c r="B56" s="14" t="s">
        <v>115</v>
      </c>
      <c r="C56" s="19" t="s">
        <v>33</v>
      </c>
      <c r="D56" s="37">
        <v>99</v>
      </c>
      <c r="E56" s="43">
        <f t="shared" ca="1" si="0"/>
        <v>99</v>
      </c>
      <c r="F56" s="1" t="e">
        <f ca="1">VLOOKUP(B56,input!$M$3:$N$27,2,FALSE)</f>
        <v>#N/A</v>
      </c>
      <c r="G56" s="1">
        <f t="shared" ca="1" si="1"/>
        <v>99</v>
      </c>
    </row>
    <row r="57" spans="1:7" ht="30">
      <c r="A57" s="5" t="s">
        <v>116</v>
      </c>
      <c r="B57" s="14" t="s">
        <v>117</v>
      </c>
      <c r="C57" s="19"/>
      <c r="D57" s="36">
        <v>1</v>
      </c>
      <c r="E57" s="43">
        <f t="shared" ca="1" si="0"/>
        <v>1</v>
      </c>
      <c r="F57" s="1" t="e">
        <f ca="1">VLOOKUP(B57,input!$M$3:$N$27,2,FALSE)</f>
        <v>#N/A</v>
      </c>
      <c r="G57" s="1">
        <f t="shared" ca="1" si="1"/>
        <v>1</v>
      </c>
    </row>
    <row r="58" spans="1:7" ht="30">
      <c r="A58" s="5" t="s">
        <v>118</v>
      </c>
      <c r="B58" s="14" t="s">
        <v>119</v>
      </c>
      <c r="C58" s="19" t="s">
        <v>120</v>
      </c>
      <c r="D58" s="37">
        <v>29.600433349609375</v>
      </c>
      <c r="E58" s="43">
        <f t="shared" ca="1" si="0"/>
        <v>29.600433349609375</v>
      </c>
      <c r="F58" s="1" t="e">
        <f ca="1">VLOOKUP(B58,input!$M$3:$N$27,2,FALSE)</f>
        <v>#N/A</v>
      </c>
      <c r="G58" s="1">
        <f t="shared" ca="1" si="1"/>
        <v>29.600433349609375</v>
      </c>
    </row>
    <row r="59" spans="1:7" ht="30">
      <c r="A59" s="5" t="s">
        <v>121</v>
      </c>
      <c r="B59" s="14" t="s">
        <v>122</v>
      </c>
      <c r="C59" s="19" t="s">
        <v>61</v>
      </c>
      <c r="D59" s="35">
        <v>0</v>
      </c>
      <c r="E59" s="43">
        <f t="shared" ca="1" si="0"/>
        <v>0</v>
      </c>
      <c r="F59" s="1" t="e">
        <f ca="1">VLOOKUP(B59,input!$M$3:$N$27,2,FALSE)</f>
        <v>#N/A</v>
      </c>
      <c r="G59" s="1">
        <f t="shared" ca="1" si="1"/>
        <v>0</v>
      </c>
    </row>
    <row r="60" spans="1:7" ht="30">
      <c r="A60" s="5" t="s">
        <v>123</v>
      </c>
      <c r="B60" s="14" t="s">
        <v>124</v>
      </c>
      <c r="C60" s="19"/>
      <c r="D60" s="38">
        <v>1200</v>
      </c>
      <c r="E60" s="43">
        <f t="shared" ca="1" si="0"/>
        <v>1200</v>
      </c>
      <c r="F60" s="1" t="e">
        <f ca="1">VLOOKUP(B60,input!$M$3:$N$27,2,FALSE)</f>
        <v>#N/A</v>
      </c>
      <c r="G60" s="1">
        <f t="shared" ca="1" si="1"/>
        <v>1200</v>
      </c>
    </row>
    <row r="61" spans="1:7" ht="30">
      <c r="A61" s="5" t="s">
        <v>125</v>
      </c>
      <c r="B61" s="14" t="s">
        <v>126</v>
      </c>
      <c r="C61" s="19" t="s">
        <v>127</v>
      </c>
      <c r="D61" s="38">
        <v>615.54388427734375</v>
      </c>
      <c r="E61" s="43">
        <f t="shared" ca="1" si="0"/>
        <v>615.54388427734375</v>
      </c>
      <c r="F61" s="1" t="e">
        <f ca="1">VLOOKUP(B61,input!$M$3:$N$27,2,FALSE)</f>
        <v>#N/A</v>
      </c>
      <c r="G61" s="1">
        <f t="shared" ca="1" si="1"/>
        <v>615.54388427734375</v>
      </c>
    </row>
    <row r="62" spans="1:7" ht="45">
      <c r="A62" s="5" t="s">
        <v>128</v>
      </c>
      <c r="B62" s="14" t="s">
        <v>129</v>
      </c>
      <c r="C62" s="19" t="s">
        <v>61</v>
      </c>
      <c r="D62" s="37">
        <v>57.222652435302734</v>
      </c>
      <c r="E62" s="43">
        <f t="shared" ca="1" si="0"/>
        <v>57.222652435302734</v>
      </c>
      <c r="F62" s="1" t="e">
        <f ca="1">VLOOKUP(B62,input!$M$3:$N$27,2,FALSE)</f>
        <v>#N/A</v>
      </c>
      <c r="G62" s="1">
        <f t="shared" ca="1" si="1"/>
        <v>57.222652435302734</v>
      </c>
    </row>
    <row r="63" spans="1:7" ht="30">
      <c r="A63" s="5" t="s">
        <v>130</v>
      </c>
      <c r="B63" s="14" t="s">
        <v>131</v>
      </c>
      <c r="C63" s="19"/>
      <c r="D63" s="36">
        <v>1.0499999523162842</v>
      </c>
      <c r="E63" s="43">
        <f t="shared" ca="1" si="0"/>
        <v>1.0499999523162842</v>
      </c>
      <c r="F63" s="1" t="e">
        <f ca="1">VLOOKUP(B63,input!$M$3:$N$27,2,FALSE)</f>
        <v>#N/A</v>
      </c>
      <c r="G63" s="1">
        <f t="shared" ca="1" si="1"/>
        <v>1.0499999523162842</v>
      </c>
    </row>
    <row r="64" spans="1:7" ht="30">
      <c r="A64" s="5" t="s">
        <v>132</v>
      </c>
      <c r="B64" s="14" t="s">
        <v>133</v>
      </c>
      <c r="C64" s="19" t="s">
        <v>61</v>
      </c>
      <c r="D64" s="36">
        <v>3.5333571434020996</v>
      </c>
      <c r="E64" s="43">
        <f t="shared" ca="1" si="0"/>
        <v>3.5333571434020996</v>
      </c>
      <c r="F64" s="1" t="e">
        <f ca="1">VLOOKUP(B64,input!$M$3:$N$27,2,FALSE)</f>
        <v>#N/A</v>
      </c>
      <c r="G64" s="1">
        <f t="shared" ca="1" si="1"/>
        <v>3.5333571434020996</v>
      </c>
    </row>
    <row r="65" spans="1:7" ht="30">
      <c r="A65" s="5" t="s">
        <v>134</v>
      </c>
      <c r="B65" s="14" t="s">
        <v>135</v>
      </c>
      <c r="C65" s="19" t="s">
        <v>33</v>
      </c>
      <c r="D65" s="35">
        <v>0</v>
      </c>
      <c r="E65" s="43">
        <f t="shared" ca="1" si="0"/>
        <v>0</v>
      </c>
      <c r="F65" s="1" t="e">
        <f ca="1">VLOOKUP(B65,input!$M$3:$N$27,2,FALSE)</f>
        <v>#N/A</v>
      </c>
      <c r="G65" s="1">
        <f t="shared" ca="1" si="1"/>
        <v>0</v>
      </c>
    </row>
    <row r="66" spans="1:7" ht="30">
      <c r="A66" s="5" t="s">
        <v>136</v>
      </c>
      <c r="B66" s="14" t="s">
        <v>137</v>
      </c>
      <c r="C66" s="19" t="s">
        <v>33</v>
      </c>
      <c r="D66" s="35">
        <v>0</v>
      </c>
      <c r="E66" s="43">
        <f t="shared" ca="1" si="0"/>
        <v>0</v>
      </c>
      <c r="F66" s="1" t="e">
        <f ca="1">VLOOKUP(B66,input!$M$3:$N$27,2,FALSE)</f>
        <v>#N/A</v>
      </c>
      <c r="G66" s="1">
        <f t="shared" ca="1" si="1"/>
        <v>0</v>
      </c>
    </row>
    <row r="67" spans="1:7" ht="30">
      <c r="A67" s="5" t="s">
        <v>138</v>
      </c>
      <c r="B67" s="14" t="s">
        <v>139</v>
      </c>
      <c r="C67" s="19" t="s">
        <v>33</v>
      </c>
      <c r="D67" s="37">
        <v>80</v>
      </c>
      <c r="E67" s="43">
        <f t="shared" ca="1" si="0"/>
        <v>80</v>
      </c>
      <c r="F67" s="1" t="e">
        <f ca="1">VLOOKUP(B67,input!$M$3:$N$27,2,FALSE)</f>
        <v>#N/A</v>
      </c>
      <c r="G67" s="1">
        <f t="shared" ca="1" si="1"/>
        <v>80</v>
      </c>
    </row>
    <row r="68" spans="1:7" ht="30">
      <c r="A68" s="5" t="s">
        <v>140</v>
      </c>
      <c r="B68" s="14" t="s">
        <v>141</v>
      </c>
      <c r="C68" s="19"/>
      <c r="D68" s="38">
        <v>1200</v>
      </c>
      <c r="E68" s="43">
        <f t="shared" ca="1" si="0"/>
        <v>1200</v>
      </c>
      <c r="F68" s="1" t="e">
        <f ca="1">VLOOKUP(B68,input!$M$3:$N$27,2,FALSE)</f>
        <v>#N/A</v>
      </c>
      <c r="G68" s="1">
        <f t="shared" ca="1" si="1"/>
        <v>1200</v>
      </c>
    </row>
    <row r="69" spans="1:7" ht="30">
      <c r="A69" s="5" t="s">
        <v>142</v>
      </c>
      <c r="B69" s="14" t="s">
        <v>143</v>
      </c>
      <c r="C69" s="19"/>
      <c r="D69" s="38">
        <v>1200</v>
      </c>
      <c r="E69" s="43">
        <f t="shared" ca="1" si="0"/>
        <v>1200</v>
      </c>
      <c r="F69" s="1" t="e">
        <f ca="1">VLOOKUP(B69,input!$M$3:$N$27,2,FALSE)</f>
        <v>#N/A</v>
      </c>
      <c r="G69" s="1">
        <f t="shared" ca="1" si="1"/>
        <v>1200</v>
      </c>
    </row>
    <row r="70" spans="1:7" ht="30">
      <c r="A70" s="5" t="s">
        <v>144</v>
      </c>
      <c r="B70" s="14" t="s">
        <v>145</v>
      </c>
      <c r="C70" s="19" t="s">
        <v>33</v>
      </c>
      <c r="D70" s="37">
        <v>99</v>
      </c>
      <c r="E70" s="43">
        <f t="shared" ca="1" si="0"/>
        <v>99</v>
      </c>
      <c r="F70" s="1" t="e">
        <f ca="1">VLOOKUP(B70,input!$M$3:$N$27,2,FALSE)</f>
        <v>#N/A</v>
      </c>
      <c r="G70" s="1">
        <f t="shared" ca="1" si="1"/>
        <v>99</v>
      </c>
    </row>
    <row r="71" spans="1:7" ht="30">
      <c r="A71" s="5" t="s">
        <v>146</v>
      </c>
      <c r="B71" s="14" t="s">
        <v>147</v>
      </c>
      <c r="C71" s="19"/>
      <c r="D71" s="36">
        <v>1</v>
      </c>
      <c r="E71" s="43">
        <f t="shared" ca="1" si="0"/>
        <v>1</v>
      </c>
      <c r="F71" s="1" t="e">
        <f ca="1">VLOOKUP(B71,input!$M$3:$N$27,2,FALSE)</f>
        <v>#N/A</v>
      </c>
      <c r="G71" s="1">
        <f t="shared" ca="1" si="1"/>
        <v>1</v>
      </c>
    </row>
    <row r="72" spans="1:7" ht="30">
      <c r="A72" s="5" t="s">
        <v>148</v>
      </c>
      <c r="B72" s="14" t="s">
        <v>149</v>
      </c>
      <c r="C72" s="19" t="s">
        <v>120</v>
      </c>
      <c r="D72" s="36">
        <v>1.3234419822692871</v>
      </c>
      <c r="E72" s="43">
        <f t="shared" ca="1" si="0"/>
        <v>1.3234419822692871</v>
      </c>
      <c r="F72" s="1" t="e">
        <f ca="1">VLOOKUP(B72,input!$M$3:$N$27,2,FALSE)</f>
        <v>#N/A</v>
      </c>
      <c r="G72" s="1">
        <f t="shared" ca="1" si="1"/>
        <v>1.3234419822692871</v>
      </c>
    </row>
    <row r="73" spans="1:7" ht="30">
      <c r="A73" s="5" t="s">
        <v>150</v>
      </c>
      <c r="B73" s="14" t="s">
        <v>151</v>
      </c>
      <c r="C73" s="19" t="s">
        <v>61</v>
      </c>
      <c r="D73" s="35">
        <v>0</v>
      </c>
      <c r="E73" s="43">
        <f t="shared" ref="E73:E136" ca="1" si="2">G73</f>
        <v>0</v>
      </c>
      <c r="F73" s="1" t="e">
        <f ca="1">VLOOKUP(B73,input!$M$3:$N$27,2,FALSE)</f>
        <v>#N/A</v>
      </c>
      <c r="G73" s="1">
        <f t="shared" ref="G73:G136" ca="1" si="3">_xlfn.IFNA(F73,D73)</f>
        <v>0</v>
      </c>
    </row>
    <row r="74" spans="1:7" ht="30">
      <c r="A74" s="5" t="s">
        <v>152</v>
      </c>
      <c r="B74" s="14" t="s">
        <v>153</v>
      </c>
      <c r="C74" s="19"/>
      <c r="D74" s="38">
        <v>1200</v>
      </c>
      <c r="E74" s="43">
        <f t="shared" ca="1" si="2"/>
        <v>1200</v>
      </c>
      <c r="F74" s="1" t="e">
        <f ca="1">VLOOKUP(B74,input!$M$3:$N$27,2,FALSE)</f>
        <v>#N/A</v>
      </c>
      <c r="G74" s="1">
        <f t="shared" ca="1" si="3"/>
        <v>1200</v>
      </c>
    </row>
    <row r="75" spans="1:7" ht="45">
      <c r="A75" s="5" t="s">
        <v>154</v>
      </c>
      <c r="B75" s="14" t="s">
        <v>155</v>
      </c>
      <c r="C75" s="19" t="s">
        <v>127</v>
      </c>
      <c r="D75" s="38">
        <v>296.82403564453125</v>
      </c>
      <c r="E75" s="43">
        <f t="shared" ca="1" si="2"/>
        <v>296.82403564453125</v>
      </c>
      <c r="F75" s="1" t="e">
        <f ca="1">VLOOKUP(B75,input!$M$3:$N$27,2,FALSE)</f>
        <v>#N/A</v>
      </c>
      <c r="G75" s="1">
        <f t="shared" ca="1" si="3"/>
        <v>296.82403564453125</v>
      </c>
    </row>
    <row r="76" spans="1:7" ht="45">
      <c r="A76" s="5" t="s">
        <v>156</v>
      </c>
      <c r="B76" s="14" t="s">
        <v>157</v>
      </c>
      <c r="C76" s="19" t="s">
        <v>61</v>
      </c>
      <c r="D76" s="36">
        <v>3.6079614162445068</v>
      </c>
      <c r="E76" s="43">
        <f t="shared" ca="1" si="2"/>
        <v>3.6079614162445068</v>
      </c>
      <c r="F76" s="1" t="e">
        <f ca="1">VLOOKUP(B76,input!$M$3:$N$27,2,FALSE)</f>
        <v>#N/A</v>
      </c>
      <c r="G76" s="1">
        <f t="shared" ca="1" si="3"/>
        <v>3.6079614162445068</v>
      </c>
    </row>
    <row r="77" spans="1:7" ht="30">
      <c r="A77" s="5" t="s">
        <v>158</v>
      </c>
      <c r="B77" s="14" t="s">
        <v>159</v>
      </c>
      <c r="C77" s="19"/>
      <c r="D77" s="36">
        <v>1.0499999523162842</v>
      </c>
      <c r="E77" s="43">
        <f t="shared" ca="1" si="2"/>
        <v>1.0499999523162842</v>
      </c>
      <c r="F77" s="1" t="e">
        <f ca="1">VLOOKUP(B77,input!$M$3:$N$27,2,FALSE)</f>
        <v>#N/A</v>
      </c>
      <c r="G77" s="1">
        <f t="shared" ca="1" si="3"/>
        <v>1.0499999523162842</v>
      </c>
    </row>
    <row r="78" spans="1:7" ht="30">
      <c r="A78" s="5" t="s">
        <v>160</v>
      </c>
      <c r="B78" s="14" t="s">
        <v>161</v>
      </c>
      <c r="C78" s="19" t="s">
        <v>61</v>
      </c>
      <c r="D78" s="37">
        <v>24.906553268432617</v>
      </c>
      <c r="E78" s="43">
        <f t="shared" ca="1" si="2"/>
        <v>24.906553268432617</v>
      </c>
      <c r="F78" s="1" t="e">
        <f ca="1">VLOOKUP(B78,input!$M$3:$N$27,2,FALSE)</f>
        <v>#N/A</v>
      </c>
      <c r="G78" s="1">
        <f t="shared" ca="1" si="3"/>
        <v>24.906553268432617</v>
      </c>
    </row>
    <row r="79" spans="1:7" ht="30">
      <c r="A79" s="5" t="s">
        <v>162</v>
      </c>
      <c r="B79" s="14" t="s">
        <v>163</v>
      </c>
      <c r="C79" s="19" t="s">
        <v>33</v>
      </c>
      <c r="D79" s="35">
        <v>0</v>
      </c>
      <c r="E79" s="43">
        <f t="shared" ca="1" si="2"/>
        <v>0</v>
      </c>
      <c r="F79" s="1" t="e">
        <f ca="1">VLOOKUP(B79,input!$M$3:$N$27,2,FALSE)</f>
        <v>#N/A</v>
      </c>
      <c r="G79" s="1">
        <f t="shared" ca="1" si="3"/>
        <v>0</v>
      </c>
    </row>
    <row r="80" spans="1:7" ht="30">
      <c r="A80" s="5" t="s">
        <v>164</v>
      </c>
      <c r="B80" s="14" t="s">
        <v>165</v>
      </c>
      <c r="C80" s="19" t="s">
        <v>33</v>
      </c>
      <c r="D80" s="35">
        <v>0</v>
      </c>
      <c r="E80" s="43">
        <f t="shared" ca="1" si="2"/>
        <v>0</v>
      </c>
      <c r="F80" s="1" t="e">
        <f ca="1">VLOOKUP(B80,input!$M$3:$N$27,2,FALSE)</f>
        <v>#N/A</v>
      </c>
      <c r="G80" s="1">
        <f t="shared" ca="1" si="3"/>
        <v>0</v>
      </c>
    </row>
    <row r="81" spans="1:7" ht="30">
      <c r="A81" s="5" t="s">
        <v>166</v>
      </c>
      <c r="B81" s="14" t="s">
        <v>167</v>
      </c>
      <c r="C81" s="19" t="s">
        <v>33</v>
      </c>
      <c r="D81" s="37">
        <v>80</v>
      </c>
      <c r="E81" s="43">
        <f t="shared" ca="1" si="2"/>
        <v>80</v>
      </c>
      <c r="F81" s="1" t="e">
        <f ca="1">VLOOKUP(B81,input!$M$3:$N$27,2,FALSE)</f>
        <v>#N/A</v>
      </c>
      <c r="G81" s="1">
        <f t="shared" ca="1" si="3"/>
        <v>80</v>
      </c>
    </row>
    <row r="82" spans="1:7" ht="30">
      <c r="A82" s="5" t="s">
        <v>168</v>
      </c>
      <c r="B82" s="14" t="s">
        <v>169</v>
      </c>
      <c r="C82" s="19"/>
      <c r="D82" s="38">
        <v>1200</v>
      </c>
      <c r="E82" s="43">
        <f t="shared" ca="1" si="2"/>
        <v>1200</v>
      </c>
      <c r="F82" s="1" t="e">
        <f ca="1">VLOOKUP(B82,input!$M$3:$N$27,2,FALSE)</f>
        <v>#N/A</v>
      </c>
      <c r="G82" s="1">
        <f t="shared" ca="1" si="3"/>
        <v>1200</v>
      </c>
    </row>
    <row r="83" spans="1:7" ht="30">
      <c r="A83" s="5" t="s">
        <v>170</v>
      </c>
      <c r="B83" s="14" t="s">
        <v>171</v>
      </c>
      <c r="C83" s="19"/>
      <c r="D83" s="38">
        <v>1200</v>
      </c>
      <c r="E83" s="43">
        <f t="shared" ca="1" si="2"/>
        <v>1200</v>
      </c>
      <c r="F83" s="1" t="e">
        <f ca="1">VLOOKUP(B83,input!$M$3:$N$27,2,FALSE)</f>
        <v>#N/A</v>
      </c>
      <c r="G83" s="1">
        <f t="shared" ca="1" si="3"/>
        <v>1200</v>
      </c>
    </row>
    <row r="84" spans="1:7" ht="30">
      <c r="A84" s="5" t="s">
        <v>172</v>
      </c>
      <c r="B84" s="14" t="s">
        <v>173</v>
      </c>
      <c r="C84" s="19" t="s">
        <v>33</v>
      </c>
      <c r="D84" s="37">
        <v>99</v>
      </c>
      <c r="E84" s="43">
        <f t="shared" ca="1" si="2"/>
        <v>99</v>
      </c>
      <c r="F84" s="1" t="e">
        <f ca="1">VLOOKUP(B84,input!$M$3:$N$27,2,FALSE)</f>
        <v>#N/A</v>
      </c>
      <c r="G84" s="1">
        <f t="shared" ca="1" si="3"/>
        <v>99</v>
      </c>
    </row>
    <row r="85" spans="1:7" ht="30">
      <c r="A85" s="5" t="s">
        <v>174</v>
      </c>
      <c r="B85" s="14" t="s">
        <v>175</v>
      </c>
      <c r="C85" s="19"/>
      <c r="D85" s="36">
        <v>1</v>
      </c>
      <c r="E85" s="43">
        <f t="shared" ca="1" si="2"/>
        <v>1</v>
      </c>
      <c r="F85" s="1" t="e">
        <f ca="1">VLOOKUP(B85,input!$M$3:$N$27,2,FALSE)</f>
        <v>#N/A</v>
      </c>
      <c r="G85" s="1">
        <f t="shared" ca="1" si="3"/>
        <v>1</v>
      </c>
    </row>
    <row r="86" spans="1:7" ht="30">
      <c r="A86" s="5" t="s">
        <v>176</v>
      </c>
      <c r="B86" s="14" t="s">
        <v>177</v>
      </c>
      <c r="C86" s="19" t="s">
        <v>120</v>
      </c>
      <c r="D86" s="36">
        <v>2.5106189250946045</v>
      </c>
      <c r="E86" s="43">
        <f t="shared" ca="1" si="2"/>
        <v>2.5106189250946045</v>
      </c>
      <c r="F86" s="1" t="e">
        <f ca="1">VLOOKUP(B86,input!$M$3:$N$27,2,FALSE)</f>
        <v>#N/A</v>
      </c>
      <c r="G86" s="1">
        <f t="shared" ca="1" si="3"/>
        <v>2.5106189250946045</v>
      </c>
    </row>
    <row r="87" spans="1:7" ht="30">
      <c r="A87" s="5" t="s">
        <v>178</v>
      </c>
      <c r="B87" s="14" t="s">
        <v>179</v>
      </c>
      <c r="C87" s="19" t="s">
        <v>61</v>
      </c>
      <c r="D87" s="40">
        <v>2.0531315385596827E-6</v>
      </c>
      <c r="E87" s="43">
        <f t="shared" ca="1" si="2"/>
        <v>2.0531315385596827E-6</v>
      </c>
      <c r="F87" s="1" t="e">
        <f ca="1">VLOOKUP(B87,input!$M$3:$N$27,2,FALSE)</f>
        <v>#N/A</v>
      </c>
      <c r="G87" s="1">
        <f t="shared" ca="1" si="3"/>
        <v>2.0531315385596827E-6</v>
      </c>
    </row>
    <row r="88" spans="1:7" ht="30">
      <c r="A88" s="5" t="s">
        <v>180</v>
      </c>
      <c r="B88" s="14" t="s">
        <v>181</v>
      </c>
      <c r="C88" s="19"/>
      <c r="D88" s="38">
        <v>1200</v>
      </c>
      <c r="E88" s="43">
        <f t="shared" ca="1" si="2"/>
        <v>1200</v>
      </c>
      <c r="F88" s="1" t="e">
        <f ca="1">VLOOKUP(B88,input!$M$3:$N$27,2,FALSE)</f>
        <v>#N/A</v>
      </c>
      <c r="G88" s="1">
        <f t="shared" ca="1" si="3"/>
        <v>1200</v>
      </c>
    </row>
    <row r="89" spans="1:7" ht="45">
      <c r="A89" s="5" t="s">
        <v>182</v>
      </c>
      <c r="B89" s="14" t="s">
        <v>183</v>
      </c>
      <c r="C89" s="19" t="s">
        <v>127</v>
      </c>
      <c r="D89" s="37">
        <v>80.411880493164063</v>
      </c>
      <c r="E89" s="43">
        <f t="shared" ca="1" si="2"/>
        <v>80.411880493164063</v>
      </c>
      <c r="F89" s="1" t="e">
        <f ca="1">VLOOKUP(B89,input!$M$3:$N$27,2,FALSE)</f>
        <v>#N/A</v>
      </c>
      <c r="G89" s="1">
        <f t="shared" ca="1" si="3"/>
        <v>80.411880493164063</v>
      </c>
    </row>
    <row r="90" spans="1:7" ht="45">
      <c r="A90" s="5" t="s">
        <v>184</v>
      </c>
      <c r="B90" s="14" t="s">
        <v>185</v>
      </c>
      <c r="C90" s="19" t="s">
        <v>61</v>
      </c>
      <c r="D90" s="37">
        <v>23.59742546081543</v>
      </c>
      <c r="E90" s="43">
        <f t="shared" ca="1" si="2"/>
        <v>23.59742546081543</v>
      </c>
      <c r="F90" s="1" t="e">
        <f ca="1">VLOOKUP(B90,input!$M$3:$N$27,2,FALSE)</f>
        <v>#N/A</v>
      </c>
      <c r="G90" s="1">
        <f t="shared" ca="1" si="3"/>
        <v>23.59742546081543</v>
      </c>
    </row>
    <row r="91" spans="1:7" ht="30">
      <c r="A91" s="5" t="s">
        <v>186</v>
      </c>
      <c r="B91" s="14" t="s">
        <v>187</v>
      </c>
      <c r="C91" s="19"/>
      <c r="D91" s="36">
        <v>1.0499999523162842</v>
      </c>
      <c r="E91" s="43">
        <f t="shared" ca="1" si="2"/>
        <v>1.0499999523162842</v>
      </c>
      <c r="F91" s="1" t="e">
        <f ca="1">VLOOKUP(B91,input!$M$3:$N$27,2,FALSE)</f>
        <v>#N/A</v>
      </c>
      <c r="G91" s="1">
        <f t="shared" ca="1" si="3"/>
        <v>1.0499999523162842</v>
      </c>
    </row>
    <row r="92" spans="1:7" ht="30">
      <c r="A92" s="5" t="s">
        <v>188</v>
      </c>
      <c r="B92" s="14" t="s">
        <v>189</v>
      </c>
      <c r="C92" s="19" t="s">
        <v>30</v>
      </c>
      <c r="D92" s="38">
        <v>272.00003051757812</v>
      </c>
      <c r="E92" s="43">
        <f t="shared" ca="1" si="2"/>
        <v>272.00003051757812</v>
      </c>
      <c r="F92" s="1" t="e">
        <f ca="1">VLOOKUP(B92,input!$M$3:$N$27,2,FALSE)</f>
        <v>#N/A</v>
      </c>
      <c r="G92" s="1">
        <f t="shared" ca="1" si="3"/>
        <v>272.00003051757812</v>
      </c>
    </row>
    <row r="93" spans="1:7" ht="30">
      <c r="A93" s="5" t="s">
        <v>190</v>
      </c>
      <c r="B93" s="14" t="s">
        <v>191</v>
      </c>
      <c r="C93" s="19" t="s">
        <v>30</v>
      </c>
      <c r="D93" s="36">
        <v>1.4999998807907104</v>
      </c>
      <c r="E93" s="43">
        <f t="shared" ca="1" si="2"/>
        <v>1.4999998807907104</v>
      </c>
      <c r="F93" s="1" t="e">
        <f ca="1">VLOOKUP(B93,input!$M$3:$N$27,2,FALSE)</f>
        <v>#N/A</v>
      </c>
      <c r="G93" s="1">
        <f t="shared" ca="1" si="3"/>
        <v>1.4999998807907104</v>
      </c>
    </row>
    <row r="94" spans="1:7" ht="30">
      <c r="A94" s="5" t="s">
        <v>192</v>
      </c>
      <c r="B94" s="14" t="s">
        <v>193</v>
      </c>
      <c r="C94" s="19" t="s">
        <v>30</v>
      </c>
      <c r="D94" s="36">
        <v>2.7999999523162842</v>
      </c>
      <c r="E94" s="43">
        <f t="shared" ca="1" si="2"/>
        <v>2.7999999523162842</v>
      </c>
      <c r="F94" s="1" t="e">
        <f ca="1">VLOOKUP(B94,input!$M$3:$N$27,2,FALSE)</f>
        <v>#N/A</v>
      </c>
      <c r="G94" s="1">
        <f t="shared" ca="1" si="3"/>
        <v>2.7999999523162842</v>
      </c>
    </row>
    <row r="95" spans="1:7" ht="30">
      <c r="A95" s="5" t="s">
        <v>194</v>
      </c>
      <c r="B95" s="14" t="s">
        <v>195</v>
      </c>
      <c r="C95" s="19" t="s">
        <v>30</v>
      </c>
      <c r="D95" s="37">
        <v>20</v>
      </c>
      <c r="E95" s="43">
        <f t="shared" ca="1" si="2"/>
        <v>20</v>
      </c>
      <c r="F95" s="1" t="e">
        <f ca="1">VLOOKUP(B95,input!$M$3:$N$27,2,FALSE)</f>
        <v>#N/A</v>
      </c>
      <c r="G95" s="1">
        <f t="shared" ca="1" si="3"/>
        <v>20</v>
      </c>
    </row>
    <row r="96" spans="1:7" ht="30">
      <c r="A96" s="5" t="s">
        <v>196</v>
      </c>
      <c r="B96" s="14" t="s">
        <v>197</v>
      </c>
      <c r="C96" s="19" t="s">
        <v>30</v>
      </c>
      <c r="D96" s="36">
        <v>1.4999998807907104</v>
      </c>
      <c r="E96" s="43">
        <f t="shared" ca="1" si="2"/>
        <v>1.4999998807907104</v>
      </c>
      <c r="F96" s="1" t="e">
        <f ca="1">VLOOKUP(B96,input!$M$3:$N$27,2,FALSE)</f>
        <v>#N/A</v>
      </c>
      <c r="G96" s="1">
        <f t="shared" ca="1" si="3"/>
        <v>1.4999998807907104</v>
      </c>
    </row>
    <row r="97" spans="1:7" ht="30">
      <c r="A97" s="5" t="s">
        <v>198</v>
      </c>
      <c r="B97" s="14" t="s">
        <v>199</v>
      </c>
      <c r="C97" s="19" t="s">
        <v>33</v>
      </c>
      <c r="D97" s="36">
        <v>2</v>
      </c>
      <c r="E97" s="43">
        <f t="shared" ca="1" si="2"/>
        <v>2</v>
      </c>
      <c r="F97" s="1" t="e">
        <f ca="1">VLOOKUP(B97,input!$M$3:$N$27,2,FALSE)</f>
        <v>#N/A</v>
      </c>
      <c r="G97" s="1">
        <f t="shared" ca="1" si="3"/>
        <v>2</v>
      </c>
    </row>
    <row r="98" spans="1:7" ht="30">
      <c r="A98" s="5" t="s">
        <v>200</v>
      </c>
      <c r="B98" s="14" t="s">
        <v>201</v>
      </c>
      <c r="C98" s="19"/>
      <c r="D98" s="35">
        <v>0</v>
      </c>
      <c r="E98" s="43">
        <f t="shared" ca="1" si="2"/>
        <v>0</v>
      </c>
      <c r="F98" s="1" t="e">
        <f ca="1">VLOOKUP(B98,input!$M$3:$N$27,2,FALSE)</f>
        <v>#N/A</v>
      </c>
      <c r="G98" s="1">
        <f t="shared" ca="1" si="3"/>
        <v>0</v>
      </c>
    </row>
    <row r="99" spans="1:7" ht="30">
      <c r="A99" s="5" t="s">
        <v>202</v>
      </c>
      <c r="B99" s="14" t="s">
        <v>203</v>
      </c>
      <c r="C99" s="19" t="s">
        <v>30</v>
      </c>
      <c r="D99" s="38">
        <v>272.00003051757812</v>
      </c>
      <c r="E99" s="43">
        <f t="shared" ca="1" si="2"/>
        <v>272.00003051757812</v>
      </c>
      <c r="F99" s="1" t="e">
        <f ca="1">VLOOKUP(B99,input!$M$3:$N$27,2,FALSE)</f>
        <v>#N/A</v>
      </c>
      <c r="G99" s="1">
        <f t="shared" ca="1" si="3"/>
        <v>272.00003051757812</v>
      </c>
    </row>
    <row r="100" spans="1:7" ht="30">
      <c r="A100" s="5" t="s">
        <v>204</v>
      </c>
      <c r="B100" s="14" t="s">
        <v>205</v>
      </c>
      <c r="C100" s="19"/>
      <c r="D100" s="39">
        <v>0.10000000149011612</v>
      </c>
      <c r="E100" s="43">
        <f t="shared" ca="1" si="2"/>
        <v>0.10000000149011612</v>
      </c>
      <c r="F100" s="1" t="e">
        <f ca="1">VLOOKUP(B100,input!$M$3:$N$27,2,FALSE)</f>
        <v>#N/A</v>
      </c>
      <c r="G100" s="1">
        <f t="shared" ca="1" si="3"/>
        <v>0.10000000149011612</v>
      </c>
    </row>
    <row r="101" spans="1:7" ht="30">
      <c r="A101" s="5" t="s">
        <v>206</v>
      </c>
      <c r="B101" s="14" t="s">
        <v>207</v>
      </c>
      <c r="C101" s="19"/>
      <c r="D101" s="39">
        <v>0.75</v>
      </c>
      <c r="E101" s="43">
        <f t="shared" ca="1" si="2"/>
        <v>0.75</v>
      </c>
      <c r="F101" s="1" t="e">
        <f ca="1">VLOOKUP(B101,input!$M$3:$N$27,2,FALSE)</f>
        <v>#N/A</v>
      </c>
      <c r="G101" s="1">
        <f t="shared" ca="1" si="3"/>
        <v>0.75</v>
      </c>
    </row>
    <row r="102" spans="1:7" ht="30">
      <c r="A102" s="5" t="s">
        <v>208</v>
      </c>
      <c r="B102" s="14" t="s">
        <v>209</v>
      </c>
      <c r="C102" s="19"/>
      <c r="D102" s="39">
        <v>0.15000000596046448</v>
      </c>
      <c r="E102" s="43">
        <f t="shared" ca="1" si="2"/>
        <v>0.15000000596046448</v>
      </c>
      <c r="F102" s="1" t="e">
        <f ca="1">VLOOKUP(B102,input!$M$3:$N$27,2,FALSE)</f>
        <v>#N/A</v>
      </c>
      <c r="G102" s="1">
        <f t="shared" ca="1" si="3"/>
        <v>0.15000000596046448</v>
      </c>
    </row>
    <row r="103" spans="1:7" ht="30">
      <c r="A103" s="5" t="s">
        <v>210</v>
      </c>
      <c r="B103" s="14" t="s">
        <v>211</v>
      </c>
      <c r="C103" s="19" t="s">
        <v>212</v>
      </c>
      <c r="D103" s="37">
        <v>75.470787048339844</v>
      </c>
      <c r="E103" s="43">
        <f t="shared" ca="1" si="2"/>
        <v>75.470787048339844</v>
      </c>
      <c r="F103" s="1" t="e">
        <f ca="1">VLOOKUP(B103,input!$M$3:$N$27,2,FALSE)</f>
        <v>#N/A</v>
      </c>
      <c r="G103" s="1">
        <f t="shared" ca="1" si="3"/>
        <v>75.470787048339844</v>
      </c>
    </row>
    <row r="104" spans="1:7" ht="30">
      <c r="A104" s="5" t="s">
        <v>213</v>
      </c>
      <c r="B104" s="14" t="s">
        <v>214</v>
      </c>
      <c r="C104" s="19" t="s">
        <v>212</v>
      </c>
      <c r="D104" s="38">
        <v>1108.664794921875</v>
      </c>
      <c r="E104" s="43">
        <f t="shared" ca="1" si="2"/>
        <v>1108.664794921875</v>
      </c>
      <c r="F104" s="1" t="e">
        <f ca="1">VLOOKUP(B104,input!$M$3:$N$27,2,FALSE)</f>
        <v>#N/A</v>
      </c>
      <c r="G104" s="1">
        <f t="shared" ca="1" si="3"/>
        <v>1108.664794921875</v>
      </c>
    </row>
    <row r="105" spans="1:7" ht="30">
      <c r="A105" s="5" t="s">
        <v>215</v>
      </c>
      <c r="B105" s="14" t="s">
        <v>216</v>
      </c>
      <c r="C105" s="19" t="s">
        <v>217</v>
      </c>
      <c r="D105" s="35">
        <v>4359.60302734375</v>
      </c>
      <c r="E105" s="43">
        <f t="shared" ca="1" si="2"/>
        <v>4359.60302734375</v>
      </c>
      <c r="F105" s="1" t="e">
        <f ca="1">VLOOKUP(B105,input!$M$3:$N$27,2,FALSE)</f>
        <v>#N/A</v>
      </c>
      <c r="G105" s="1">
        <f t="shared" ca="1" si="3"/>
        <v>4359.60302734375</v>
      </c>
    </row>
    <row r="106" spans="1:7" ht="30">
      <c r="A106" s="5" t="s">
        <v>218</v>
      </c>
      <c r="B106" s="14" t="s">
        <v>219</v>
      </c>
      <c r="C106" s="19" t="s">
        <v>217</v>
      </c>
      <c r="D106" s="38">
        <v>262.08718872070313</v>
      </c>
      <c r="E106" s="43">
        <f t="shared" ca="1" si="2"/>
        <v>262.08718872070313</v>
      </c>
      <c r="F106" s="1" t="e">
        <f ca="1">VLOOKUP(B106,input!$M$3:$N$27,2,FALSE)</f>
        <v>#N/A</v>
      </c>
      <c r="G106" s="1">
        <f t="shared" ca="1" si="3"/>
        <v>262.08718872070313</v>
      </c>
    </row>
    <row r="107" spans="1:7" ht="30">
      <c r="A107" s="5" t="s">
        <v>220</v>
      </c>
      <c r="B107" s="14" t="s">
        <v>221</v>
      </c>
      <c r="C107" s="19" t="s">
        <v>217</v>
      </c>
      <c r="D107" s="35">
        <v>0</v>
      </c>
      <c r="E107" s="43">
        <f t="shared" ca="1" si="2"/>
        <v>0</v>
      </c>
      <c r="F107" s="1" t="e">
        <f ca="1">VLOOKUP(B107,input!$M$3:$N$27,2,FALSE)</f>
        <v>#N/A</v>
      </c>
      <c r="G107" s="1">
        <f t="shared" ca="1" si="3"/>
        <v>0</v>
      </c>
    </row>
    <row r="108" spans="1:7" ht="30">
      <c r="A108" s="5" t="s">
        <v>222</v>
      </c>
      <c r="B108" s="14" t="s">
        <v>223</v>
      </c>
      <c r="C108" s="19"/>
      <c r="D108" s="36">
        <v>1</v>
      </c>
      <c r="E108" s="43">
        <f t="shared" ca="1" si="2"/>
        <v>1</v>
      </c>
      <c r="F108" s="1" t="e">
        <f ca="1">VLOOKUP(B108,input!$M$3:$N$27,2,FALSE)</f>
        <v>#N/A</v>
      </c>
      <c r="G108" s="1">
        <f t="shared" ca="1" si="3"/>
        <v>1</v>
      </c>
    </row>
    <row r="109" spans="1:7" ht="30">
      <c r="A109" s="5" t="s">
        <v>224</v>
      </c>
      <c r="B109" s="14" t="s">
        <v>225</v>
      </c>
      <c r="C109" s="19" t="s">
        <v>226</v>
      </c>
      <c r="D109" s="39">
        <v>1.2702778913080692E-2</v>
      </c>
      <c r="E109" s="43">
        <f t="shared" ca="1" si="2"/>
        <v>1.2702778913080692E-2</v>
      </c>
      <c r="F109" s="1" t="e">
        <f ca="1">VLOOKUP(B109,input!$M$3:$N$27,2,FALSE)</f>
        <v>#N/A</v>
      </c>
      <c r="G109" s="1">
        <f t="shared" ca="1" si="3"/>
        <v>1.2702778913080692E-2</v>
      </c>
    </row>
    <row r="110" spans="1:7" ht="30">
      <c r="A110" s="5" t="s">
        <v>227</v>
      </c>
      <c r="B110" s="14" t="s">
        <v>228</v>
      </c>
      <c r="C110" s="19"/>
      <c r="D110" s="39">
        <v>0.80000001192092896</v>
      </c>
      <c r="E110" s="43">
        <f t="shared" ca="1" si="2"/>
        <v>0.80000001192092896</v>
      </c>
      <c r="F110" s="1" t="e">
        <f ca="1">VLOOKUP(B110,input!$M$3:$N$27,2,FALSE)</f>
        <v>#N/A</v>
      </c>
      <c r="G110" s="1">
        <f t="shared" ca="1" si="3"/>
        <v>0.80000001192092896</v>
      </c>
    </row>
    <row r="111" spans="1:7" ht="30">
      <c r="A111" s="5" t="s">
        <v>229</v>
      </c>
      <c r="B111" s="14" t="s">
        <v>230</v>
      </c>
      <c r="C111" s="19"/>
      <c r="D111" s="39">
        <v>0.72000002861022949</v>
      </c>
      <c r="E111" s="43">
        <f t="shared" ca="1" si="2"/>
        <v>0.72000002861022949</v>
      </c>
      <c r="F111" s="1" t="e">
        <f ca="1">VLOOKUP(B111,input!$M$3:$N$27,2,FALSE)</f>
        <v>#N/A</v>
      </c>
      <c r="G111" s="1">
        <f t="shared" ca="1" si="3"/>
        <v>0.72000002861022949</v>
      </c>
    </row>
    <row r="112" spans="1:7" ht="30">
      <c r="A112" s="5" t="s">
        <v>231</v>
      </c>
      <c r="B112" s="14" t="s">
        <v>232</v>
      </c>
      <c r="C112" s="19" t="s">
        <v>30</v>
      </c>
      <c r="D112" s="38">
        <v>242.41241455078125</v>
      </c>
      <c r="E112" s="43">
        <f t="shared" ca="1" si="2"/>
        <v>242.41241455078125</v>
      </c>
      <c r="F112" s="1" t="e">
        <f ca="1">VLOOKUP(B112,input!$M$3:$N$27,2,FALSE)</f>
        <v>#N/A</v>
      </c>
      <c r="G112" s="1">
        <f t="shared" ca="1" si="3"/>
        <v>242.41241455078125</v>
      </c>
    </row>
    <row r="113" spans="1:7" ht="30">
      <c r="A113" s="5" t="s">
        <v>233</v>
      </c>
      <c r="B113" s="14" t="s">
        <v>234</v>
      </c>
      <c r="C113" s="19" t="s">
        <v>30</v>
      </c>
      <c r="D113" s="39">
        <v>0.27799999713897705</v>
      </c>
      <c r="E113" s="43">
        <f t="shared" ca="1" si="2"/>
        <v>0.27799999713897705</v>
      </c>
      <c r="F113" s="1" t="e">
        <f ca="1">VLOOKUP(B113,input!$M$3:$N$27,2,FALSE)</f>
        <v>#N/A</v>
      </c>
      <c r="G113" s="1">
        <f t="shared" ca="1" si="3"/>
        <v>0.27799999713897705</v>
      </c>
    </row>
    <row r="114" spans="1:7" ht="30">
      <c r="A114" s="5" t="s">
        <v>235</v>
      </c>
      <c r="B114" s="14" t="s">
        <v>236</v>
      </c>
      <c r="C114" s="19" t="s">
        <v>30</v>
      </c>
      <c r="D114" s="36">
        <v>5.5999999046325684</v>
      </c>
      <c r="E114" s="43">
        <f t="shared" ca="1" si="2"/>
        <v>5.5999999046325684</v>
      </c>
      <c r="F114" s="1" t="e">
        <f ca="1">VLOOKUP(B114,input!$M$3:$N$27,2,FALSE)</f>
        <v>#N/A</v>
      </c>
      <c r="G114" s="1">
        <f t="shared" ca="1" si="3"/>
        <v>5.5999999046325684</v>
      </c>
    </row>
    <row r="115" spans="1:7" ht="30">
      <c r="A115" s="5" t="s">
        <v>237</v>
      </c>
      <c r="B115" s="14" t="s">
        <v>238</v>
      </c>
      <c r="C115" s="19" t="s">
        <v>30</v>
      </c>
      <c r="D115" s="36">
        <v>2.7999999523162842</v>
      </c>
      <c r="E115" s="43">
        <f t="shared" ca="1" si="2"/>
        <v>2.7999999523162842</v>
      </c>
      <c r="F115" s="1" t="e">
        <f ca="1">VLOOKUP(B115,input!$M$3:$N$27,2,FALSE)</f>
        <v>#N/A</v>
      </c>
      <c r="G115" s="1">
        <f t="shared" ca="1" si="3"/>
        <v>2.7999999523162842</v>
      </c>
    </row>
    <row r="116" spans="1:7" ht="30">
      <c r="A116" s="5" t="s">
        <v>239</v>
      </c>
      <c r="B116" s="14" t="s">
        <v>240</v>
      </c>
      <c r="C116" s="19" t="s">
        <v>30</v>
      </c>
      <c r="D116" s="39">
        <v>0.27799999713897705</v>
      </c>
      <c r="E116" s="43">
        <f t="shared" ca="1" si="2"/>
        <v>0.27799999713897705</v>
      </c>
      <c r="F116" s="1" t="e">
        <f ca="1">VLOOKUP(B116,input!$M$3:$N$27,2,FALSE)</f>
        <v>#N/A</v>
      </c>
      <c r="G116" s="1">
        <f t="shared" ca="1" si="3"/>
        <v>0.27799999713897705</v>
      </c>
    </row>
    <row r="117" spans="1:7" ht="30">
      <c r="A117" s="5" t="s">
        <v>241</v>
      </c>
      <c r="B117" s="14" t="s">
        <v>242</v>
      </c>
      <c r="C117" s="19" t="s">
        <v>33</v>
      </c>
      <c r="D117" s="36">
        <v>2</v>
      </c>
      <c r="E117" s="43">
        <f t="shared" ca="1" si="2"/>
        <v>2</v>
      </c>
      <c r="F117" s="1" t="e">
        <f ca="1">VLOOKUP(B117,input!$M$3:$N$27,2,FALSE)</f>
        <v>#N/A</v>
      </c>
      <c r="G117" s="1">
        <f t="shared" ca="1" si="3"/>
        <v>2</v>
      </c>
    </row>
    <row r="118" spans="1:7" ht="30">
      <c r="A118" s="5" t="s">
        <v>243</v>
      </c>
      <c r="B118" s="14" t="s">
        <v>244</v>
      </c>
      <c r="C118" s="19"/>
      <c r="D118" s="35">
        <v>0</v>
      </c>
      <c r="E118" s="43">
        <f t="shared" ca="1" si="2"/>
        <v>0</v>
      </c>
      <c r="F118" s="1" t="e">
        <f ca="1">VLOOKUP(B118,input!$M$3:$N$27,2,FALSE)</f>
        <v>#N/A</v>
      </c>
      <c r="G118" s="1">
        <f t="shared" ca="1" si="3"/>
        <v>0</v>
      </c>
    </row>
    <row r="119" spans="1:7" ht="30">
      <c r="A119" s="5" t="s">
        <v>245</v>
      </c>
      <c r="B119" s="14" t="s">
        <v>246</v>
      </c>
      <c r="C119" s="19" t="s">
        <v>30</v>
      </c>
      <c r="D119" s="38">
        <v>242.41238403320312</v>
      </c>
      <c r="E119" s="43">
        <f t="shared" ca="1" si="2"/>
        <v>242.41238403320312</v>
      </c>
      <c r="F119" s="1" t="e">
        <f ca="1">VLOOKUP(B119,input!$M$3:$N$27,2,FALSE)</f>
        <v>#N/A</v>
      </c>
      <c r="G119" s="1">
        <f t="shared" ca="1" si="3"/>
        <v>242.41238403320312</v>
      </c>
    </row>
    <row r="120" spans="1:7" ht="30">
      <c r="A120" s="5" t="s">
        <v>247</v>
      </c>
      <c r="B120" s="14" t="s">
        <v>248</v>
      </c>
      <c r="C120" s="19"/>
      <c r="D120" s="39">
        <v>0.10000000149011612</v>
      </c>
      <c r="E120" s="43">
        <f t="shared" ca="1" si="2"/>
        <v>0.10000000149011612</v>
      </c>
      <c r="F120" s="1" t="e">
        <f ca="1">VLOOKUP(B120,input!$M$3:$N$27,2,FALSE)</f>
        <v>#N/A</v>
      </c>
      <c r="G120" s="1">
        <f t="shared" ca="1" si="3"/>
        <v>0.10000000149011612</v>
      </c>
    </row>
    <row r="121" spans="1:7" ht="30">
      <c r="A121" s="5" t="s">
        <v>249</v>
      </c>
      <c r="B121" s="14" t="s">
        <v>250</v>
      </c>
      <c r="C121" s="19"/>
      <c r="D121" s="39">
        <v>0.75</v>
      </c>
      <c r="E121" s="43">
        <f t="shared" ca="1" si="2"/>
        <v>0.75</v>
      </c>
      <c r="F121" s="1" t="e">
        <f ca="1">VLOOKUP(B121,input!$M$3:$N$27,2,FALSE)</f>
        <v>#N/A</v>
      </c>
      <c r="G121" s="1">
        <f t="shared" ca="1" si="3"/>
        <v>0.75</v>
      </c>
    </row>
    <row r="122" spans="1:7" ht="30">
      <c r="A122" s="5" t="s">
        <v>251</v>
      </c>
      <c r="B122" s="14" t="s">
        <v>252</v>
      </c>
      <c r="C122" s="19"/>
      <c r="D122" s="39">
        <v>0.15000000596046448</v>
      </c>
      <c r="E122" s="43">
        <f t="shared" ca="1" si="2"/>
        <v>0.15000000596046448</v>
      </c>
      <c r="F122" s="1" t="e">
        <f ca="1">VLOOKUP(B122,input!$M$3:$N$27,2,FALSE)</f>
        <v>#N/A</v>
      </c>
      <c r="G122" s="1">
        <f t="shared" ca="1" si="3"/>
        <v>0.15000000596046448</v>
      </c>
    </row>
    <row r="123" spans="1:7" ht="30">
      <c r="A123" s="5" t="s">
        <v>253</v>
      </c>
      <c r="B123" s="14" t="s">
        <v>254</v>
      </c>
      <c r="C123" s="19" t="s">
        <v>212</v>
      </c>
      <c r="D123" s="38">
        <v>163.7122802734375</v>
      </c>
      <c r="E123" s="43">
        <f t="shared" ca="1" si="2"/>
        <v>163.7122802734375</v>
      </c>
      <c r="F123" s="1" t="e">
        <f ca="1">VLOOKUP(B123,input!$M$3:$N$27,2,FALSE)</f>
        <v>#N/A</v>
      </c>
      <c r="G123" s="1">
        <f t="shared" ca="1" si="3"/>
        <v>163.7122802734375</v>
      </c>
    </row>
    <row r="124" spans="1:7" ht="30">
      <c r="A124" s="5" t="s">
        <v>255</v>
      </c>
      <c r="B124" s="14" t="s">
        <v>256</v>
      </c>
      <c r="C124" s="19" t="s">
        <v>212</v>
      </c>
      <c r="D124" s="38">
        <v>1108.664794921875</v>
      </c>
      <c r="E124" s="43">
        <f t="shared" ca="1" si="2"/>
        <v>1108.664794921875</v>
      </c>
      <c r="F124" s="1" t="e">
        <f ca="1">VLOOKUP(B124,input!$M$3:$N$27,2,FALSE)</f>
        <v>#N/A</v>
      </c>
      <c r="G124" s="1">
        <f t="shared" ca="1" si="3"/>
        <v>1108.664794921875</v>
      </c>
    </row>
    <row r="125" spans="1:7" ht="30">
      <c r="A125" s="5" t="s">
        <v>257</v>
      </c>
      <c r="B125" s="14" t="s">
        <v>258</v>
      </c>
      <c r="C125" s="19" t="s">
        <v>217</v>
      </c>
      <c r="D125" s="35">
        <v>6750.7080078125</v>
      </c>
      <c r="E125" s="43">
        <f t="shared" ca="1" si="2"/>
        <v>6750.7080078125</v>
      </c>
      <c r="F125" s="1" t="e">
        <f ca="1">VLOOKUP(B125,input!$M$3:$N$27,2,FALSE)</f>
        <v>#N/A</v>
      </c>
      <c r="G125" s="1">
        <f t="shared" ca="1" si="3"/>
        <v>6750.7080078125</v>
      </c>
    </row>
    <row r="126" spans="1:7" ht="30">
      <c r="A126" s="5" t="s">
        <v>259</v>
      </c>
      <c r="B126" s="14" t="s">
        <v>260</v>
      </c>
      <c r="C126" s="19" t="s">
        <v>217</v>
      </c>
      <c r="D126" s="38">
        <v>460.7218017578125</v>
      </c>
      <c r="E126" s="43">
        <f t="shared" ca="1" si="2"/>
        <v>460.7218017578125</v>
      </c>
      <c r="F126" s="1" t="e">
        <f ca="1">VLOOKUP(B126,input!$M$3:$N$27,2,FALSE)</f>
        <v>#N/A</v>
      </c>
      <c r="G126" s="1">
        <f t="shared" ca="1" si="3"/>
        <v>460.7218017578125</v>
      </c>
    </row>
    <row r="127" spans="1:7" ht="30">
      <c r="A127" s="5" t="s">
        <v>261</v>
      </c>
      <c r="B127" s="14" t="s">
        <v>262</v>
      </c>
      <c r="C127" s="19" t="s">
        <v>217</v>
      </c>
      <c r="D127" s="35">
        <v>0</v>
      </c>
      <c r="E127" s="43">
        <f t="shared" ca="1" si="2"/>
        <v>0</v>
      </c>
      <c r="F127" s="1" t="e">
        <f ca="1">VLOOKUP(B127,input!$M$3:$N$27,2,FALSE)</f>
        <v>#N/A</v>
      </c>
      <c r="G127" s="1">
        <f t="shared" ca="1" si="3"/>
        <v>0</v>
      </c>
    </row>
    <row r="128" spans="1:7" ht="30">
      <c r="A128" s="5" t="s">
        <v>263</v>
      </c>
      <c r="B128" s="14" t="s">
        <v>264</v>
      </c>
      <c r="C128" s="19"/>
      <c r="D128" s="36">
        <v>1</v>
      </c>
      <c r="E128" s="43">
        <f t="shared" ca="1" si="2"/>
        <v>1</v>
      </c>
      <c r="F128" s="1" t="e">
        <f ca="1">VLOOKUP(B128,input!$M$3:$N$27,2,FALSE)</f>
        <v>#N/A</v>
      </c>
      <c r="G128" s="1">
        <f t="shared" ca="1" si="3"/>
        <v>1</v>
      </c>
    </row>
    <row r="129" spans="1:7" ht="30">
      <c r="A129" s="5" t="s">
        <v>265</v>
      </c>
      <c r="B129" s="14" t="s">
        <v>266</v>
      </c>
      <c r="C129" s="19" t="s">
        <v>226</v>
      </c>
      <c r="D129" s="39">
        <v>1.2956827878952026E-2</v>
      </c>
      <c r="E129" s="43">
        <f t="shared" ca="1" si="2"/>
        <v>1.2956827878952026E-2</v>
      </c>
      <c r="F129" s="1" t="e">
        <f ca="1">VLOOKUP(B129,input!$M$3:$N$27,2,FALSE)</f>
        <v>#N/A</v>
      </c>
      <c r="G129" s="1">
        <f t="shared" ca="1" si="3"/>
        <v>1.2956827878952026E-2</v>
      </c>
    </row>
    <row r="130" spans="1:7" ht="30">
      <c r="A130" s="5" t="s">
        <v>267</v>
      </c>
      <c r="B130" s="14" t="s">
        <v>268</v>
      </c>
      <c r="C130" s="19"/>
      <c r="D130" s="39">
        <v>0.80000001192092896</v>
      </c>
      <c r="E130" s="43">
        <f t="shared" ca="1" si="2"/>
        <v>0.80000001192092896</v>
      </c>
      <c r="F130" s="1" t="e">
        <f ca="1">VLOOKUP(B130,input!$M$3:$N$27,2,FALSE)</f>
        <v>#N/A</v>
      </c>
      <c r="G130" s="1">
        <f t="shared" ca="1" si="3"/>
        <v>0.80000001192092896</v>
      </c>
    </row>
    <row r="131" spans="1:7" ht="30">
      <c r="A131" s="5" t="s">
        <v>269</v>
      </c>
      <c r="B131" s="14" t="s">
        <v>270</v>
      </c>
      <c r="C131" s="19"/>
      <c r="D131" s="39">
        <v>0.72000002861022949</v>
      </c>
      <c r="E131" s="43">
        <f t="shared" ca="1" si="2"/>
        <v>0.72000002861022949</v>
      </c>
      <c r="F131" s="1" t="e">
        <f ca="1">VLOOKUP(B131,input!$M$3:$N$27,2,FALSE)</f>
        <v>#N/A</v>
      </c>
      <c r="G131" s="1">
        <f t="shared" ca="1" si="3"/>
        <v>0.72000002861022949</v>
      </c>
    </row>
    <row r="132" spans="1:7" ht="30">
      <c r="A132" s="5" t="s">
        <v>271</v>
      </c>
      <c r="B132" s="14" t="s">
        <v>272</v>
      </c>
      <c r="C132" s="19" t="s">
        <v>30</v>
      </c>
      <c r="D132" s="38">
        <v>201.67001342773437</v>
      </c>
      <c r="E132" s="43">
        <f t="shared" ca="1" si="2"/>
        <v>201.67001342773437</v>
      </c>
      <c r="F132" s="1" t="e">
        <f ca="1">VLOOKUP(B132,input!$M$3:$N$27,2,FALSE)</f>
        <v>#N/A</v>
      </c>
      <c r="G132" s="1">
        <f t="shared" ca="1" si="3"/>
        <v>201.67001342773437</v>
      </c>
    </row>
    <row r="133" spans="1:7" ht="30">
      <c r="A133" s="5" t="s">
        <v>273</v>
      </c>
      <c r="B133" s="14" t="s">
        <v>274</v>
      </c>
      <c r="C133" s="19" t="s">
        <v>30</v>
      </c>
      <c r="D133" s="39">
        <v>0.37999999523162842</v>
      </c>
      <c r="E133" s="43">
        <f t="shared" ca="1" si="2"/>
        <v>0.37999999523162842</v>
      </c>
      <c r="F133" s="1" t="e">
        <f ca="1">VLOOKUP(B133,input!$M$3:$N$27,2,FALSE)</f>
        <v>#N/A</v>
      </c>
      <c r="G133" s="1">
        <f t="shared" ca="1" si="3"/>
        <v>0.37999999523162842</v>
      </c>
    </row>
    <row r="134" spans="1:7" ht="30">
      <c r="A134" s="5" t="s">
        <v>275</v>
      </c>
      <c r="B134" s="14" t="s">
        <v>276</v>
      </c>
      <c r="C134" s="19" t="s">
        <v>30</v>
      </c>
      <c r="D134" s="36">
        <v>2.5</v>
      </c>
      <c r="E134" s="43">
        <f t="shared" ca="1" si="2"/>
        <v>2.5</v>
      </c>
      <c r="F134" s="1" t="e">
        <f ca="1">VLOOKUP(B134,input!$M$3:$N$27,2,FALSE)</f>
        <v>#N/A</v>
      </c>
      <c r="G134" s="1">
        <f t="shared" ca="1" si="3"/>
        <v>2.5</v>
      </c>
    </row>
    <row r="135" spans="1:7" ht="30">
      <c r="A135" s="5" t="s">
        <v>277</v>
      </c>
      <c r="B135" s="14" t="s">
        <v>278</v>
      </c>
      <c r="C135" s="19" t="s">
        <v>30</v>
      </c>
      <c r="D135" s="37">
        <v>20</v>
      </c>
      <c r="E135" s="43">
        <f t="shared" ca="1" si="2"/>
        <v>20</v>
      </c>
      <c r="F135" s="1" t="e">
        <f ca="1">VLOOKUP(B135,input!$M$3:$N$27,2,FALSE)</f>
        <v>#N/A</v>
      </c>
      <c r="G135" s="1">
        <f t="shared" ca="1" si="3"/>
        <v>20</v>
      </c>
    </row>
    <row r="136" spans="1:7" ht="30">
      <c r="A136" s="5" t="s">
        <v>279</v>
      </c>
      <c r="B136" s="14" t="s">
        <v>280</v>
      </c>
      <c r="C136" s="19" t="s">
        <v>30</v>
      </c>
      <c r="D136" s="39">
        <v>0.30000001192092896</v>
      </c>
      <c r="E136" s="43">
        <f t="shared" ca="1" si="2"/>
        <v>0.30000001192092896</v>
      </c>
      <c r="F136" s="1" t="e">
        <f ca="1">VLOOKUP(B136,input!$M$3:$N$27,2,FALSE)</f>
        <v>#N/A</v>
      </c>
      <c r="G136" s="1">
        <f t="shared" ca="1" si="3"/>
        <v>0.30000001192092896</v>
      </c>
    </row>
    <row r="137" spans="1:7" ht="30">
      <c r="A137" s="5" t="s">
        <v>281</v>
      </c>
      <c r="B137" s="14" t="s">
        <v>282</v>
      </c>
      <c r="C137" s="19" t="s">
        <v>33</v>
      </c>
      <c r="D137" s="36">
        <v>2</v>
      </c>
      <c r="E137" s="43">
        <f t="shared" ref="E137:E200" ca="1" si="4">G137</f>
        <v>2</v>
      </c>
      <c r="F137" s="1" t="e">
        <f ca="1">VLOOKUP(B137,input!$M$3:$N$27,2,FALSE)</f>
        <v>#N/A</v>
      </c>
      <c r="G137" s="1">
        <f t="shared" ref="G137:G200" ca="1" si="5">_xlfn.IFNA(F137,D137)</f>
        <v>2</v>
      </c>
    </row>
    <row r="138" spans="1:7" ht="30">
      <c r="A138" s="5" t="s">
        <v>283</v>
      </c>
      <c r="B138" s="14" t="s">
        <v>284</v>
      </c>
      <c r="C138" s="19"/>
      <c r="D138" s="35">
        <v>0</v>
      </c>
      <c r="E138" s="43">
        <f t="shared" ca="1" si="4"/>
        <v>0</v>
      </c>
      <c r="F138" s="1" t="e">
        <f ca="1">VLOOKUP(B138,input!$M$3:$N$27,2,FALSE)</f>
        <v>#N/A</v>
      </c>
      <c r="G138" s="1">
        <f t="shared" ca="1" si="5"/>
        <v>0</v>
      </c>
    </row>
    <row r="139" spans="1:7" ht="30">
      <c r="A139" s="5" t="s">
        <v>285</v>
      </c>
      <c r="B139" s="14" t="s">
        <v>286</v>
      </c>
      <c r="C139" s="19" t="s">
        <v>30</v>
      </c>
      <c r="D139" s="38">
        <v>201.67001342773437</v>
      </c>
      <c r="E139" s="43">
        <f t="shared" ca="1" si="4"/>
        <v>201.67001342773437</v>
      </c>
      <c r="F139" s="1" t="e">
        <f ca="1">VLOOKUP(B139,input!$M$3:$N$27,2,FALSE)</f>
        <v>#N/A</v>
      </c>
      <c r="G139" s="1">
        <f t="shared" ca="1" si="5"/>
        <v>201.67001342773437</v>
      </c>
    </row>
    <row r="140" spans="1:7" ht="30">
      <c r="A140" s="5" t="s">
        <v>287</v>
      </c>
      <c r="B140" s="14" t="s">
        <v>288</v>
      </c>
      <c r="C140" s="19"/>
      <c r="D140" s="39">
        <v>0.10000000149011612</v>
      </c>
      <c r="E140" s="43">
        <f t="shared" ca="1" si="4"/>
        <v>0.10000000149011612</v>
      </c>
      <c r="F140" s="1" t="e">
        <f ca="1">VLOOKUP(B140,input!$M$3:$N$27,2,FALSE)</f>
        <v>#N/A</v>
      </c>
      <c r="G140" s="1">
        <f t="shared" ca="1" si="5"/>
        <v>0.10000000149011612</v>
      </c>
    </row>
    <row r="141" spans="1:7" ht="30">
      <c r="A141" s="5" t="s">
        <v>289</v>
      </c>
      <c r="B141" s="14" t="s">
        <v>290</v>
      </c>
      <c r="C141" s="19"/>
      <c r="D141" s="39">
        <v>0.75</v>
      </c>
      <c r="E141" s="43">
        <f t="shared" ca="1" si="4"/>
        <v>0.75</v>
      </c>
      <c r="F141" s="1" t="e">
        <f ca="1">VLOOKUP(B141,input!$M$3:$N$27,2,FALSE)</f>
        <v>#N/A</v>
      </c>
      <c r="G141" s="1">
        <f t="shared" ca="1" si="5"/>
        <v>0.75</v>
      </c>
    </row>
    <row r="142" spans="1:7" ht="30">
      <c r="A142" s="5" t="s">
        <v>291</v>
      </c>
      <c r="B142" s="14" t="s">
        <v>292</v>
      </c>
      <c r="C142" s="19"/>
      <c r="D142" s="39">
        <v>0.15000000596046448</v>
      </c>
      <c r="E142" s="43">
        <f t="shared" ca="1" si="4"/>
        <v>0.15000000596046448</v>
      </c>
      <c r="F142" s="1" t="e">
        <f ca="1">VLOOKUP(B142,input!$M$3:$N$27,2,FALSE)</f>
        <v>#N/A</v>
      </c>
      <c r="G142" s="1">
        <f t="shared" ca="1" si="5"/>
        <v>0.15000000596046448</v>
      </c>
    </row>
    <row r="143" spans="1:7" ht="30">
      <c r="A143" s="5" t="s">
        <v>293</v>
      </c>
      <c r="B143" s="14" t="s">
        <v>294</v>
      </c>
      <c r="C143" s="19" t="s">
        <v>212</v>
      </c>
      <c r="D143" s="38">
        <v>196.14279174804687</v>
      </c>
      <c r="E143" s="43">
        <f t="shared" ca="1" si="4"/>
        <v>196.14279174804687</v>
      </c>
      <c r="F143" s="1" t="e">
        <f ca="1">VLOOKUP(B143,input!$M$3:$N$27,2,FALSE)</f>
        <v>#N/A</v>
      </c>
      <c r="G143" s="1">
        <f t="shared" ca="1" si="5"/>
        <v>196.14279174804687</v>
      </c>
    </row>
    <row r="144" spans="1:7" ht="30">
      <c r="A144" s="5" t="s">
        <v>295</v>
      </c>
      <c r="B144" s="14" t="s">
        <v>296</v>
      </c>
      <c r="C144" s="19" t="s">
        <v>212</v>
      </c>
      <c r="D144" s="38">
        <v>1108.664794921875</v>
      </c>
      <c r="E144" s="43">
        <f t="shared" ca="1" si="4"/>
        <v>1108.664794921875</v>
      </c>
      <c r="F144" s="1" t="e">
        <f ca="1">VLOOKUP(B144,input!$M$3:$N$27,2,FALSE)</f>
        <v>#N/A</v>
      </c>
      <c r="G144" s="1">
        <f t="shared" ca="1" si="5"/>
        <v>1108.664794921875</v>
      </c>
    </row>
    <row r="145" spans="1:7" ht="30">
      <c r="A145" s="5" t="s">
        <v>297</v>
      </c>
      <c r="B145" s="14" t="s">
        <v>298</v>
      </c>
      <c r="C145" s="19" t="s">
        <v>217</v>
      </c>
      <c r="D145" s="35">
        <v>5201.04541015625</v>
      </c>
      <c r="E145" s="43">
        <f t="shared" ca="1" si="4"/>
        <v>5201.04541015625</v>
      </c>
      <c r="F145" s="1" t="e">
        <f ca="1">VLOOKUP(B145,input!$M$3:$N$27,2,FALSE)</f>
        <v>#N/A</v>
      </c>
      <c r="G145" s="1">
        <f t="shared" ca="1" si="5"/>
        <v>5201.04541015625</v>
      </c>
    </row>
    <row r="146" spans="1:7" ht="30">
      <c r="A146" s="5" t="s">
        <v>299</v>
      </c>
      <c r="B146" s="14" t="s">
        <v>300</v>
      </c>
      <c r="C146" s="19" t="s">
        <v>217</v>
      </c>
      <c r="D146" s="38">
        <v>587.63433837890625</v>
      </c>
      <c r="E146" s="43">
        <f t="shared" ca="1" si="4"/>
        <v>587.63433837890625</v>
      </c>
      <c r="F146" s="1" t="e">
        <f ca="1">VLOOKUP(B146,input!$M$3:$N$27,2,FALSE)</f>
        <v>#N/A</v>
      </c>
      <c r="G146" s="1">
        <f t="shared" ca="1" si="5"/>
        <v>587.63433837890625</v>
      </c>
    </row>
    <row r="147" spans="1:7" ht="30">
      <c r="A147" s="5" t="s">
        <v>301</v>
      </c>
      <c r="B147" s="14" t="s">
        <v>302</v>
      </c>
      <c r="C147" s="19" t="s">
        <v>217</v>
      </c>
      <c r="D147" s="35">
        <v>0</v>
      </c>
      <c r="E147" s="43">
        <f t="shared" ca="1" si="4"/>
        <v>0</v>
      </c>
      <c r="F147" s="1" t="e">
        <f ca="1">VLOOKUP(B147,input!$M$3:$N$27,2,FALSE)</f>
        <v>#N/A</v>
      </c>
      <c r="G147" s="1">
        <f t="shared" ca="1" si="5"/>
        <v>0</v>
      </c>
    </row>
    <row r="148" spans="1:7" ht="30">
      <c r="A148" s="5" t="s">
        <v>303</v>
      </c>
      <c r="B148" s="14" t="s">
        <v>304</v>
      </c>
      <c r="C148" s="19"/>
      <c r="D148" s="36">
        <v>1</v>
      </c>
      <c r="E148" s="43">
        <f t="shared" ca="1" si="4"/>
        <v>1</v>
      </c>
      <c r="F148" s="1" t="e">
        <f ca="1">VLOOKUP(B148,input!$M$3:$N$27,2,FALSE)</f>
        <v>#N/A</v>
      </c>
      <c r="G148" s="1">
        <f t="shared" ca="1" si="5"/>
        <v>1</v>
      </c>
    </row>
    <row r="149" spans="1:7" ht="30">
      <c r="A149" s="5" t="s">
        <v>305</v>
      </c>
      <c r="B149" s="14" t="s">
        <v>306</v>
      </c>
      <c r="C149" s="19" t="s">
        <v>226</v>
      </c>
      <c r="D149" s="39">
        <v>1.3215971179306507E-2</v>
      </c>
      <c r="E149" s="43">
        <f t="shared" ca="1" si="4"/>
        <v>1.3215971179306507E-2</v>
      </c>
      <c r="F149" s="1" t="e">
        <f ca="1">VLOOKUP(B149,input!$M$3:$N$27,2,FALSE)</f>
        <v>#N/A</v>
      </c>
      <c r="G149" s="1">
        <f t="shared" ca="1" si="5"/>
        <v>1.3215971179306507E-2</v>
      </c>
    </row>
    <row r="150" spans="1:7" ht="30">
      <c r="A150" s="5" t="s">
        <v>307</v>
      </c>
      <c r="B150" s="14" t="s">
        <v>308</v>
      </c>
      <c r="C150" s="19"/>
      <c r="D150" s="39">
        <v>0.80000001192092896</v>
      </c>
      <c r="E150" s="43">
        <f t="shared" ca="1" si="4"/>
        <v>0.80000001192092896</v>
      </c>
      <c r="F150" s="1" t="e">
        <f ca="1">VLOOKUP(B150,input!$M$3:$N$27,2,FALSE)</f>
        <v>#N/A</v>
      </c>
      <c r="G150" s="1">
        <f t="shared" ca="1" si="5"/>
        <v>0.80000001192092896</v>
      </c>
    </row>
    <row r="151" spans="1:7" ht="30">
      <c r="A151" s="5" t="s">
        <v>309</v>
      </c>
      <c r="B151" s="14" t="s">
        <v>310</v>
      </c>
      <c r="C151" s="19"/>
      <c r="D151" s="39">
        <v>0.72000002861022949</v>
      </c>
      <c r="E151" s="43">
        <f t="shared" ca="1" si="4"/>
        <v>0.72000002861022949</v>
      </c>
      <c r="F151" s="1" t="e">
        <f ca="1">VLOOKUP(B151,input!$M$3:$N$27,2,FALSE)</f>
        <v>#N/A</v>
      </c>
      <c r="G151" s="1">
        <f t="shared" ca="1" si="5"/>
        <v>0.72000002861022949</v>
      </c>
    </row>
    <row r="152" spans="1:7" ht="30">
      <c r="A152" s="5" t="s">
        <v>311</v>
      </c>
      <c r="B152" s="14" t="s">
        <v>312</v>
      </c>
      <c r="C152" s="19" t="s">
        <v>30</v>
      </c>
      <c r="D152" s="37">
        <v>61.710399627685547</v>
      </c>
      <c r="E152" s="43">
        <f t="shared" ca="1" si="4"/>
        <v>61.710399627685547</v>
      </c>
      <c r="F152" s="1" t="e">
        <f ca="1">VLOOKUP(B152,input!$M$3:$N$27,2,FALSE)</f>
        <v>#N/A</v>
      </c>
      <c r="G152" s="1">
        <f t="shared" ca="1" si="5"/>
        <v>61.710399627685547</v>
      </c>
    </row>
    <row r="153" spans="1:7" ht="30">
      <c r="A153" s="5" t="s">
        <v>313</v>
      </c>
      <c r="B153" s="14" t="s">
        <v>314</v>
      </c>
      <c r="C153" s="19" t="s">
        <v>30</v>
      </c>
      <c r="D153" s="36">
        <v>5.5999999046325684</v>
      </c>
      <c r="E153" s="43">
        <f t="shared" ca="1" si="4"/>
        <v>5.5999999046325684</v>
      </c>
      <c r="F153" s="1" t="e">
        <f ca="1">VLOOKUP(B153,input!$M$3:$N$27,2,FALSE)</f>
        <v>#N/A</v>
      </c>
      <c r="G153" s="1">
        <f t="shared" ca="1" si="5"/>
        <v>5.5999999046325684</v>
      </c>
    </row>
    <row r="154" spans="1:7" ht="30">
      <c r="A154" s="5" t="s">
        <v>315</v>
      </c>
      <c r="B154" s="14" t="s">
        <v>316</v>
      </c>
      <c r="C154" s="19" t="s">
        <v>30</v>
      </c>
      <c r="D154" s="36">
        <v>2.7999999523162842</v>
      </c>
      <c r="E154" s="43">
        <f t="shared" ca="1" si="4"/>
        <v>2.7999999523162842</v>
      </c>
      <c r="F154" s="1" t="e">
        <f ca="1">VLOOKUP(B154,input!$M$3:$N$27,2,FALSE)</f>
        <v>#N/A</v>
      </c>
      <c r="G154" s="1">
        <f t="shared" ca="1" si="5"/>
        <v>2.7999999523162842</v>
      </c>
    </row>
    <row r="155" spans="1:7" ht="30">
      <c r="A155" s="5" t="s">
        <v>317</v>
      </c>
      <c r="B155" s="14" t="s">
        <v>318</v>
      </c>
      <c r="C155" s="19" t="s">
        <v>30</v>
      </c>
      <c r="D155" s="37">
        <v>20</v>
      </c>
      <c r="E155" s="43">
        <f t="shared" ca="1" si="4"/>
        <v>20</v>
      </c>
      <c r="F155" s="1" t="e">
        <f ca="1">VLOOKUP(B155,input!$M$3:$N$27,2,FALSE)</f>
        <v>#N/A</v>
      </c>
      <c r="G155" s="1">
        <f t="shared" ca="1" si="5"/>
        <v>20</v>
      </c>
    </row>
    <row r="156" spans="1:7" ht="30">
      <c r="A156" s="5" t="s">
        <v>319</v>
      </c>
      <c r="B156" s="14" t="s">
        <v>320</v>
      </c>
      <c r="C156" s="19" t="s">
        <v>30</v>
      </c>
      <c r="D156" s="36">
        <v>2.5</v>
      </c>
      <c r="E156" s="43">
        <f t="shared" ca="1" si="4"/>
        <v>2.5</v>
      </c>
      <c r="F156" s="1" t="e">
        <f ca="1">VLOOKUP(B156,input!$M$3:$N$27,2,FALSE)</f>
        <v>#N/A</v>
      </c>
      <c r="G156" s="1">
        <f t="shared" ca="1" si="5"/>
        <v>2.5</v>
      </c>
    </row>
    <row r="157" spans="1:7" ht="30">
      <c r="A157" s="5" t="s">
        <v>321</v>
      </c>
      <c r="B157" s="14" t="s">
        <v>322</v>
      </c>
      <c r="C157" s="19" t="s">
        <v>33</v>
      </c>
      <c r="D157" s="36">
        <v>2</v>
      </c>
      <c r="E157" s="43">
        <f t="shared" ca="1" si="4"/>
        <v>2</v>
      </c>
      <c r="F157" s="1" t="e">
        <f ca="1">VLOOKUP(B157,input!$M$3:$N$27,2,FALSE)</f>
        <v>#N/A</v>
      </c>
      <c r="G157" s="1">
        <f t="shared" ca="1" si="5"/>
        <v>2</v>
      </c>
    </row>
    <row r="158" spans="1:7" ht="30">
      <c r="A158" s="5" t="s">
        <v>323</v>
      </c>
      <c r="B158" s="14" t="s">
        <v>324</v>
      </c>
      <c r="C158" s="19"/>
      <c r="D158" s="35">
        <v>0</v>
      </c>
      <c r="E158" s="43">
        <f t="shared" ca="1" si="4"/>
        <v>0</v>
      </c>
      <c r="F158" s="1" t="e">
        <f ca="1">VLOOKUP(B158,input!$M$3:$N$27,2,FALSE)</f>
        <v>#N/A</v>
      </c>
      <c r="G158" s="1">
        <f t="shared" ca="1" si="5"/>
        <v>0</v>
      </c>
    </row>
    <row r="159" spans="1:7" ht="30">
      <c r="A159" s="5" t="s">
        <v>325</v>
      </c>
      <c r="B159" s="14" t="s">
        <v>326</v>
      </c>
      <c r="C159" s="19" t="s">
        <v>30</v>
      </c>
      <c r="D159" s="37">
        <v>61.710399627685547</v>
      </c>
      <c r="E159" s="43">
        <f t="shared" ca="1" si="4"/>
        <v>61.710399627685547</v>
      </c>
      <c r="F159" s="1" t="e">
        <f ca="1">VLOOKUP(B159,input!$M$3:$N$27,2,FALSE)</f>
        <v>#N/A</v>
      </c>
      <c r="G159" s="1">
        <f t="shared" ca="1" si="5"/>
        <v>61.710399627685547</v>
      </c>
    </row>
    <row r="160" spans="1:7" ht="30">
      <c r="A160" s="5" t="s">
        <v>327</v>
      </c>
      <c r="B160" s="14" t="s">
        <v>328</v>
      </c>
      <c r="C160" s="19"/>
      <c r="D160" s="39">
        <v>0.10000000149011612</v>
      </c>
      <c r="E160" s="43">
        <f t="shared" ca="1" si="4"/>
        <v>0.10000000149011612</v>
      </c>
      <c r="F160" s="1" t="e">
        <f ca="1">VLOOKUP(B160,input!$M$3:$N$27,2,FALSE)</f>
        <v>#N/A</v>
      </c>
      <c r="G160" s="1">
        <f t="shared" ca="1" si="5"/>
        <v>0.10000000149011612</v>
      </c>
    </row>
    <row r="161" spans="1:7" ht="30">
      <c r="A161" s="5" t="s">
        <v>329</v>
      </c>
      <c r="B161" s="14" t="s">
        <v>330</v>
      </c>
      <c r="C161" s="19"/>
      <c r="D161" s="39">
        <v>0.75</v>
      </c>
      <c r="E161" s="43">
        <f t="shared" ca="1" si="4"/>
        <v>0.75</v>
      </c>
      <c r="F161" s="1" t="e">
        <f ca="1">VLOOKUP(B161,input!$M$3:$N$27,2,FALSE)</f>
        <v>#N/A</v>
      </c>
      <c r="G161" s="1">
        <f t="shared" ca="1" si="5"/>
        <v>0.75</v>
      </c>
    </row>
    <row r="162" spans="1:7" ht="30">
      <c r="A162" s="5" t="s">
        <v>331</v>
      </c>
      <c r="B162" s="14" t="s">
        <v>332</v>
      </c>
      <c r="C162" s="19"/>
      <c r="D162" s="39">
        <v>0.15000000596046448</v>
      </c>
      <c r="E162" s="43">
        <f t="shared" ca="1" si="4"/>
        <v>0.15000000596046448</v>
      </c>
      <c r="F162" s="1" t="e">
        <f ca="1">VLOOKUP(B162,input!$M$3:$N$27,2,FALSE)</f>
        <v>#N/A</v>
      </c>
      <c r="G162" s="1">
        <f t="shared" ca="1" si="5"/>
        <v>0.15000000596046448</v>
      </c>
    </row>
    <row r="163" spans="1:7" ht="30">
      <c r="A163" s="5" t="s">
        <v>333</v>
      </c>
      <c r="B163" s="14" t="s">
        <v>334</v>
      </c>
      <c r="C163" s="19" t="s">
        <v>212</v>
      </c>
      <c r="D163" s="38">
        <v>127.85963439941406</v>
      </c>
      <c r="E163" s="43">
        <f t="shared" ca="1" si="4"/>
        <v>127.85963439941406</v>
      </c>
      <c r="F163" s="1" t="e">
        <f ca="1">VLOOKUP(B163,input!$M$3:$N$27,2,FALSE)</f>
        <v>#N/A</v>
      </c>
      <c r="G163" s="1">
        <f t="shared" ca="1" si="5"/>
        <v>127.85963439941406</v>
      </c>
    </row>
    <row r="164" spans="1:7" ht="30">
      <c r="A164" s="5" t="s">
        <v>335</v>
      </c>
      <c r="B164" s="14" t="s">
        <v>336</v>
      </c>
      <c r="C164" s="19" t="s">
        <v>212</v>
      </c>
      <c r="D164" s="38">
        <v>861.82550048828125</v>
      </c>
      <c r="E164" s="43">
        <f t="shared" ca="1" si="4"/>
        <v>861.82550048828125</v>
      </c>
      <c r="F164" s="1" t="e">
        <f ca="1">VLOOKUP(B164,input!$M$3:$N$27,2,FALSE)</f>
        <v>#N/A</v>
      </c>
      <c r="G164" s="1">
        <f t="shared" ca="1" si="5"/>
        <v>861.82550048828125</v>
      </c>
    </row>
    <row r="165" spans="1:7" ht="30">
      <c r="A165" s="5" t="s">
        <v>337</v>
      </c>
      <c r="B165" s="14" t="s">
        <v>338</v>
      </c>
      <c r="C165" s="19" t="s">
        <v>217</v>
      </c>
      <c r="D165" s="38">
        <v>1208.4102783203125</v>
      </c>
      <c r="E165" s="43">
        <f t="shared" ca="1" si="4"/>
        <v>1208.4102783203125</v>
      </c>
      <c r="F165" s="1" t="e">
        <f ca="1">VLOOKUP(B165,input!$M$3:$N$27,2,FALSE)</f>
        <v>#N/A</v>
      </c>
      <c r="G165" s="1">
        <f t="shared" ca="1" si="5"/>
        <v>1208.4102783203125</v>
      </c>
    </row>
    <row r="166" spans="1:7" ht="30">
      <c r="A166" s="5" t="s">
        <v>339</v>
      </c>
      <c r="B166" s="14" t="s">
        <v>340</v>
      </c>
      <c r="C166" s="19" t="s">
        <v>217</v>
      </c>
      <c r="D166" s="38">
        <v>331.56106567382812</v>
      </c>
      <c r="E166" s="43">
        <f t="shared" ca="1" si="4"/>
        <v>331.56106567382812</v>
      </c>
      <c r="F166" s="1" t="e">
        <f ca="1">VLOOKUP(B166,input!$M$3:$N$27,2,FALSE)</f>
        <v>#N/A</v>
      </c>
      <c r="G166" s="1">
        <f t="shared" ca="1" si="5"/>
        <v>331.56106567382812</v>
      </c>
    </row>
    <row r="167" spans="1:7" ht="30">
      <c r="A167" s="5" t="s">
        <v>341</v>
      </c>
      <c r="B167" s="14" t="s">
        <v>342</v>
      </c>
      <c r="C167" s="19" t="s">
        <v>217</v>
      </c>
      <c r="D167" s="35">
        <v>0</v>
      </c>
      <c r="E167" s="43">
        <f t="shared" ca="1" si="4"/>
        <v>0</v>
      </c>
      <c r="F167" s="1" t="e">
        <f ca="1">VLOOKUP(B167,input!$M$3:$N$27,2,FALSE)</f>
        <v>#N/A</v>
      </c>
      <c r="G167" s="1">
        <f t="shared" ca="1" si="5"/>
        <v>0</v>
      </c>
    </row>
    <row r="168" spans="1:7" ht="30">
      <c r="A168" s="5" t="s">
        <v>343</v>
      </c>
      <c r="B168" s="14" t="s">
        <v>344</v>
      </c>
      <c r="C168" s="19"/>
      <c r="D168" s="36">
        <v>1</v>
      </c>
      <c r="E168" s="43">
        <f t="shared" ca="1" si="4"/>
        <v>1</v>
      </c>
      <c r="F168" s="1" t="e">
        <f ca="1">VLOOKUP(B168,input!$M$3:$N$27,2,FALSE)</f>
        <v>#N/A</v>
      </c>
      <c r="G168" s="1">
        <f t="shared" ca="1" si="5"/>
        <v>1</v>
      </c>
    </row>
    <row r="169" spans="1:7" ht="30">
      <c r="A169" s="5" t="s">
        <v>345</v>
      </c>
      <c r="B169" s="14" t="s">
        <v>346</v>
      </c>
      <c r="C169" s="19" t="s">
        <v>226</v>
      </c>
      <c r="D169" s="41">
        <v>1.3351914240047336E-3</v>
      </c>
      <c r="E169" s="43">
        <f t="shared" ca="1" si="4"/>
        <v>1.3351914240047336E-3</v>
      </c>
      <c r="F169" s="1" t="e">
        <f ca="1">VLOOKUP(B169,input!$M$3:$N$27,2,FALSE)</f>
        <v>#N/A</v>
      </c>
      <c r="G169" s="1">
        <f t="shared" ca="1" si="5"/>
        <v>1.3351914240047336E-3</v>
      </c>
    </row>
    <row r="170" spans="1:7" ht="30">
      <c r="A170" s="5" t="s">
        <v>347</v>
      </c>
      <c r="B170" s="14" t="s">
        <v>348</v>
      </c>
      <c r="C170" s="19"/>
      <c r="D170" s="39">
        <v>0.80000001192092896</v>
      </c>
      <c r="E170" s="43">
        <f t="shared" ca="1" si="4"/>
        <v>0.80000001192092896</v>
      </c>
      <c r="F170" s="1" t="e">
        <f ca="1">VLOOKUP(B170,input!$M$3:$N$27,2,FALSE)</f>
        <v>#N/A</v>
      </c>
      <c r="G170" s="1">
        <f t="shared" ca="1" si="5"/>
        <v>0.80000001192092896</v>
      </c>
    </row>
    <row r="171" spans="1:7" ht="30">
      <c r="A171" s="5" t="s">
        <v>349</v>
      </c>
      <c r="B171" s="14" t="s">
        <v>350</v>
      </c>
      <c r="C171" s="19"/>
      <c r="D171" s="39">
        <v>0.72000002861022949</v>
      </c>
      <c r="E171" s="43">
        <f t="shared" ca="1" si="4"/>
        <v>0.72000002861022949</v>
      </c>
      <c r="F171" s="1" t="e">
        <f ca="1">VLOOKUP(B171,input!$M$3:$N$27,2,FALSE)</f>
        <v>#N/A</v>
      </c>
      <c r="G171" s="1">
        <f t="shared" ca="1" si="5"/>
        <v>0.72000002861022949</v>
      </c>
    </row>
    <row r="172" spans="1:7" ht="30">
      <c r="A172" s="5" t="s">
        <v>351</v>
      </c>
      <c r="B172" s="14" t="s">
        <v>352</v>
      </c>
      <c r="C172" s="19" t="s">
        <v>30</v>
      </c>
      <c r="D172" s="37">
        <v>84.500015258789063</v>
      </c>
      <c r="E172" s="43">
        <f t="shared" ca="1" si="4"/>
        <v>84.500015258789063</v>
      </c>
      <c r="F172" s="1" t="e">
        <f ca="1">VLOOKUP(B172,input!$M$3:$N$27,2,FALSE)</f>
        <v>#N/A</v>
      </c>
      <c r="G172" s="1">
        <f t="shared" ca="1" si="5"/>
        <v>84.500015258789063</v>
      </c>
    </row>
    <row r="173" spans="1:7" ht="30">
      <c r="A173" s="5" t="s">
        <v>353</v>
      </c>
      <c r="B173" s="14" t="s">
        <v>354</v>
      </c>
      <c r="C173" s="19" t="s">
        <v>30</v>
      </c>
      <c r="D173" s="36">
        <v>5.5999999046325684</v>
      </c>
      <c r="E173" s="43">
        <f t="shared" ca="1" si="4"/>
        <v>5.5999999046325684</v>
      </c>
      <c r="F173" s="1" t="e">
        <f ca="1">VLOOKUP(B173,input!$M$3:$N$27,2,FALSE)</f>
        <v>#N/A</v>
      </c>
      <c r="G173" s="1">
        <f t="shared" ca="1" si="5"/>
        <v>5.5999999046325684</v>
      </c>
    </row>
    <row r="174" spans="1:7" ht="30">
      <c r="A174" s="5" t="s">
        <v>355</v>
      </c>
      <c r="B174" s="14" t="s">
        <v>356</v>
      </c>
      <c r="C174" s="19" t="s">
        <v>30</v>
      </c>
      <c r="D174" s="36">
        <v>2.7999999523162842</v>
      </c>
      <c r="E174" s="43">
        <f t="shared" ca="1" si="4"/>
        <v>2.7999999523162842</v>
      </c>
      <c r="F174" s="1" t="e">
        <f ca="1">VLOOKUP(B174,input!$M$3:$N$27,2,FALSE)</f>
        <v>#N/A</v>
      </c>
      <c r="G174" s="1">
        <f t="shared" ca="1" si="5"/>
        <v>2.7999999523162842</v>
      </c>
    </row>
    <row r="175" spans="1:7" ht="30">
      <c r="A175" s="5" t="s">
        <v>357</v>
      </c>
      <c r="B175" s="14" t="s">
        <v>358</v>
      </c>
      <c r="C175" s="19" t="s">
        <v>30</v>
      </c>
      <c r="D175" s="37">
        <v>20</v>
      </c>
      <c r="E175" s="43">
        <f t="shared" ca="1" si="4"/>
        <v>20</v>
      </c>
      <c r="F175" s="1" t="e">
        <f ca="1">VLOOKUP(B175,input!$M$3:$N$27,2,FALSE)</f>
        <v>#N/A</v>
      </c>
      <c r="G175" s="1">
        <f t="shared" ca="1" si="5"/>
        <v>20</v>
      </c>
    </row>
    <row r="176" spans="1:7" ht="30">
      <c r="A176" s="5" t="s">
        <v>359</v>
      </c>
      <c r="B176" s="14" t="s">
        <v>360</v>
      </c>
      <c r="C176" s="19" t="s">
        <v>30</v>
      </c>
      <c r="D176" s="36">
        <v>2.5</v>
      </c>
      <c r="E176" s="43">
        <f t="shared" ca="1" si="4"/>
        <v>2.5</v>
      </c>
      <c r="F176" s="1" t="e">
        <f ca="1">VLOOKUP(B176,input!$M$3:$N$27,2,FALSE)</f>
        <v>#N/A</v>
      </c>
      <c r="G176" s="1">
        <f t="shared" ca="1" si="5"/>
        <v>2.5</v>
      </c>
    </row>
    <row r="177" spans="1:7" ht="30">
      <c r="A177" s="5" t="s">
        <v>361</v>
      </c>
      <c r="B177" s="14" t="s">
        <v>362</v>
      </c>
      <c r="C177" s="19" t="s">
        <v>33</v>
      </c>
      <c r="D177" s="36">
        <v>2</v>
      </c>
      <c r="E177" s="43">
        <f t="shared" ca="1" si="4"/>
        <v>2</v>
      </c>
      <c r="F177" s="1" t="e">
        <f ca="1">VLOOKUP(B177,input!$M$3:$N$27,2,FALSE)</f>
        <v>#N/A</v>
      </c>
      <c r="G177" s="1">
        <f t="shared" ca="1" si="5"/>
        <v>2</v>
      </c>
    </row>
    <row r="178" spans="1:7" ht="30">
      <c r="A178" s="5" t="s">
        <v>363</v>
      </c>
      <c r="B178" s="14" t="s">
        <v>364</v>
      </c>
      <c r="C178" s="19"/>
      <c r="D178" s="35">
        <v>0</v>
      </c>
      <c r="E178" s="43">
        <f t="shared" ca="1" si="4"/>
        <v>0</v>
      </c>
      <c r="F178" s="1" t="e">
        <f ca="1">VLOOKUP(B178,input!$M$3:$N$27,2,FALSE)</f>
        <v>#N/A</v>
      </c>
      <c r="G178" s="1">
        <f t="shared" ca="1" si="5"/>
        <v>0</v>
      </c>
    </row>
    <row r="179" spans="1:7" ht="30">
      <c r="A179" s="5" t="s">
        <v>365</v>
      </c>
      <c r="B179" s="14" t="s">
        <v>366</v>
      </c>
      <c r="C179" s="19" t="s">
        <v>30</v>
      </c>
      <c r="D179" s="37">
        <v>84.500015258789063</v>
      </c>
      <c r="E179" s="43">
        <f t="shared" ca="1" si="4"/>
        <v>84.500015258789063</v>
      </c>
      <c r="F179" s="1" t="e">
        <f ca="1">VLOOKUP(B179,input!$M$3:$N$27,2,FALSE)</f>
        <v>#N/A</v>
      </c>
      <c r="G179" s="1">
        <f t="shared" ca="1" si="5"/>
        <v>84.500015258789063</v>
      </c>
    </row>
    <row r="180" spans="1:7" ht="30">
      <c r="A180" s="5" t="s">
        <v>367</v>
      </c>
      <c r="B180" s="14" t="s">
        <v>368</v>
      </c>
      <c r="C180" s="19"/>
      <c r="D180" s="39">
        <v>0.10000000149011612</v>
      </c>
      <c r="E180" s="43">
        <f t="shared" ca="1" si="4"/>
        <v>0.10000000149011612</v>
      </c>
      <c r="F180" s="1" t="e">
        <f ca="1">VLOOKUP(B180,input!$M$3:$N$27,2,FALSE)</f>
        <v>#N/A</v>
      </c>
      <c r="G180" s="1">
        <f t="shared" ca="1" si="5"/>
        <v>0.10000000149011612</v>
      </c>
    </row>
    <row r="181" spans="1:7" ht="30">
      <c r="A181" s="5" t="s">
        <v>369</v>
      </c>
      <c r="B181" s="14" t="s">
        <v>370</v>
      </c>
      <c r="C181" s="19"/>
      <c r="D181" s="39">
        <v>0.75</v>
      </c>
      <c r="E181" s="43">
        <f t="shared" ca="1" si="4"/>
        <v>0.75</v>
      </c>
      <c r="F181" s="1" t="e">
        <f ca="1">VLOOKUP(B181,input!$M$3:$N$27,2,FALSE)</f>
        <v>#N/A</v>
      </c>
      <c r="G181" s="1">
        <f t="shared" ca="1" si="5"/>
        <v>0.75</v>
      </c>
    </row>
    <row r="182" spans="1:7" ht="30">
      <c r="A182" s="5" t="s">
        <v>371</v>
      </c>
      <c r="B182" s="14" t="s">
        <v>372</v>
      </c>
      <c r="C182" s="19"/>
      <c r="D182" s="39">
        <v>0.15000000596046448</v>
      </c>
      <c r="E182" s="43">
        <f t="shared" ca="1" si="4"/>
        <v>0.15000000596046448</v>
      </c>
      <c r="F182" s="1" t="e">
        <f ca="1">VLOOKUP(B182,input!$M$3:$N$27,2,FALSE)</f>
        <v>#N/A</v>
      </c>
      <c r="G182" s="1">
        <f t="shared" ca="1" si="5"/>
        <v>0.15000000596046448</v>
      </c>
    </row>
    <row r="183" spans="1:7" ht="30">
      <c r="A183" s="5" t="s">
        <v>373</v>
      </c>
      <c r="B183" s="14" t="s">
        <v>374</v>
      </c>
      <c r="C183" s="19" t="s">
        <v>212</v>
      </c>
      <c r="D183" s="38">
        <v>106.15172576904297</v>
      </c>
      <c r="E183" s="43">
        <f t="shared" ca="1" si="4"/>
        <v>106.15172576904297</v>
      </c>
      <c r="F183" s="1" t="e">
        <f ca="1">VLOOKUP(B183,input!$M$3:$N$27,2,FALSE)</f>
        <v>#N/A</v>
      </c>
      <c r="G183" s="1">
        <f t="shared" ca="1" si="5"/>
        <v>106.15172576904297</v>
      </c>
    </row>
    <row r="184" spans="1:7" ht="30">
      <c r="A184" s="5" t="s">
        <v>375</v>
      </c>
      <c r="B184" s="14" t="s">
        <v>376</v>
      </c>
      <c r="C184" s="19" t="s">
        <v>212</v>
      </c>
      <c r="D184" s="38">
        <v>861.82550048828125</v>
      </c>
      <c r="E184" s="43">
        <f t="shared" ca="1" si="4"/>
        <v>861.82550048828125</v>
      </c>
      <c r="F184" s="1" t="e">
        <f ca="1">VLOOKUP(B184,input!$M$3:$N$27,2,FALSE)</f>
        <v>#N/A</v>
      </c>
      <c r="G184" s="1">
        <f t="shared" ca="1" si="5"/>
        <v>861.82550048828125</v>
      </c>
    </row>
    <row r="185" spans="1:7" ht="30">
      <c r="A185" s="5" t="s">
        <v>377</v>
      </c>
      <c r="B185" s="14" t="s">
        <v>378</v>
      </c>
      <c r="C185" s="19" t="s">
        <v>217</v>
      </c>
      <c r="D185" s="38">
        <v>1509.27880859375</v>
      </c>
      <c r="E185" s="43">
        <f t="shared" ca="1" si="4"/>
        <v>1509.27880859375</v>
      </c>
      <c r="F185" s="1" t="e">
        <f ca="1">VLOOKUP(B185,input!$M$3:$N$27,2,FALSE)</f>
        <v>#N/A</v>
      </c>
      <c r="G185" s="1">
        <f t="shared" ca="1" si="5"/>
        <v>1509.27880859375</v>
      </c>
    </row>
    <row r="186" spans="1:7" ht="30">
      <c r="A186" s="5" t="s">
        <v>379</v>
      </c>
      <c r="B186" s="14" t="s">
        <v>380</v>
      </c>
      <c r="C186" s="19" t="s">
        <v>217</v>
      </c>
      <c r="D186" s="38">
        <v>310.12908935546875</v>
      </c>
      <c r="E186" s="43">
        <f t="shared" ca="1" si="4"/>
        <v>310.12908935546875</v>
      </c>
      <c r="F186" s="1" t="e">
        <f ca="1">VLOOKUP(B186,input!$M$3:$N$27,2,FALSE)</f>
        <v>#N/A</v>
      </c>
      <c r="G186" s="1">
        <f t="shared" ca="1" si="5"/>
        <v>310.12908935546875</v>
      </c>
    </row>
    <row r="187" spans="1:7" ht="30">
      <c r="A187" s="5" t="s">
        <v>381</v>
      </c>
      <c r="B187" s="14" t="s">
        <v>382</v>
      </c>
      <c r="C187" s="19" t="s">
        <v>217</v>
      </c>
      <c r="D187" s="35">
        <v>0</v>
      </c>
      <c r="E187" s="43">
        <f t="shared" ca="1" si="4"/>
        <v>0</v>
      </c>
      <c r="F187" s="1" t="e">
        <f ca="1">VLOOKUP(B187,input!$M$3:$N$27,2,FALSE)</f>
        <v>#N/A</v>
      </c>
      <c r="G187" s="1">
        <f t="shared" ca="1" si="5"/>
        <v>0</v>
      </c>
    </row>
    <row r="188" spans="1:7" ht="30">
      <c r="A188" s="5" t="s">
        <v>383</v>
      </c>
      <c r="B188" s="14" t="s">
        <v>384</v>
      </c>
      <c r="C188" s="19"/>
      <c r="D188" s="36">
        <v>1</v>
      </c>
      <c r="E188" s="43">
        <f t="shared" ca="1" si="4"/>
        <v>1</v>
      </c>
      <c r="F188" s="1" t="e">
        <f ca="1">VLOOKUP(B188,input!$M$3:$N$27,2,FALSE)</f>
        <v>#N/A</v>
      </c>
      <c r="G188" s="1">
        <f t="shared" ca="1" si="5"/>
        <v>1</v>
      </c>
    </row>
    <row r="189" spans="1:7" ht="30">
      <c r="A189" s="5" t="s">
        <v>385</v>
      </c>
      <c r="B189" s="14" t="s">
        <v>386</v>
      </c>
      <c r="C189" s="19" t="s">
        <v>226</v>
      </c>
      <c r="D189" s="41">
        <v>1.3090106658637524E-3</v>
      </c>
      <c r="E189" s="43">
        <f t="shared" ca="1" si="4"/>
        <v>1.3090106658637524E-3</v>
      </c>
      <c r="F189" s="1" t="e">
        <f ca="1">VLOOKUP(B189,input!$M$3:$N$27,2,FALSE)</f>
        <v>#N/A</v>
      </c>
      <c r="G189" s="1">
        <f t="shared" ca="1" si="5"/>
        <v>1.3090106658637524E-3</v>
      </c>
    </row>
    <row r="190" spans="1:7" ht="30">
      <c r="A190" s="5" t="s">
        <v>387</v>
      </c>
      <c r="B190" s="14" t="s">
        <v>388</v>
      </c>
      <c r="C190" s="19"/>
      <c r="D190" s="39">
        <v>0.80000001192092896</v>
      </c>
      <c r="E190" s="43">
        <f t="shared" ca="1" si="4"/>
        <v>0.80000001192092896</v>
      </c>
      <c r="F190" s="1" t="e">
        <f ca="1">VLOOKUP(B190,input!$M$3:$N$27,2,FALSE)</f>
        <v>#N/A</v>
      </c>
      <c r="G190" s="1">
        <f t="shared" ca="1" si="5"/>
        <v>0.80000001192092896</v>
      </c>
    </row>
    <row r="191" spans="1:7" ht="30">
      <c r="A191" s="5" t="s">
        <v>389</v>
      </c>
      <c r="B191" s="14" t="s">
        <v>390</v>
      </c>
      <c r="C191" s="19"/>
      <c r="D191" s="39">
        <v>0.72000002861022949</v>
      </c>
      <c r="E191" s="43">
        <f t="shared" ca="1" si="4"/>
        <v>0.72000002861022949</v>
      </c>
      <c r="F191" s="1" t="e">
        <f ca="1">VLOOKUP(B191,input!$M$3:$N$27,2,FALSE)</f>
        <v>#N/A</v>
      </c>
      <c r="G191" s="1">
        <f t="shared" ca="1" si="5"/>
        <v>0.72000002861022949</v>
      </c>
    </row>
    <row r="192" spans="1:7" ht="30">
      <c r="A192" s="5" t="s">
        <v>391</v>
      </c>
      <c r="B192" s="14" t="s">
        <v>392</v>
      </c>
      <c r="C192" s="19" t="s">
        <v>30</v>
      </c>
      <c r="D192" s="38">
        <v>104.45369720458984</v>
      </c>
      <c r="E192" s="43">
        <f t="shared" ca="1" si="4"/>
        <v>104.45369720458984</v>
      </c>
      <c r="F192" s="1" t="e">
        <f ca="1">VLOOKUP(B192,input!$M$3:$N$27,2,FALSE)</f>
        <v>#N/A</v>
      </c>
      <c r="G192" s="1">
        <f t="shared" ca="1" si="5"/>
        <v>104.45369720458984</v>
      </c>
    </row>
    <row r="193" spans="1:7" ht="30">
      <c r="A193" s="5" t="s">
        <v>393</v>
      </c>
      <c r="B193" s="14" t="s">
        <v>394</v>
      </c>
      <c r="C193" s="19" t="s">
        <v>30</v>
      </c>
      <c r="D193" s="36">
        <v>5.6999998092651367</v>
      </c>
      <c r="E193" s="43">
        <f t="shared" ca="1" si="4"/>
        <v>5.6999998092651367</v>
      </c>
      <c r="F193" s="1" t="e">
        <f ca="1">VLOOKUP(B193,input!$M$3:$N$27,2,FALSE)</f>
        <v>#N/A</v>
      </c>
      <c r="G193" s="1">
        <f t="shared" ca="1" si="5"/>
        <v>5.6999998092651367</v>
      </c>
    </row>
    <row r="194" spans="1:7" ht="30">
      <c r="A194" s="5" t="s">
        <v>395</v>
      </c>
      <c r="B194" s="14" t="s">
        <v>396</v>
      </c>
      <c r="C194" s="19" t="s">
        <v>30</v>
      </c>
      <c r="D194" s="36">
        <v>2.7999999523162842</v>
      </c>
      <c r="E194" s="43">
        <f t="shared" ca="1" si="4"/>
        <v>2.7999999523162842</v>
      </c>
      <c r="F194" s="1" t="e">
        <f ca="1">VLOOKUP(B194,input!$M$3:$N$27,2,FALSE)</f>
        <v>#N/A</v>
      </c>
      <c r="G194" s="1">
        <f t="shared" ca="1" si="5"/>
        <v>2.7999999523162842</v>
      </c>
    </row>
    <row r="195" spans="1:7" ht="30">
      <c r="A195" s="5" t="s">
        <v>397</v>
      </c>
      <c r="B195" s="14" t="s">
        <v>398</v>
      </c>
      <c r="C195" s="19" t="s">
        <v>30</v>
      </c>
      <c r="D195" s="37">
        <v>20</v>
      </c>
      <c r="E195" s="43">
        <f t="shared" ca="1" si="4"/>
        <v>20</v>
      </c>
      <c r="F195" s="1" t="e">
        <f ca="1">VLOOKUP(B195,input!$M$3:$N$27,2,FALSE)</f>
        <v>#N/A</v>
      </c>
      <c r="G195" s="1">
        <f t="shared" ca="1" si="5"/>
        <v>20</v>
      </c>
    </row>
    <row r="196" spans="1:7" ht="30">
      <c r="A196" s="5" t="s">
        <v>399</v>
      </c>
      <c r="B196" s="14" t="s">
        <v>400</v>
      </c>
      <c r="C196" s="19" t="s">
        <v>30</v>
      </c>
      <c r="D196" s="36">
        <v>2.5</v>
      </c>
      <c r="E196" s="43">
        <f t="shared" ca="1" si="4"/>
        <v>2.5</v>
      </c>
      <c r="F196" s="1" t="e">
        <f ca="1">VLOOKUP(B196,input!$M$3:$N$27,2,FALSE)</f>
        <v>#N/A</v>
      </c>
      <c r="G196" s="1">
        <f t="shared" ca="1" si="5"/>
        <v>2.5</v>
      </c>
    </row>
    <row r="197" spans="1:7" ht="30">
      <c r="A197" s="5" t="s">
        <v>401</v>
      </c>
      <c r="B197" s="14" t="s">
        <v>402</v>
      </c>
      <c r="C197" s="19" t="s">
        <v>33</v>
      </c>
      <c r="D197" s="36">
        <v>2</v>
      </c>
      <c r="E197" s="43">
        <f t="shared" ca="1" si="4"/>
        <v>2</v>
      </c>
      <c r="F197" s="1" t="e">
        <f ca="1">VLOOKUP(B197,input!$M$3:$N$27,2,FALSE)</f>
        <v>#N/A</v>
      </c>
      <c r="G197" s="1">
        <f t="shared" ca="1" si="5"/>
        <v>2</v>
      </c>
    </row>
    <row r="198" spans="1:7" ht="30">
      <c r="A198" s="5" t="s">
        <v>403</v>
      </c>
      <c r="B198" s="14" t="s">
        <v>404</v>
      </c>
      <c r="C198" s="19"/>
      <c r="D198" s="35">
        <v>0</v>
      </c>
      <c r="E198" s="43">
        <f t="shared" ca="1" si="4"/>
        <v>0</v>
      </c>
      <c r="F198" s="1" t="e">
        <f ca="1">VLOOKUP(B198,input!$M$3:$N$27,2,FALSE)</f>
        <v>#N/A</v>
      </c>
      <c r="G198" s="1">
        <f t="shared" ca="1" si="5"/>
        <v>0</v>
      </c>
    </row>
    <row r="199" spans="1:7" ht="30">
      <c r="A199" s="5" t="s">
        <v>405</v>
      </c>
      <c r="B199" s="14" t="s">
        <v>406</v>
      </c>
      <c r="C199" s="19" t="s">
        <v>30</v>
      </c>
      <c r="D199" s="38">
        <v>104.45369720458984</v>
      </c>
      <c r="E199" s="43">
        <f t="shared" ca="1" si="4"/>
        <v>104.45369720458984</v>
      </c>
      <c r="F199" s="1" t="e">
        <f ca="1">VLOOKUP(B199,input!$M$3:$N$27,2,FALSE)</f>
        <v>#N/A</v>
      </c>
      <c r="G199" s="1">
        <f t="shared" ca="1" si="5"/>
        <v>104.45369720458984</v>
      </c>
    </row>
    <row r="200" spans="1:7" ht="30">
      <c r="A200" s="5" t="s">
        <v>407</v>
      </c>
      <c r="B200" s="14" t="s">
        <v>408</v>
      </c>
      <c r="C200" s="19"/>
      <c r="D200" s="39">
        <v>0.10000000149011612</v>
      </c>
      <c r="E200" s="43">
        <f t="shared" ca="1" si="4"/>
        <v>0.10000000149011612</v>
      </c>
      <c r="F200" s="1" t="e">
        <f ca="1">VLOOKUP(B200,input!$M$3:$N$27,2,FALSE)</f>
        <v>#N/A</v>
      </c>
      <c r="G200" s="1">
        <f t="shared" ca="1" si="5"/>
        <v>0.10000000149011612</v>
      </c>
    </row>
    <row r="201" spans="1:7" ht="30">
      <c r="A201" s="5" t="s">
        <v>409</v>
      </c>
      <c r="B201" s="14" t="s">
        <v>410</v>
      </c>
      <c r="C201" s="19"/>
      <c r="D201" s="39">
        <v>0.75</v>
      </c>
      <c r="E201" s="43">
        <f t="shared" ref="E201:E264" ca="1" si="6">G201</f>
        <v>0.75</v>
      </c>
      <c r="F201" s="1" t="e">
        <f ca="1">VLOOKUP(B201,input!$M$3:$N$27,2,FALSE)</f>
        <v>#N/A</v>
      </c>
      <c r="G201" s="1">
        <f t="shared" ref="G201:G264" ca="1" si="7">_xlfn.IFNA(F201,D201)</f>
        <v>0.75</v>
      </c>
    </row>
    <row r="202" spans="1:7" ht="30">
      <c r="A202" s="5" t="s">
        <v>411</v>
      </c>
      <c r="B202" s="14" t="s">
        <v>412</v>
      </c>
      <c r="C202" s="19"/>
      <c r="D202" s="39">
        <v>0.15000000596046448</v>
      </c>
      <c r="E202" s="43">
        <f t="shared" ca="1" si="6"/>
        <v>0.15000000596046448</v>
      </c>
      <c r="F202" s="1" t="e">
        <f ca="1">VLOOKUP(B202,input!$M$3:$N$27,2,FALSE)</f>
        <v>#N/A</v>
      </c>
      <c r="G202" s="1">
        <f t="shared" ca="1" si="7"/>
        <v>0.15000000596046448</v>
      </c>
    </row>
    <row r="203" spans="1:7" ht="30">
      <c r="A203" s="5" t="s">
        <v>413</v>
      </c>
      <c r="B203" s="14" t="s">
        <v>414</v>
      </c>
      <c r="C203" s="19" t="s">
        <v>212</v>
      </c>
      <c r="D203" s="37">
        <v>74.788009643554687</v>
      </c>
      <c r="E203" s="43">
        <f t="shared" ca="1" si="6"/>
        <v>74.788009643554687</v>
      </c>
      <c r="F203" s="1" t="e">
        <f ca="1">VLOOKUP(B203,input!$M$3:$N$27,2,FALSE)</f>
        <v>#N/A</v>
      </c>
      <c r="G203" s="1">
        <f t="shared" ca="1" si="7"/>
        <v>74.788009643554687</v>
      </c>
    </row>
    <row r="204" spans="1:7" ht="30">
      <c r="A204" s="5" t="s">
        <v>415</v>
      </c>
      <c r="B204" s="14" t="s">
        <v>416</v>
      </c>
      <c r="C204" s="19" t="s">
        <v>212</v>
      </c>
      <c r="D204" s="38">
        <v>861.82550048828125</v>
      </c>
      <c r="E204" s="43">
        <f t="shared" ca="1" si="6"/>
        <v>861.82550048828125</v>
      </c>
      <c r="F204" s="1" t="e">
        <f ca="1">VLOOKUP(B204,input!$M$3:$N$27,2,FALSE)</f>
        <v>#N/A</v>
      </c>
      <c r="G204" s="1">
        <f t="shared" ca="1" si="7"/>
        <v>861.82550048828125</v>
      </c>
    </row>
    <row r="205" spans="1:7" ht="30">
      <c r="A205" s="5" t="s">
        <v>417</v>
      </c>
      <c r="B205" s="14" t="s">
        <v>418</v>
      </c>
      <c r="C205" s="19" t="s">
        <v>217</v>
      </c>
      <c r="D205" s="38">
        <v>1433.8065185546875</v>
      </c>
      <c r="E205" s="43">
        <f t="shared" ca="1" si="6"/>
        <v>1433.8065185546875</v>
      </c>
      <c r="F205" s="1" t="e">
        <f ca="1">VLOOKUP(B205,input!$M$3:$N$27,2,FALSE)</f>
        <v>#N/A</v>
      </c>
      <c r="G205" s="1">
        <f t="shared" ca="1" si="7"/>
        <v>1433.8065185546875</v>
      </c>
    </row>
    <row r="206" spans="1:7" ht="30">
      <c r="A206" s="5" t="s">
        <v>419</v>
      </c>
      <c r="B206" s="14" t="s">
        <v>420</v>
      </c>
      <c r="C206" s="19" t="s">
        <v>217</v>
      </c>
      <c r="D206" s="38">
        <v>204.73265075683594</v>
      </c>
      <c r="E206" s="43">
        <f t="shared" ca="1" si="6"/>
        <v>204.73265075683594</v>
      </c>
      <c r="F206" s="1" t="e">
        <f ca="1">VLOOKUP(B206,input!$M$3:$N$27,2,FALSE)</f>
        <v>#N/A</v>
      </c>
      <c r="G206" s="1">
        <f t="shared" ca="1" si="7"/>
        <v>204.73265075683594</v>
      </c>
    </row>
    <row r="207" spans="1:7" ht="30">
      <c r="A207" s="5" t="s">
        <v>421</v>
      </c>
      <c r="B207" s="14" t="s">
        <v>422</v>
      </c>
      <c r="C207" s="19" t="s">
        <v>217</v>
      </c>
      <c r="D207" s="35">
        <v>0</v>
      </c>
      <c r="E207" s="43">
        <f t="shared" ca="1" si="6"/>
        <v>0</v>
      </c>
      <c r="F207" s="1" t="e">
        <f ca="1">VLOOKUP(B207,input!$M$3:$N$27,2,FALSE)</f>
        <v>#N/A</v>
      </c>
      <c r="G207" s="1">
        <f t="shared" ca="1" si="7"/>
        <v>0</v>
      </c>
    </row>
    <row r="208" spans="1:7" ht="30">
      <c r="A208" s="5" t="s">
        <v>423</v>
      </c>
      <c r="B208" s="14" t="s">
        <v>424</v>
      </c>
      <c r="C208" s="19"/>
      <c r="D208" s="36">
        <v>1</v>
      </c>
      <c r="E208" s="43">
        <f t="shared" ca="1" si="6"/>
        <v>1</v>
      </c>
      <c r="F208" s="1" t="e">
        <f ca="1">VLOOKUP(B208,input!$M$3:$N$27,2,FALSE)</f>
        <v>#N/A</v>
      </c>
      <c r="G208" s="1">
        <f t="shared" ca="1" si="7"/>
        <v>1</v>
      </c>
    </row>
    <row r="209" spans="1:7" ht="30">
      <c r="A209" s="5" t="s">
        <v>425</v>
      </c>
      <c r="B209" s="14" t="s">
        <v>426</v>
      </c>
      <c r="C209" s="19" t="s">
        <v>226</v>
      </c>
      <c r="D209" s="41">
        <v>1.2833438813686371E-3</v>
      </c>
      <c r="E209" s="43">
        <f t="shared" ca="1" si="6"/>
        <v>1.2833438813686371E-3</v>
      </c>
      <c r="F209" s="1" t="e">
        <f ca="1">VLOOKUP(B209,input!$M$3:$N$27,2,FALSE)</f>
        <v>#N/A</v>
      </c>
      <c r="G209" s="1">
        <f t="shared" ca="1" si="7"/>
        <v>1.2833438813686371E-3</v>
      </c>
    </row>
    <row r="210" spans="1:7" ht="30">
      <c r="A210" s="5" t="s">
        <v>427</v>
      </c>
      <c r="B210" s="14" t="s">
        <v>428</v>
      </c>
      <c r="C210" s="19"/>
      <c r="D210" s="39">
        <v>0.80000001192092896</v>
      </c>
      <c r="E210" s="43">
        <f t="shared" ca="1" si="6"/>
        <v>0.80000001192092896</v>
      </c>
      <c r="F210" s="1" t="e">
        <f ca="1">VLOOKUP(B210,input!$M$3:$N$27,2,FALSE)</f>
        <v>#N/A</v>
      </c>
      <c r="G210" s="1">
        <f t="shared" ca="1" si="7"/>
        <v>0.80000001192092896</v>
      </c>
    </row>
    <row r="211" spans="1:7" ht="30">
      <c r="A211" s="5" t="s">
        <v>429</v>
      </c>
      <c r="B211" s="14" t="s">
        <v>430</v>
      </c>
      <c r="C211" s="19"/>
      <c r="D211" s="39">
        <v>0.72000002861022949</v>
      </c>
      <c r="E211" s="43">
        <f t="shared" ca="1" si="6"/>
        <v>0.72000002861022949</v>
      </c>
      <c r="F211" s="1" t="e">
        <f ca="1">VLOOKUP(B211,input!$M$3:$N$27,2,FALSE)</f>
        <v>#N/A</v>
      </c>
      <c r="G211" s="1">
        <f t="shared" ca="1" si="7"/>
        <v>0.72000002861022949</v>
      </c>
    </row>
    <row r="212" spans="1:7" ht="30">
      <c r="A212" s="5" t="s">
        <v>431</v>
      </c>
      <c r="B212" s="14" t="s">
        <v>432</v>
      </c>
      <c r="C212" s="19" t="s">
        <v>30</v>
      </c>
      <c r="D212" s="38">
        <v>136.20944213867187</v>
      </c>
      <c r="E212" s="43">
        <f t="shared" ca="1" si="6"/>
        <v>136.20944213867187</v>
      </c>
      <c r="F212" s="1" t="e">
        <f ca="1">VLOOKUP(B212,input!$M$3:$N$27,2,FALSE)</f>
        <v>#N/A</v>
      </c>
      <c r="G212" s="1">
        <f t="shared" ca="1" si="7"/>
        <v>136.20944213867187</v>
      </c>
    </row>
    <row r="213" spans="1:7" ht="30">
      <c r="A213" s="5" t="s">
        <v>433</v>
      </c>
      <c r="B213" s="14" t="s">
        <v>434</v>
      </c>
      <c r="C213" s="19" t="s">
        <v>30</v>
      </c>
      <c r="D213" s="36">
        <v>5.5999999046325684</v>
      </c>
      <c r="E213" s="43">
        <f t="shared" ca="1" si="6"/>
        <v>5.5999999046325684</v>
      </c>
      <c r="F213" s="1" t="e">
        <f ca="1">VLOOKUP(B213,input!$M$3:$N$27,2,FALSE)</f>
        <v>#N/A</v>
      </c>
      <c r="G213" s="1">
        <f t="shared" ca="1" si="7"/>
        <v>5.5999999046325684</v>
      </c>
    </row>
    <row r="214" spans="1:7" ht="30">
      <c r="A214" s="5" t="s">
        <v>435</v>
      </c>
      <c r="B214" s="14" t="s">
        <v>436</v>
      </c>
      <c r="C214" s="19" t="s">
        <v>30</v>
      </c>
      <c r="D214" s="36">
        <v>2.7999999523162842</v>
      </c>
      <c r="E214" s="43">
        <f t="shared" ca="1" si="6"/>
        <v>2.7999999523162842</v>
      </c>
      <c r="F214" s="1" t="e">
        <f ca="1">VLOOKUP(B214,input!$M$3:$N$27,2,FALSE)</f>
        <v>#N/A</v>
      </c>
      <c r="G214" s="1">
        <f t="shared" ca="1" si="7"/>
        <v>2.7999999523162842</v>
      </c>
    </row>
    <row r="215" spans="1:7" ht="30">
      <c r="A215" s="5" t="s">
        <v>437</v>
      </c>
      <c r="B215" s="14" t="s">
        <v>438</v>
      </c>
      <c r="C215" s="19" t="s">
        <v>30</v>
      </c>
      <c r="D215" s="37">
        <v>20</v>
      </c>
      <c r="E215" s="43">
        <f t="shared" ca="1" si="6"/>
        <v>20</v>
      </c>
      <c r="F215" s="1" t="e">
        <f ca="1">VLOOKUP(B215,input!$M$3:$N$27,2,FALSE)</f>
        <v>#N/A</v>
      </c>
      <c r="G215" s="1">
        <f t="shared" ca="1" si="7"/>
        <v>20</v>
      </c>
    </row>
    <row r="216" spans="1:7" ht="30">
      <c r="A216" s="5" t="s">
        <v>439</v>
      </c>
      <c r="B216" s="14" t="s">
        <v>440</v>
      </c>
      <c r="C216" s="19" t="s">
        <v>30</v>
      </c>
      <c r="D216" s="36">
        <v>2.5</v>
      </c>
      <c r="E216" s="43">
        <f t="shared" ca="1" si="6"/>
        <v>2.5</v>
      </c>
      <c r="F216" s="1" t="e">
        <f ca="1">VLOOKUP(B216,input!$M$3:$N$27,2,FALSE)</f>
        <v>#N/A</v>
      </c>
      <c r="G216" s="1">
        <f t="shared" ca="1" si="7"/>
        <v>2.5</v>
      </c>
    </row>
    <row r="217" spans="1:7" ht="30">
      <c r="A217" s="5" t="s">
        <v>441</v>
      </c>
      <c r="B217" s="14" t="s">
        <v>442</v>
      </c>
      <c r="C217" s="19" t="s">
        <v>33</v>
      </c>
      <c r="D217" s="36">
        <v>2</v>
      </c>
      <c r="E217" s="43">
        <f t="shared" ca="1" si="6"/>
        <v>2</v>
      </c>
      <c r="F217" s="1" t="e">
        <f ca="1">VLOOKUP(B217,input!$M$3:$N$27,2,FALSE)</f>
        <v>#N/A</v>
      </c>
      <c r="G217" s="1">
        <f t="shared" ca="1" si="7"/>
        <v>2</v>
      </c>
    </row>
    <row r="218" spans="1:7" ht="30">
      <c r="A218" s="5" t="s">
        <v>443</v>
      </c>
      <c r="B218" s="14" t="s">
        <v>444</v>
      </c>
      <c r="C218" s="19"/>
      <c r="D218" s="35">
        <v>0</v>
      </c>
      <c r="E218" s="43">
        <f t="shared" ca="1" si="6"/>
        <v>0</v>
      </c>
      <c r="F218" s="1" t="e">
        <f ca="1">VLOOKUP(B218,input!$M$3:$N$27,2,FALSE)</f>
        <v>#N/A</v>
      </c>
      <c r="G218" s="1">
        <f t="shared" ca="1" si="7"/>
        <v>0</v>
      </c>
    </row>
    <row r="219" spans="1:7" ht="30">
      <c r="A219" s="5" t="s">
        <v>445</v>
      </c>
      <c r="B219" s="14" t="s">
        <v>446</v>
      </c>
      <c r="C219" s="19" t="s">
        <v>30</v>
      </c>
      <c r="D219" s="38">
        <v>136.20944213867187</v>
      </c>
      <c r="E219" s="43">
        <f t="shared" ca="1" si="6"/>
        <v>136.20944213867187</v>
      </c>
      <c r="F219" s="1" t="e">
        <f ca="1">VLOOKUP(B219,input!$M$3:$N$27,2,FALSE)</f>
        <v>#N/A</v>
      </c>
      <c r="G219" s="1">
        <f t="shared" ca="1" si="7"/>
        <v>136.20944213867187</v>
      </c>
    </row>
    <row r="220" spans="1:7" ht="30">
      <c r="A220" s="5" t="s">
        <v>447</v>
      </c>
      <c r="B220" s="14" t="s">
        <v>448</v>
      </c>
      <c r="C220" s="19"/>
      <c r="D220" s="39">
        <v>0.10000000149011612</v>
      </c>
      <c r="E220" s="43">
        <f t="shared" ca="1" si="6"/>
        <v>0.10000000149011612</v>
      </c>
      <c r="F220" s="1" t="e">
        <f ca="1">VLOOKUP(B220,input!$M$3:$N$27,2,FALSE)</f>
        <v>#N/A</v>
      </c>
      <c r="G220" s="1">
        <f t="shared" ca="1" si="7"/>
        <v>0.10000000149011612</v>
      </c>
    </row>
    <row r="221" spans="1:7" ht="30">
      <c r="A221" s="5" t="s">
        <v>449</v>
      </c>
      <c r="B221" s="14" t="s">
        <v>450</v>
      </c>
      <c r="C221" s="19"/>
      <c r="D221" s="39">
        <v>0.75</v>
      </c>
      <c r="E221" s="43">
        <f t="shared" ca="1" si="6"/>
        <v>0.75</v>
      </c>
      <c r="F221" s="1" t="e">
        <f ca="1">VLOOKUP(B221,input!$M$3:$N$27,2,FALSE)</f>
        <v>#N/A</v>
      </c>
      <c r="G221" s="1">
        <f t="shared" ca="1" si="7"/>
        <v>0.75</v>
      </c>
    </row>
    <row r="222" spans="1:7" ht="30">
      <c r="A222" s="5" t="s">
        <v>451</v>
      </c>
      <c r="B222" s="14" t="s">
        <v>452</v>
      </c>
      <c r="C222" s="19"/>
      <c r="D222" s="39">
        <v>0.15000000596046448</v>
      </c>
      <c r="E222" s="43">
        <f t="shared" ca="1" si="6"/>
        <v>0.15000000596046448</v>
      </c>
      <c r="F222" s="1" t="e">
        <f ca="1">VLOOKUP(B222,input!$M$3:$N$27,2,FALSE)</f>
        <v>#N/A</v>
      </c>
      <c r="G222" s="1">
        <f t="shared" ca="1" si="7"/>
        <v>0.15000000596046448</v>
      </c>
    </row>
    <row r="223" spans="1:7" ht="30">
      <c r="A223" s="5" t="s">
        <v>453</v>
      </c>
      <c r="B223" s="14" t="s">
        <v>454</v>
      </c>
      <c r="C223" s="19" t="s">
        <v>212</v>
      </c>
      <c r="D223" s="37">
        <v>46.305385589599609</v>
      </c>
      <c r="E223" s="43">
        <f t="shared" ca="1" si="6"/>
        <v>46.305385589599609</v>
      </c>
      <c r="F223" s="1" t="e">
        <f ca="1">VLOOKUP(B223,input!$M$3:$N$27,2,FALSE)</f>
        <v>#N/A</v>
      </c>
      <c r="G223" s="1">
        <f t="shared" ca="1" si="7"/>
        <v>46.305385589599609</v>
      </c>
    </row>
    <row r="224" spans="1:7" ht="30">
      <c r="A224" s="5" t="s">
        <v>455</v>
      </c>
      <c r="B224" s="14" t="s">
        <v>456</v>
      </c>
      <c r="C224" s="19" t="s">
        <v>212</v>
      </c>
      <c r="D224" s="38">
        <v>861.82550048828125</v>
      </c>
      <c r="E224" s="43">
        <f t="shared" ca="1" si="6"/>
        <v>861.82550048828125</v>
      </c>
      <c r="F224" s="1" t="e">
        <f ca="1">VLOOKUP(B224,input!$M$3:$N$27,2,FALSE)</f>
        <v>#N/A</v>
      </c>
      <c r="G224" s="1">
        <f t="shared" ca="1" si="7"/>
        <v>861.82550048828125</v>
      </c>
    </row>
    <row r="225" spans="1:7" ht="30">
      <c r="A225" s="5" t="s">
        <v>457</v>
      </c>
      <c r="B225" s="14" t="s">
        <v>458</v>
      </c>
      <c r="C225" s="19" t="s">
        <v>217</v>
      </c>
      <c r="D225" s="38">
        <v>1876.85693359375</v>
      </c>
      <c r="E225" s="43">
        <f t="shared" ca="1" si="6"/>
        <v>1876.85693359375</v>
      </c>
      <c r="F225" s="1" t="e">
        <f ca="1">VLOOKUP(B225,input!$M$3:$N$27,2,FALSE)</f>
        <v>#N/A</v>
      </c>
      <c r="G225" s="1">
        <f t="shared" ca="1" si="7"/>
        <v>1876.85693359375</v>
      </c>
    </row>
    <row r="226" spans="1:7" ht="30">
      <c r="A226" s="5" t="s">
        <v>459</v>
      </c>
      <c r="B226" s="14" t="s">
        <v>460</v>
      </c>
      <c r="C226" s="19" t="s">
        <v>217</v>
      </c>
      <c r="D226" s="38">
        <v>146.92494201660156</v>
      </c>
      <c r="E226" s="43">
        <f t="shared" ca="1" si="6"/>
        <v>146.92494201660156</v>
      </c>
      <c r="F226" s="1" t="e">
        <f ca="1">VLOOKUP(B226,input!$M$3:$N$27,2,FALSE)</f>
        <v>#N/A</v>
      </c>
      <c r="G226" s="1">
        <f t="shared" ca="1" si="7"/>
        <v>146.92494201660156</v>
      </c>
    </row>
    <row r="227" spans="1:7" ht="30">
      <c r="A227" s="5" t="s">
        <v>461</v>
      </c>
      <c r="B227" s="14" t="s">
        <v>462</v>
      </c>
      <c r="C227" s="19" t="s">
        <v>217</v>
      </c>
      <c r="D227" s="35">
        <v>0</v>
      </c>
      <c r="E227" s="43">
        <f t="shared" ca="1" si="6"/>
        <v>0</v>
      </c>
      <c r="F227" s="1" t="e">
        <f ca="1">VLOOKUP(B227,input!$M$3:$N$27,2,FALSE)</f>
        <v>#N/A</v>
      </c>
      <c r="G227" s="1">
        <f t="shared" ca="1" si="7"/>
        <v>0</v>
      </c>
    </row>
    <row r="228" spans="1:7" ht="30">
      <c r="A228" s="5" t="s">
        <v>463</v>
      </c>
      <c r="B228" s="14" t="s">
        <v>464</v>
      </c>
      <c r="C228" s="19"/>
      <c r="D228" s="36">
        <v>1</v>
      </c>
      <c r="E228" s="43">
        <f t="shared" ca="1" si="6"/>
        <v>1</v>
      </c>
      <c r="F228" s="1" t="e">
        <f ca="1">VLOOKUP(B228,input!$M$3:$N$27,2,FALSE)</f>
        <v>#N/A</v>
      </c>
      <c r="G228" s="1">
        <f t="shared" ca="1" si="7"/>
        <v>1</v>
      </c>
    </row>
    <row r="229" spans="1:7" ht="30">
      <c r="A229" s="5" t="s">
        <v>465</v>
      </c>
      <c r="B229" s="14" t="s">
        <v>466</v>
      </c>
      <c r="C229" s="19" t="s">
        <v>226</v>
      </c>
      <c r="D229" s="41">
        <v>1.2581784976646304E-3</v>
      </c>
      <c r="E229" s="43">
        <f t="shared" ca="1" si="6"/>
        <v>1.2581784976646304E-3</v>
      </c>
      <c r="F229" s="1" t="e">
        <f ca="1">VLOOKUP(B229,input!$M$3:$N$27,2,FALSE)</f>
        <v>#N/A</v>
      </c>
      <c r="G229" s="1">
        <f t="shared" ca="1" si="7"/>
        <v>1.2581784976646304E-3</v>
      </c>
    </row>
    <row r="230" spans="1:7" ht="30">
      <c r="A230" s="5" t="s">
        <v>467</v>
      </c>
      <c r="B230" s="14" t="s">
        <v>468</v>
      </c>
      <c r="C230" s="19"/>
      <c r="D230" s="39">
        <v>0.80000001192092896</v>
      </c>
      <c r="E230" s="43">
        <f t="shared" ca="1" si="6"/>
        <v>0.80000001192092896</v>
      </c>
      <c r="F230" s="1" t="e">
        <f ca="1">VLOOKUP(B230,input!$M$3:$N$27,2,FALSE)</f>
        <v>#N/A</v>
      </c>
      <c r="G230" s="1">
        <f t="shared" ca="1" si="7"/>
        <v>0.80000001192092896</v>
      </c>
    </row>
    <row r="231" spans="1:7" ht="30">
      <c r="A231" s="5" t="s">
        <v>469</v>
      </c>
      <c r="B231" s="14" t="s">
        <v>470</v>
      </c>
      <c r="C231" s="19"/>
      <c r="D231" s="39">
        <v>0.72000002861022949</v>
      </c>
      <c r="E231" s="43">
        <f t="shared" ca="1" si="6"/>
        <v>0.72000002861022949</v>
      </c>
      <c r="F231" s="1" t="e">
        <f ca="1">VLOOKUP(B231,input!$M$3:$N$27,2,FALSE)</f>
        <v>#N/A</v>
      </c>
      <c r="G231" s="1">
        <f t="shared" ca="1" si="7"/>
        <v>0.72000002861022949</v>
      </c>
    </row>
    <row r="232" spans="1:7" ht="30">
      <c r="A232" s="5" t="s">
        <v>471</v>
      </c>
      <c r="B232" s="14" t="s">
        <v>472</v>
      </c>
      <c r="C232" s="19" t="s">
        <v>38</v>
      </c>
      <c r="D232" s="36">
        <v>1.0135135650634766</v>
      </c>
      <c r="E232" s="43">
        <f t="shared" ca="1" si="6"/>
        <v>1.0135135650634766</v>
      </c>
      <c r="F232" s="1" t="e">
        <f ca="1">VLOOKUP(B232,input!$M$3:$N$27,2,FALSE)</f>
        <v>#N/A</v>
      </c>
      <c r="G232" s="1">
        <f t="shared" ca="1" si="7"/>
        <v>1.0135135650634766</v>
      </c>
    </row>
    <row r="233" spans="1:7" ht="30">
      <c r="A233" s="5" t="s">
        <v>473</v>
      </c>
      <c r="B233" s="14" t="s">
        <v>474</v>
      </c>
      <c r="C233" s="19" t="s">
        <v>30</v>
      </c>
      <c r="D233" s="37">
        <v>29.999990463256836</v>
      </c>
      <c r="E233" s="43">
        <f t="shared" ca="1" si="6"/>
        <v>29.999990463256836</v>
      </c>
      <c r="F233" s="1" t="e">
        <f ca="1">VLOOKUP(B233,input!$M$3:$N$27,2,FALSE)</f>
        <v>#N/A</v>
      </c>
      <c r="G233" s="1">
        <f t="shared" ca="1" si="7"/>
        <v>29.999990463256836</v>
      </c>
    </row>
    <row r="234" spans="1:7">
      <c r="A234" s="5" t="s">
        <v>475</v>
      </c>
      <c r="B234" s="14" t="s">
        <v>476</v>
      </c>
      <c r="C234" s="19" t="s">
        <v>212</v>
      </c>
      <c r="D234" s="38">
        <v>215</v>
      </c>
      <c r="E234" s="43">
        <f t="shared" ca="1" si="6"/>
        <v>215</v>
      </c>
      <c r="F234" s="1" t="e">
        <f ca="1">VLOOKUP(B234,input!$M$3:$N$27,2,FALSE)</f>
        <v>#N/A</v>
      </c>
      <c r="G234" s="1">
        <f t="shared" ca="1" si="7"/>
        <v>215</v>
      </c>
    </row>
    <row r="235" spans="1:7">
      <c r="A235" s="5" t="s">
        <v>477</v>
      </c>
      <c r="B235" s="14" t="s">
        <v>478</v>
      </c>
      <c r="C235" s="19"/>
      <c r="D235" s="11" t="s">
        <v>479</v>
      </c>
      <c r="E235" s="43" t="str">
        <f t="shared" ca="1" si="6"/>
        <v>TJA_Whatif100</v>
      </c>
      <c r="F235" s="1" t="e">
        <f ca="1">VLOOKUP(B235,input!$M$3:$N$27,2,FALSE)</f>
        <v>#N/A</v>
      </c>
      <c r="G235" s="1" t="str">
        <f t="shared" ca="1" si="7"/>
        <v>TJA_Whatif100</v>
      </c>
    </row>
    <row r="236" spans="1:7" ht="30">
      <c r="A236" s="5" t="s">
        <v>480</v>
      </c>
      <c r="B236" s="14" t="s">
        <v>481</v>
      </c>
      <c r="C236" s="19"/>
      <c r="D236" s="35">
        <v>0</v>
      </c>
      <c r="E236" s="43">
        <f t="shared" ca="1" si="6"/>
        <v>0</v>
      </c>
      <c r="F236" s="1" t="e">
        <f ca="1">VLOOKUP(B236,input!$M$3:$N$27,2,FALSE)</f>
        <v>#N/A</v>
      </c>
      <c r="G236" s="1">
        <f t="shared" ca="1" si="7"/>
        <v>0</v>
      </c>
    </row>
    <row r="237" spans="1:7" ht="30">
      <c r="A237" s="5" t="s">
        <v>482</v>
      </c>
      <c r="B237" s="14" t="s">
        <v>483</v>
      </c>
      <c r="C237" s="19" t="s">
        <v>33</v>
      </c>
      <c r="D237" s="37">
        <v>27.989999771118164</v>
      </c>
      <c r="E237" s="43">
        <f t="shared" ca="1" si="6"/>
        <v>30</v>
      </c>
      <c r="F237" s="1">
        <f ca="1">VLOOKUP(B237,input!$M$3:$N$27,2,FALSE)</f>
        <v>30</v>
      </c>
      <c r="G237" s="1">
        <f t="shared" ca="1" si="7"/>
        <v>30</v>
      </c>
    </row>
    <row r="238" spans="1:7" ht="30">
      <c r="A238" s="5" t="s">
        <v>484</v>
      </c>
      <c r="B238" s="14" t="s">
        <v>485</v>
      </c>
      <c r="C238" s="19" t="s">
        <v>33</v>
      </c>
      <c r="D238" s="36">
        <v>5.3600001335144043</v>
      </c>
      <c r="E238" s="43">
        <f t="shared" ca="1" si="6"/>
        <v>5.3600001335144043</v>
      </c>
      <c r="F238" s="1" t="e">
        <f ca="1">VLOOKUP(B238,input!$M$3:$N$27,2,FALSE)</f>
        <v>#N/A</v>
      </c>
      <c r="G238" s="1">
        <f t="shared" ca="1" si="7"/>
        <v>5.3600001335144043</v>
      </c>
    </row>
    <row r="239" spans="1:7">
      <c r="A239" s="5" t="s">
        <v>486</v>
      </c>
      <c r="B239" s="14" t="s">
        <v>487</v>
      </c>
      <c r="C239" s="19" t="s">
        <v>33</v>
      </c>
      <c r="D239" s="37">
        <v>48.630001068115234</v>
      </c>
      <c r="E239" s="43">
        <f t="shared" ca="1" si="6"/>
        <v>48.630001068115234</v>
      </c>
      <c r="F239" s="1" t="e">
        <f ca="1">VLOOKUP(B239,input!$M$3:$N$27,2,FALSE)</f>
        <v>#N/A</v>
      </c>
      <c r="G239" s="1">
        <f t="shared" ca="1" si="7"/>
        <v>48.630001068115234</v>
      </c>
    </row>
    <row r="240" spans="1:7">
      <c r="A240" s="5" t="s">
        <v>488</v>
      </c>
      <c r="B240" s="14" t="s">
        <v>489</v>
      </c>
      <c r="C240" s="19" t="s">
        <v>33</v>
      </c>
      <c r="D240" s="36">
        <v>3.9900000095367432</v>
      </c>
      <c r="E240" s="43">
        <f t="shared" ca="1" si="6"/>
        <v>3.9900000095367432</v>
      </c>
      <c r="F240" s="1" t="e">
        <f ca="1">VLOOKUP(B240,input!$M$3:$N$27,2,FALSE)</f>
        <v>#N/A</v>
      </c>
      <c r="G240" s="1">
        <f t="shared" ca="1" si="7"/>
        <v>3.9900000095367432</v>
      </c>
    </row>
    <row r="241" spans="1:7" ht="30">
      <c r="A241" s="5" t="s">
        <v>490</v>
      </c>
      <c r="B241" s="14" t="s">
        <v>491</v>
      </c>
      <c r="C241" s="19" t="s">
        <v>33</v>
      </c>
      <c r="D241" s="39">
        <v>0.80000001192092896</v>
      </c>
      <c r="E241" s="43">
        <f t="shared" ca="1" si="6"/>
        <v>0.80000001192092896</v>
      </c>
      <c r="F241" s="1" t="e">
        <f ca="1">VLOOKUP(B241,input!$M$3:$N$27,2,FALSE)</f>
        <v>#N/A</v>
      </c>
      <c r="G241" s="1">
        <f t="shared" ca="1" si="7"/>
        <v>0.80000001192092896</v>
      </c>
    </row>
    <row r="242" spans="1:7" ht="30">
      <c r="A242" s="5" t="s">
        <v>492</v>
      </c>
      <c r="B242" s="14" t="s">
        <v>493</v>
      </c>
      <c r="C242" s="19" t="s">
        <v>33</v>
      </c>
      <c r="D242" s="35">
        <v>0</v>
      </c>
      <c r="E242" s="43">
        <f t="shared" ca="1" si="6"/>
        <v>0</v>
      </c>
      <c r="F242" s="1" t="e">
        <f ca="1">VLOOKUP(B242,input!$M$3:$N$27,2,FALSE)</f>
        <v>#N/A</v>
      </c>
      <c r="G242" s="1">
        <f t="shared" ca="1" si="7"/>
        <v>0</v>
      </c>
    </row>
    <row r="243" spans="1:7">
      <c r="A243" s="5" t="s">
        <v>494</v>
      </c>
      <c r="B243" s="14" t="s">
        <v>495</v>
      </c>
      <c r="C243" s="19" t="s">
        <v>33</v>
      </c>
      <c r="D243" s="39">
        <v>0.18999999761581421</v>
      </c>
      <c r="E243" s="43">
        <f t="shared" ca="1" si="6"/>
        <v>0.18999999761581421</v>
      </c>
      <c r="F243" s="1" t="e">
        <f ca="1">VLOOKUP(B243,input!$M$3:$N$27,2,FALSE)</f>
        <v>#N/A</v>
      </c>
      <c r="G243" s="1">
        <f t="shared" ca="1" si="7"/>
        <v>0.18999999761581421</v>
      </c>
    </row>
    <row r="244" spans="1:7" ht="30">
      <c r="A244" s="5" t="s">
        <v>496</v>
      </c>
      <c r="B244" s="14" t="s">
        <v>497</v>
      </c>
      <c r="C244" s="19" t="s">
        <v>33</v>
      </c>
      <c r="D244" s="37">
        <v>13.039999008178711</v>
      </c>
      <c r="E244" s="43">
        <f t="shared" ca="1" si="6"/>
        <v>13.039999008178711</v>
      </c>
      <c r="F244" s="1" t="e">
        <f ca="1">VLOOKUP(B244,input!$M$3:$N$27,2,FALSE)</f>
        <v>#N/A</v>
      </c>
      <c r="G244" s="1">
        <f t="shared" ca="1" si="7"/>
        <v>13.039999008178711</v>
      </c>
    </row>
    <row r="245" spans="1:7">
      <c r="A245" s="5" t="s">
        <v>498</v>
      </c>
      <c r="B245" s="14" t="s">
        <v>499</v>
      </c>
      <c r="C245" s="19" t="s">
        <v>500</v>
      </c>
      <c r="D245" s="35">
        <v>18840.599609375</v>
      </c>
      <c r="E245" s="43">
        <f t="shared" ca="1" si="6"/>
        <v>4500</v>
      </c>
      <c r="F245" s="1">
        <f ca="1">VLOOKUP(B245,input!$M$3:$N$27,2,FALSE)</f>
        <v>4500</v>
      </c>
      <c r="G245" s="1">
        <f t="shared" ca="1" si="7"/>
        <v>4500</v>
      </c>
    </row>
    <row r="246" spans="1:7" ht="30">
      <c r="A246" s="5" t="s">
        <v>501</v>
      </c>
      <c r="B246" s="14" t="s">
        <v>502</v>
      </c>
      <c r="C246" s="19" t="s">
        <v>33</v>
      </c>
      <c r="D246" s="37">
        <v>32.75</v>
      </c>
      <c r="E246" s="43">
        <f t="shared" ca="1" si="6"/>
        <v>32.75</v>
      </c>
      <c r="F246" s="1" t="e">
        <f ca="1">VLOOKUP(B246,input!$M$3:$N$27,2,FALSE)</f>
        <v>#N/A</v>
      </c>
      <c r="G246" s="1">
        <f t="shared" ca="1" si="7"/>
        <v>32.75</v>
      </c>
    </row>
    <row r="247" spans="1:7" ht="30">
      <c r="A247" s="5" t="s">
        <v>503</v>
      </c>
      <c r="B247" s="14" t="s">
        <v>504</v>
      </c>
      <c r="C247" s="19" t="s">
        <v>505</v>
      </c>
      <c r="D247" s="36">
        <v>1.2978314161300659</v>
      </c>
      <c r="E247" s="43">
        <f t="shared" ca="1" si="6"/>
        <v>1.2978314161300659</v>
      </c>
      <c r="F247" s="1" t="e">
        <f ca="1">VLOOKUP(B247,input!$M$3:$N$27,2,FALSE)</f>
        <v>#N/A</v>
      </c>
      <c r="G247" s="1">
        <f t="shared" ca="1" si="7"/>
        <v>1.2978314161300659</v>
      </c>
    </row>
    <row r="248" spans="1:7" ht="30">
      <c r="A248" s="5" t="s">
        <v>506</v>
      </c>
      <c r="B248" s="14" t="s">
        <v>507</v>
      </c>
      <c r="C248" s="19" t="s">
        <v>505</v>
      </c>
      <c r="D248" s="36">
        <v>2.0932765007019043</v>
      </c>
      <c r="E248" s="43">
        <f t="shared" ca="1" si="6"/>
        <v>2.0932765007019043</v>
      </c>
      <c r="F248" s="1" t="e">
        <f ca="1">VLOOKUP(B248,input!$M$3:$N$27,2,FALSE)</f>
        <v>#N/A</v>
      </c>
      <c r="G248" s="1">
        <f t="shared" ca="1" si="7"/>
        <v>2.0932765007019043</v>
      </c>
    </row>
    <row r="249" spans="1:7" ht="30">
      <c r="A249" s="5" t="s">
        <v>508</v>
      </c>
      <c r="B249" s="14" t="s">
        <v>509</v>
      </c>
      <c r="C249" s="19"/>
      <c r="D249" s="37">
        <v>46</v>
      </c>
      <c r="E249" s="43">
        <f t="shared" ca="1" si="6"/>
        <v>46</v>
      </c>
      <c r="F249" s="1" t="e">
        <f ca="1">VLOOKUP(B249,input!$M$3:$N$27,2,FALSE)</f>
        <v>#N/A</v>
      </c>
      <c r="G249" s="1">
        <f t="shared" ca="1" si="7"/>
        <v>46</v>
      </c>
    </row>
    <row r="250" spans="1:7" ht="30">
      <c r="A250" s="5" t="s">
        <v>510</v>
      </c>
      <c r="B250" s="14" t="s">
        <v>511</v>
      </c>
      <c r="C250" s="19" t="s">
        <v>33</v>
      </c>
      <c r="D250" s="37">
        <v>18</v>
      </c>
      <c r="E250" s="43">
        <f t="shared" ca="1" si="6"/>
        <v>18</v>
      </c>
      <c r="F250" s="1" t="e">
        <f ca="1">VLOOKUP(B250,input!$M$3:$N$27,2,FALSE)</f>
        <v>#N/A</v>
      </c>
      <c r="G250" s="1">
        <f t="shared" ca="1" si="7"/>
        <v>18</v>
      </c>
    </row>
    <row r="251" spans="1:7" ht="30">
      <c r="A251" s="5" t="s">
        <v>512</v>
      </c>
      <c r="B251" s="14" t="s">
        <v>513</v>
      </c>
      <c r="C251" s="19" t="s">
        <v>33</v>
      </c>
      <c r="D251" s="37">
        <v>19</v>
      </c>
      <c r="E251" s="43">
        <f t="shared" ca="1" si="6"/>
        <v>19</v>
      </c>
      <c r="F251" s="1" t="e">
        <f ca="1">VLOOKUP(B251,input!$M$3:$N$27,2,FALSE)</f>
        <v>#N/A</v>
      </c>
      <c r="G251" s="1">
        <f t="shared" ca="1" si="7"/>
        <v>19</v>
      </c>
    </row>
    <row r="252" spans="1:7" ht="30">
      <c r="A252" s="5" t="s">
        <v>514</v>
      </c>
      <c r="B252" s="14" t="s">
        <v>515</v>
      </c>
      <c r="C252" s="19" t="s">
        <v>33</v>
      </c>
      <c r="D252" s="37">
        <v>23.5</v>
      </c>
      <c r="E252" s="43">
        <f t="shared" ca="1" si="6"/>
        <v>23.5</v>
      </c>
      <c r="F252" s="1" t="e">
        <f ca="1">VLOOKUP(B252,input!$M$3:$N$27,2,FALSE)</f>
        <v>#N/A</v>
      </c>
      <c r="G252" s="1">
        <f t="shared" ca="1" si="7"/>
        <v>23.5</v>
      </c>
    </row>
    <row r="253" spans="1:7" ht="30">
      <c r="A253" s="5" t="s">
        <v>516</v>
      </c>
      <c r="B253" s="14" t="s">
        <v>517</v>
      </c>
      <c r="C253" s="19" t="s">
        <v>33</v>
      </c>
      <c r="D253" s="37">
        <v>18.5</v>
      </c>
      <c r="E253" s="43">
        <f t="shared" ca="1" si="6"/>
        <v>18.5</v>
      </c>
      <c r="F253" s="1" t="e">
        <f ca="1">VLOOKUP(B253,input!$M$3:$N$27,2,FALSE)</f>
        <v>#N/A</v>
      </c>
      <c r="G253" s="1">
        <f t="shared" ca="1" si="7"/>
        <v>18.5</v>
      </c>
    </row>
    <row r="254" spans="1:7" ht="30">
      <c r="A254" s="5" t="s">
        <v>518</v>
      </c>
      <c r="B254" s="14" t="s">
        <v>519</v>
      </c>
      <c r="C254" s="19" t="s">
        <v>33</v>
      </c>
      <c r="D254" s="36">
        <v>7.0999999046325684</v>
      </c>
      <c r="E254" s="43">
        <f t="shared" ca="1" si="6"/>
        <v>7.0999999046325684</v>
      </c>
      <c r="F254" s="1" t="e">
        <f ca="1">VLOOKUP(B254,input!$M$3:$N$27,2,FALSE)</f>
        <v>#N/A</v>
      </c>
      <c r="G254" s="1">
        <f t="shared" ca="1" si="7"/>
        <v>7.0999999046325684</v>
      </c>
    </row>
    <row r="255" spans="1:7" ht="30">
      <c r="A255" s="5" t="s">
        <v>520</v>
      </c>
      <c r="B255" s="14" t="s">
        <v>521</v>
      </c>
      <c r="C255" s="19" t="s">
        <v>33</v>
      </c>
      <c r="D255" s="36">
        <v>5</v>
      </c>
      <c r="E255" s="43">
        <f t="shared" ca="1" si="6"/>
        <v>5</v>
      </c>
      <c r="F255" s="1" t="e">
        <f ca="1">VLOOKUP(B255,input!$M$3:$N$27,2,FALSE)</f>
        <v>#N/A</v>
      </c>
      <c r="G255" s="1">
        <f t="shared" ca="1" si="7"/>
        <v>5</v>
      </c>
    </row>
    <row r="256" spans="1:7" ht="30">
      <c r="A256" s="5" t="s">
        <v>522</v>
      </c>
      <c r="B256" s="14" t="s">
        <v>523</v>
      </c>
      <c r="C256" s="19" t="s">
        <v>33</v>
      </c>
      <c r="D256" s="39">
        <v>0.5</v>
      </c>
      <c r="E256" s="43">
        <f t="shared" ca="1" si="6"/>
        <v>0.5</v>
      </c>
      <c r="F256" s="1" t="e">
        <f ca="1">VLOOKUP(B256,input!$M$3:$N$27,2,FALSE)</f>
        <v>#N/A</v>
      </c>
      <c r="G256" s="1">
        <f t="shared" ca="1" si="7"/>
        <v>0.5</v>
      </c>
    </row>
    <row r="257" spans="1:7" ht="30">
      <c r="A257" s="5" t="s">
        <v>524</v>
      </c>
      <c r="B257" s="14" t="s">
        <v>525</v>
      </c>
      <c r="C257" s="19" t="s">
        <v>33</v>
      </c>
      <c r="D257" s="39">
        <v>0.69999998807907104</v>
      </c>
      <c r="E257" s="43">
        <f t="shared" ca="1" si="6"/>
        <v>0.69999998807907104</v>
      </c>
      <c r="F257" s="1" t="e">
        <f ca="1">VLOOKUP(B257,input!$M$3:$N$27,2,FALSE)</f>
        <v>#N/A</v>
      </c>
      <c r="G257" s="1">
        <f t="shared" ca="1" si="7"/>
        <v>0.69999998807907104</v>
      </c>
    </row>
    <row r="258" spans="1:7" ht="30">
      <c r="A258" s="5" t="s">
        <v>526</v>
      </c>
      <c r="B258" s="14" t="s">
        <v>527</v>
      </c>
      <c r="C258" s="19" t="s">
        <v>33</v>
      </c>
      <c r="D258" s="39">
        <v>3.9999999105930328E-2</v>
      </c>
      <c r="E258" s="43">
        <f t="shared" ca="1" si="6"/>
        <v>3.9999999105930328E-2</v>
      </c>
      <c r="F258" s="1" t="e">
        <f ca="1">VLOOKUP(B258,input!$M$3:$N$27,2,FALSE)</f>
        <v>#N/A</v>
      </c>
      <c r="G258" s="1">
        <f t="shared" ca="1" si="7"/>
        <v>3.9999999105930328E-2</v>
      </c>
    </row>
    <row r="259" spans="1:7" ht="30">
      <c r="A259" s="5" t="s">
        <v>528</v>
      </c>
      <c r="B259" s="14" t="s">
        <v>529</v>
      </c>
      <c r="C259" s="19" t="s">
        <v>33</v>
      </c>
      <c r="D259" s="36">
        <v>7.6599998474121094</v>
      </c>
      <c r="E259" s="43">
        <f t="shared" ca="1" si="6"/>
        <v>7.6599998474121094</v>
      </c>
      <c r="F259" s="1" t="e">
        <f ca="1">VLOOKUP(B259,input!$M$3:$N$27,2,FALSE)</f>
        <v>#N/A</v>
      </c>
      <c r="G259" s="1">
        <f t="shared" ca="1" si="7"/>
        <v>7.6599998474121094</v>
      </c>
    </row>
    <row r="260" spans="1:7" ht="30">
      <c r="A260" s="5" t="s">
        <v>530</v>
      </c>
      <c r="B260" s="14" t="s">
        <v>531</v>
      </c>
      <c r="C260" s="19" t="s">
        <v>33</v>
      </c>
      <c r="D260" s="35">
        <v>0</v>
      </c>
      <c r="E260" s="43">
        <f t="shared" ca="1" si="6"/>
        <v>0</v>
      </c>
      <c r="F260" s="1" t="e">
        <f ca="1">VLOOKUP(B260,input!$M$3:$N$27,2,FALSE)</f>
        <v>#N/A</v>
      </c>
      <c r="G260" s="1">
        <f t="shared" ca="1" si="7"/>
        <v>0</v>
      </c>
    </row>
    <row r="261" spans="1:7" ht="30">
      <c r="A261" s="5" t="s">
        <v>532</v>
      </c>
      <c r="B261" s="14" t="s">
        <v>533</v>
      </c>
      <c r="C261" s="19" t="s">
        <v>30</v>
      </c>
      <c r="D261" s="38">
        <v>1095</v>
      </c>
      <c r="E261" s="43">
        <f t="shared" ca="1" si="6"/>
        <v>1095</v>
      </c>
      <c r="F261" s="1" t="e">
        <f ca="1">VLOOKUP(B261,input!$M$3:$N$27,2,FALSE)</f>
        <v>#N/A</v>
      </c>
      <c r="G261" s="1">
        <f t="shared" ca="1" si="7"/>
        <v>1095</v>
      </c>
    </row>
    <row r="262" spans="1:7" ht="30">
      <c r="A262" s="5" t="s">
        <v>534</v>
      </c>
      <c r="B262" s="14" t="s">
        <v>535</v>
      </c>
      <c r="C262" s="19" t="s">
        <v>30</v>
      </c>
      <c r="D262" s="38">
        <v>1130</v>
      </c>
      <c r="E262" s="43">
        <f t="shared" ca="1" si="6"/>
        <v>1130</v>
      </c>
      <c r="F262" s="1" t="e">
        <f ca="1">VLOOKUP(B262,input!$M$3:$N$27,2,FALSE)</f>
        <v>#N/A</v>
      </c>
      <c r="G262" s="1">
        <f t="shared" ca="1" si="7"/>
        <v>1130</v>
      </c>
    </row>
    <row r="263" spans="1:7" ht="30">
      <c r="A263" s="5" t="s">
        <v>536</v>
      </c>
      <c r="B263" s="14" t="s">
        <v>537</v>
      </c>
      <c r="C263" s="19" t="s">
        <v>212</v>
      </c>
      <c r="D263" s="38">
        <v>1105.9000244140625</v>
      </c>
      <c r="E263" s="43">
        <f t="shared" ca="1" si="6"/>
        <v>945.59000000000015</v>
      </c>
      <c r="F263" s="1">
        <f ca="1">VLOOKUP(B263,input!$M$3:$N$27,2,FALSE)</f>
        <v>945.59000000000015</v>
      </c>
      <c r="G263" s="1">
        <f t="shared" ca="1" si="7"/>
        <v>945.59000000000015</v>
      </c>
    </row>
    <row r="264" spans="1:7" ht="30">
      <c r="A264" s="5" t="s">
        <v>538</v>
      </c>
      <c r="B264" s="14" t="s">
        <v>539</v>
      </c>
      <c r="C264" s="19" t="s">
        <v>30</v>
      </c>
      <c r="D264" s="38">
        <v>1151</v>
      </c>
      <c r="E264" s="43">
        <f t="shared" ca="1" si="6"/>
        <v>1145.3300000000002</v>
      </c>
      <c r="F264" s="1">
        <f ca="1">VLOOKUP(B264,input!$M$3:$N$27,2,FALSE)</f>
        <v>1145.3300000000002</v>
      </c>
      <c r="G264" s="1">
        <f t="shared" ca="1" si="7"/>
        <v>1145.3300000000002</v>
      </c>
    </row>
    <row r="265" spans="1:7" ht="30">
      <c r="A265" s="5" t="s">
        <v>540</v>
      </c>
      <c r="B265" s="14" t="s">
        <v>541</v>
      </c>
      <c r="C265" s="19" t="s">
        <v>33</v>
      </c>
      <c r="D265" s="37">
        <v>25</v>
      </c>
      <c r="E265" s="43">
        <f t="shared" ref="E265:E328" ca="1" si="8">G265</f>
        <v>25</v>
      </c>
      <c r="F265" s="1">
        <f ca="1">VLOOKUP(B265,input!$M$3:$N$27,2,FALSE)</f>
        <v>25</v>
      </c>
      <c r="G265" s="1">
        <f t="shared" ref="G265:G328" ca="1" si="9">_xlfn.IFNA(F265,D265)</f>
        <v>25</v>
      </c>
    </row>
    <row r="266" spans="1:7" ht="30">
      <c r="A266" s="5" t="s">
        <v>542</v>
      </c>
      <c r="B266" s="14" t="s">
        <v>543</v>
      </c>
      <c r="C266" s="19" t="s">
        <v>33</v>
      </c>
      <c r="D266" s="36">
        <v>3.25</v>
      </c>
      <c r="E266" s="43">
        <f t="shared" ca="1" si="8"/>
        <v>3.25</v>
      </c>
      <c r="F266" s="1" t="e">
        <f ca="1">VLOOKUP(B266,input!$M$3:$N$27,2,FALSE)</f>
        <v>#N/A</v>
      </c>
      <c r="G266" s="1">
        <f t="shared" ca="1" si="9"/>
        <v>3.25</v>
      </c>
    </row>
    <row r="267" spans="1:7" ht="30">
      <c r="A267" s="5" t="s">
        <v>544</v>
      </c>
      <c r="B267" s="14" t="s">
        <v>545</v>
      </c>
      <c r="C267" s="19" t="s">
        <v>33</v>
      </c>
      <c r="D267" s="39">
        <v>0.25</v>
      </c>
      <c r="E267" s="43">
        <f t="shared" ca="1" si="8"/>
        <v>0.25</v>
      </c>
      <c r="F267" s="1" t="e">
        <f ca="1">VLOOKUP(B267,input!$M$3:$N$27,2,FALSE)</f>
        <v>#N/A</v>
      </c>
      <c r="G267" s="1">
        <f t="shared" ca="1" si="9"/>
        <v>0.25</v>
      </c>
    </row>
    <row r="268" spans="1:7" ht="30">
      <c r="A268" s="5" t="s">
        <v>546</v>
      </c>
      <c r="B268" s="14" t="s">
        <v>547</v>
      </c>
      <c r="C268" s="19" t="s">
        <v>61</v>
      </c>
      <c r="D268" s="39">
        <v>-0.62266504764556885</v>
      </c>
      <c r="E268" s="43">
        <f t="shared" ca="1" si="8"/>
        <v>-0.62266504764556885</v>
      </c>
      <c r="F268" s="1" t="e">
        <f ca="1">VLOOKUP(B268,input!$M$3:$N$27,2,FALSE)</f>
        <v>#N/A</v>
      </c>
      <c r="G268" s="1">
        <f t="shared" ca="1" si="9"/>
        <v>-0.62266504764556885</v>
      </c>
    </row>
    <row r="269" spans="1:7" ht="30">
      <c r="A269" s="5" t="s">
        <v>548</v>
      </c>
      <c r="B269" s="14" t="s">
        <v>549</v>
      </c>
      <c r="C269" s="19" t="s">
        <v>61</v>
      </c>
      <c r="D269" s="37">
        <v>12.453300476074219</v>
      </c>
      <c r="E269" s="43">
        <f t="shared" ca="1" si="8"/>
        <v>12.453300476074219</v>
      </c>
      <c r="F269" s="1" t="e">
        <f ca="1">VLOOKUP(B269,input!$M$3:$N$27,2,FALSE)</f>
        <v>#N/A</v>
      </c>
      <c r="G269" s="1">
        <f t="shared" ca="1" si="9"/>
        <v>12.453300476074219</v>
      </c>
    </row>
    <row r="270" spans="1:7" ht="30">
      <c r="A270" s="5" t="s">
        <v>550</v>
      </c>
      <c r="B270" s="14" t="s">
        <v>551</v>
      </c>
      <c r="C270" s="19" t="s">
        <v>33</v>
      </c>
      <c r="D270" s="37">
        <v>20</v>
      </c>
      <c r="E270" s="43">
        <f t="shared" ca="1" si="8"/>
        <v>20</v>
      </c>
      <c r="F270" s="1" t="e">
        <f ca="1">VLOOKUP(B270,input!$M$3:$N$27,2,FALSE)</f>
        <v>#N/A</v>
      </c>
      <c r="G270" s="1">
        <f t="shared" ca="1" si="9"/>
        <v>20</v>
      </c>
    </row>
    <row r="271" spans="1:7" ht="45">
      <c r="A271" s="5" t="s">
        <v>552</v>
      </c>
      <c r="B271" s="14" t="s">
        <v>553</v>
      </c>
      <c r="C271" s="19" t="s">
        <v>33</v>
      </c>
      <c r="D271" s="36">
        <v>5.3000001907348633</v>
      </c>
      <c r="E271" s="43">
        <f t="shared" ca="1" si="8"/>
        <v>5.3000001907348633</v>
      </c>
      <c r="F271" s="1" t="e">
        <f ca="1">VLOOKUP(B271,input!$M$3:$N$27,2,FALSE)</f>
        <v>#N/A</v>
      </c>
      <c r="G271" s="1">
        <f t="shared" ca="1" si="9"/>
        <v>5.3000001907348633</v>
      </c>
    </row>
    <row r="272" spans="1:7" ht="45">
      <c r="A272" s="5" t="s">
        <v>554</v>
      </c>
      <c r="B272" s="14" t="s">
        <v>555</v>
      </c>
      <c r="C272" s="19" t="s">
        <v>84</v>
      </c>
      <c r="D272" s="35">
        <v>0</v>
      </c>
      <c r="E272" s="43">
        <f t="shared" ca="1" si="8"/>
        <v>0</v>
      </c>
      <c r="F272" s="1" t="e">
        <f ca="1">VLOOKUP(B272,input!$M$3:$N$27,2,FALSE)</f>
        <v>#N/A</v>
      </c>
      <c r="G272" s="1">
        <f t="shared" ca="1" si="9"/>
        <v>0</v>
      </c>
    </row>
    <row r="273" spans="1:7" ht="30">
      <c r="A273" s="5" t="s">
        <v>556</v>
      </c>
      <c r="B273" s="14" t="s">
        <v>557</v>
      </c>
      <c r="C273" s="19" t="s">
        <v>30</v>
      </c>
      <c r="D273" s="37">
        <v>60.799991607666016</v>
      </c>
      <c r="E273" s="43">
        <f t="shared" ca="1" si="8"/>
        <v>60.799991607666016</v>
      </c>
      <c r="F273" s="1" t="e">
        <f ca="1">VLOOKUP(B273,input!$M$3:$N$27,2,FALSE)</f>
        <v>#N/A</v>
      </c>
      <c r="G273" s="1">
        <f t="shared" ca="1" si="9"/>
        <v>60.799991607666016</v>
      </c>
    </row>
    <row r="274" spans="1:7" ht="45">
      <c r="A274" s="5" t="s">
        <v>558</v>
      </c>
      <c r="B274" s="14" t="s">
        <v>559</v>
      </c>
      <c r="C274" s="19"/>
      <c r="D274" s="36">
        <v>1.7999999523162842</v>
      </c>
      <c r="E274" s="43">
        <f t="shared" ca="1" si="8"/>
        <v>1.7999999523162842</v>
      </c>
      <c r="F274" s="1" t="e">
        <f ca="1">VLOOKUP(B274,input!$M$3:$N$27,2,FALSE)</f>
        <v>#N/A</v>
      </c>
      <c r="G274" s="1">
        <f t="shared" ca="1" si="9"/>
        <v>1.7999999523162842</v>
      </c>
    </row>
    <row r="275" spans="1:7" ht="30">
      <c r="A275" s="5" t="s">
        <v>560</v>
      </c>
      <c r="B275" s="14" t="s">
        <v>561</v>
      </c>
      <c r="C275" s="19" t="s">
        <v>33</v>
      </c>
      <c r="D275" s="37">
        <v>65</v>
      </c>
      <c r="E275" s="43">
        <f t="shared" ca="1" si="8"/>
        <v>65</v>
      </c>
      <c r="F275" s="1" t="e">
        <f ca="1">VLOOKUP(B275,input!$M$3:$N$27,2,FALSE)</f>
        <v>#N/A</v>
      </c>
      <c r="G275" s="1">
        <f t="shared" ca="1" si="9"/>
        <v>65</v>
      </c>
    </row>
    <row r="276" spans="1:7" ht="45">
      <c r="A276" s="5" t="s">
        <v>562</v>
      </c>
      <c r="B276" s="14" t="s">
        <v>563</v>
      </c>
      <c r="C276" s="19" t="s">
        <v>33</v>
      </c>
      <c r="D276" s="37">
        <v>80</v>
      </c>
      <c r="E276" s="43">
        <f t="shared" ca="1" si="8"/>
        <v>80</v>
      </c>
      <c r="F276" s="1" t="e">
        <f ca="1">VLOOKUP(B276,input!$M$3:$N$27,2,FALSE)</f>
        <v>#N/A</v>
      </c>
      <c r="G276" s="1">
        <f t="shared" ca="1" si="9"/>
        <v>80</v>
      </c>
    </row>
    <row r="277" spans="1:7" ht="45">
      <c r="A277" s="5" t="s">
        <v>564</v>
      </c>
      <c r="B277" s="14" t="s">
        <v>565</v>
      </c>
      <c r="C277" s="19" t="s">
        <v>33</v>
      </c>
      <c r="D277" s="37">
        <v>60</v>
      </c>
      <c r="E277" s="43">
        <f t="shared" ca="1" si="8"/>
        <v>60</v>
      </c>
      <c r="F277" s="1" t="e">
        <f ca="1">VLOOKUP(B277,input!$M$3:$N$27,2,FALSE)</f>
        <v>#N/A</v>
      </c>
      <c r="G277" s="1">
        <f t="shared" ca="1" si="9"/>
        <v>60</v>
      </c>
    </row>
    <row r="278" spans="1:7" ht="30">
      <c r="A278" s="5" t="s">
        <v>566</v>
      </c>
      <c r="B278" s="14" t="s">
        <v>567</v>
      </c>
      <c r="C278" s="19" t="s">
        <v>61</v>
      </c>
      <c r="D278" s="37">
        <v>20</v>
      </c>
      <c r="E278" s="43">
        <f t="shared" ca="1" si="8"/>
        <v>20</v>
      </c>
      <c r="F278" s="1" t="e">
        <f ca="1">VLOOKUP(B278,input!$M$3:$N$27,2,FALSE)</f>
        <v>#N/A</v>
      </c>
      <c r="G278" s="1">
        <f t="shared" ca="1" si="9"/>
        <v>20</v>
      </c>
    </row>
    <row r="279" spans="1:7" ht="30">
      <c r="A279" s="5" t="s">
        <v>568</v>
      </c>
      <c r="B279" s="14" t="s">
        <v>569</v>
      </c>
      <c r="C279" s="19" t="s">
        <v>61</v>
      </c>
      <c r="D279" s="37">
        <v>99.62640380859375</v>
      </c>
      <c r="E279" s="43">
        <f t="shared" ca="1" si="8"/>
        <v>99.62640380859375</v>
      </c>
      <c r="F279" s="1" t="e">
        <f ca="1">VLOOKUP(B279,input!$M$3:$N$27,2,FALSE)</f>
        <v>#N/A</v>
      </c>
      <c r="G279" s="1">
        <f t="shared" ca="1" si="9"/>
        <v>99.62640380859375</v>
      </c>
    </row>
    <row r="280" spans="1:7" ht="30">
      <c r="A280" s="5" t="s">
        <v>570</v>
      </c>
      <c r="B280" s="14" t="s">
        <v>571</v>
      </c>
      <c r="C280" s="19" t="s">
        <v>572</v>
      </c>
      <c r="D280" s="37">
        <v>22.046199798583984</v>
      </c>
      <c r="E280" s="43">
        <f t="shared" ca="1" si="8"/>
        <v>22.046199798583984</v>
      </c>
      <c r="F280" s="1" t="e">
        <f ca="1">VLOOKUP(B280,input!$M$3:$N$27,2,FALSE)</f>
        <v>#N/A</v>
      </c>
      <c r="G280" s="1">
        <f t="shared" ca="1" si="9"/>
        <v>22.046199798583984</v>
      </c>
    </row>
    <row r="281" spans="1:7">
      <c r="A281" s="5" t="s">
        <v>573</v>
      </c>
      <c r="B281" s="14" t="s">
        <v>574</v>
      </c>
      <c r="C281" s="19" t="s">
        <v>38</v>
      </c>
      <c r="D281" s="36">
        <v>1.0331799983978271</v>
      </c>
      <c r="E281" s="43">
        <f t="shared" ca="1" si="8"/>
        <v>1.0331799983978271</v>
      </c>
      <c r="F281" s="1" t="e">
        <f ca="1">VLOOKUP(B281,input!$M$3:$N$27,2,FALSE)</f>
        <v>#N/A</v>
      </c>
      <c r="G281" s="1">
        <f t="shared" ca="1" si="9"/>
        <v>1.0331799983978271</v>
      </c>
    </row>
    <row r="282" spans="1:7">
      <c r="A282" s="5" t="s">
        <v>575</v>
      </c>
      <c r="B282" s="14" t="s">
        <v>576</v>
      </c>
      <c r="C282" s="19" t="s">
        <v>30</v>
      </c>
      <c r="D282" s="37">
        <v>25.850008010864258</v>
      </c>
      <c r="E282" s="43">
        <f t="shared" ca="1" si="8"/>
        <v>25.850008010864258</v>
      </c>
      <c r="F282" s="1" t="e">
        <f ca="1">VLOOKUP(B282,input!$M$3:$N$27,2,FALSE)</f>
        <v>#N/A</v>
      </c>
      <c r="G282" s="1">
        <f t="shared" ca="1" si="9"/>
        <v>25.850008010864258</v>
      </c>
    </row>
    <row r="283" spans="1:7">
      <c r="A283" s="5" t="s">
        <v>577</v>
      </c>
      <c r="B283" s="14" t="s">
        <v>578</v>
      </c>
      <c r="C283" s="19" t="s">
        <v>212</v>
      </c>
      <c r="D283" s="38">
        <v>695.22998046875</v>
      </c>
      <c r="E283" s="43">
        <f t="shared" ca="1" si="8"/>
        <v>695.22998046875</v>
      </c>
      <c r="F283" s="1" t="e">
        <f ca="1">VLOOKUP(B283,input!$M$3:$N$27,2,FALSE)</f>
        <v>#N/A</v>
      </c>
      <c r="G283" s="1">
        <f t="shared" ca="1" si="9"/>
        <v>695.22998046875</v>
      </c>
    </row>
    <row r="284" spans="1:7" ht="30">
      <c r="A284" s="5" t="s">
        <v>579</v>
      </c>
      <c r="B284" s="14" t="s">
        <v>580</v>
      </c>
      <c r="C284" s="19" t="s">
        <v>33</v>
      </c>
      <c r="D284" s="37">
        <v>59.240001678466797</v>
      </c>
      <c r="E284" s="43">
        <f t="shared" ca="1" si="8"/>
        <v>59.240001678466797</v>
      </c>
      <c r="F284" s="1" t="e">
        <f ca="1">VLOOKUP(B284,input!$M$3:$N$27,2,FALSE)</f>
        <v>#N/A</v>
      </c>
      <c r="G284" s="1">
        <f t="shared" ca="1" si="9"/>
        <v>59.240001678466797</v>
      </c>
    </row>
    <row r="285" spans="1:7" ht="30">
      <c r="A285" s="5" t="s">
        <v>581</v>
      </c>
      <c r="B285" s="14" t="s">
        <v>582</v>
      </c>
      <c r="C285" s="19" t="s">
        <v>33</v>
      </c>
      <c r="D285" s="37">
        <v>80</v>
      </c>
      <c r="E285" s="43">
        <f t="shared" ca="1" si="8"/>
        <v>80</v>
      </c>
      <c r="F285" s="1" t="e">
        <f ca="1">VLOOKUP(B285,input!$M$3:$N$27,2,FALSE)</f>
        <v>#N/A</v>
      </c>
      <c r="G285" s="1">
        <f t="shared" ca="1" si="9"/>
        <v>80</v>
      </c>
    </row>
    <row r="286" spans="1:7" ht="30">
      <c r="A286" s="5" t="s">
        <v>583</v>
      </c>
      <c r="B286" s="14" t="s">
        <v>584</v>
      </c>
      <c r="C286" s="19" t="s">
        <v>585</v>
      </c>
      <c r="D286" s="35">
        <v>0</v>
      </c>
      <c r="E286" s="43">
        <f t="shared" ca="1" si="8"/>
        <v>0</v>
      </c>
      <c r="F286" s="1" t="e">
        <f ca="1">VLOOKUP(B286,input!$M$3:$N$27,2,FALSE)</f>
        <v>#N/A</v>
      </c>
      <c r="G286" s="1">
        <f t="shared" ca="1" si="9"/>
        <v>0</v>
      </c>
    </row>
    <row r="287" spans="1:7" ht="30">
      <c r="A287" s="5" t="s">
        <v>586</v>
      </c>
      <c r="B287" s="14" t="s">
        <v>587</v>
      </c>
      <c r="C287" s="19" t="s">
        <v>588</v>
      </c>
      <c r="D287" s="35">
        <v>0</v>
      </c>
      <c r="E287" s="43">
        <f t="shared" ca="1" si="8"/>
        <v>0</v>
      </c>
      <c r="F287" s="1" t="e">
        <f ca="1">VLOOKUP(B287,input!$M$3:$N$27,2,FALSE)</f>
        <v>#N/A</v>
      </c>
      <c r="G287" s="1">
        <f t="shared" ca="1" si="9"/>
        <v>0</v>
      </c>
    </row>
    <row r="288" spans="1:7">
      <c r="A288" s="5" t="s">
        <v>589</v>
      </c>
      <c r="B288" s="14" t="s">
        <v>590</v>
      </c>
      <c r="C288" s="19" t="s">
        <v>38</v>
      </c>
      <c r="D288" s="36">
        <v>1.1129435300827026</v>
      </c>
      <c r="E288" s="43">
        <f t="shared" ca="1" si="8"/>
        <v>1.1129435300827026</v>
      </c>
      <c r="F288" s="1" t="e">
        <f ca="1">VLOOKUP(B288,input!$M$3:$N$27,2,FALSE)</f>
        <v>#N/A</v>
      </c>
      <c r="G288" s="1">
        <f t="shared" ca="1" si="9"/>
        <v>1.1129435300827026</v>
      </c>
    </row>
    <row r="289" spans="1:7">
      <c r="A289" s="5" t="s">
        <v>591</v>
      </c>
      <c r="B289" s="14" t="s">
        <v>592</v>
      </c>
      <c r="C289" s="19" t="s">
        <v>30</v>
      </c>
      <c r="D289" s="37">
        <v>25.850008010864258</v>
      </c>
      <c r="E289" s="43">
        <f t="shared" ca="1" si="8"/>
        <v>25.850008010864258</v>
      </c>
      <c r="F289" s="1" t="e">
        <f ca="1">VLOOKUP(B289,input!$M$3:$N$27,2,FALSE)</f>
        <v>#N/A</v>
      </c>
      <c r="G289" s="1">
        <f t="shared" ca="1" si="9"/>
        <v>25.850008010864258</v>
      </c>
    </row>
    <row r="290" spans="1:7">
      <c r="A290" s="5" t="s">
        <v>593</v>
      </c>
      <c r="B290" s="14" t="s">
        <v>594</v>
      </c>
      <c r="C290" s="19" t="s">
        <v>212</v>
      </c>
      <c r="D290" s="38">
        <v>579.010009765625</v>
      </c>
      <c r="E290" s="43">
        <f t="shared" ca="1" si="8"/>
        <v>579.010009765625</v>
      </c>
      <c r="F290" s="1" t="e">
        <f ca="1">VLOOKUP(B290,input!$M$3:$N$27,2,FALSE)</f>
        <v>#N/A</v>
      </c>
      <c r="G290" s="1">
        <f t="shared" ca="1" si="9"/>
        <v>579.010009765625</v>
      </c>
    </row>
    <row r="291" spans="1:7" ht="30">
      <c r="A291" s="5" t="s">
        <v>595</v>
      </c>
      <c r="B291" s="14" t="s">
        <v>596</v>
      </c>
      <c r="C291" s="19" t="s">
        <v>33</v>
      </c>
      <c r="D291" s="37">
        <v>59.240001678466797</v>
      </c>
      <c r="E291" s="43">
        <f t="shared" ca="1" si="8"/>
        <v>59.240001678466797</v>
      </c>
      <c r="F291" s="1" t="e">
        <f ca="1">VLOOKUP(B291,input!$M$3:$N$27,2,FALSE)</f>
        <v>#N/A</v>
      </c>
      <c r="G291" s="1">
        <f t="shared" ca="1" si="9"/>
        <v>59.240001678466797</v>
      </c>
    </row>
    <row r="292" spans="1:7" ht="30">
      <c r="A292" s="5" t="s">
        <v>597</v>
      </c>
      <c r="B292" s="14" t="s">
        <v>598</v>
      </c>
      <c r="C292" s="19" t="s">
        <v>33</v>
      </c>
      <c r="D292" s="37">
        <v>80</v>
      </c>
      <c r="E292" s="43">
        <f t="shared" ca="1" si="8"/>
        <v>80</v>
      </c>
      <c r="F292" s="1" t="e">
        <f ca="1">VLOOKUP(B292,input!$M$3:$N$27,2,FALSE)</f>
        <v>#N/A</v>
      </c>
      <c r="G292" s="1">
        <f t="shared" ca="1" si="9"/>
        <v>80</v>
      </c>
    </row>
    <row r="293" spans="1:7" ht="30">
      <c r="A293" s="5" t="s">
        <v>599</v>
      </c>
      <c r="B293" s="14" t="s">
        <v>600</v>
      </c>
      <c r="C293" s="19" t="s">
        <v>585</v>
      </c>
      <c r="D293" s="35">
        <v>0</v>
      </c>
      <c r="E293" s="43">
        <f t="shared" ca="1" si="8"/>
        <v>0</v>
      </c>
      <c r="F293" s="1" t="e">
        <f ca="1">VLOOKUP(B293,input!$M$3:$N$27,2,FALSE)</f>
        <v>#N/A</v>
      </c>
      <c r="G293" s="1">
        <f t="shared" ca="1" si="9"/>
        <v>0</v>
      </c>
    </row>
    <row r="294" spans="1:7" ht="30">
      <c r="A294" s="5" t="s">
        <v>601</v>
      </c>
      <c r="B294" s="14" t="s">
        <v>602</v>
      </c>
      <c r="C294" s="19" t="s">
        <v>588</v>
      </c>
      <c r="D294" s="35">
        <v>0</v>
      </c>
      <c r="E294" s="43">
        <f t="shared" ca="1" si="8"/>
        <v>0</v>
      </c>
      <c r="F294" s="1" t="e">
        <f ca="1">VLOOKUP(B294,input!$M$3:$N$27,2,FALSE)</f>
        <v>#N/A</v>
      </c>
      <c r="G294" s="1">
        <f t="shared" ca="1" si="9"/>
        <v>0</v>
      </c>
    </row>
    <row r="295" spans="1:7" ht="30">
      <c r="A295" s="5" t="s">
        <v>603</v>
      </c>
      <c r="B295" s="14" t="s">
        <v>604</v>
      </c>
      <c r="C295" s="19" t="s">
        <v>33</v>
      </c>
      <c r="D295" s="37">
        <v>75</v>
      </c>
      <c r="E295" s="43">
        <f t="shared" ca="1" si="8"/>
        <v>75</v>
      </c>
      <c r="F295" s="1" t="e">
        <f ca="1">VLOOKUP(B295,input!$M$3:$N$27,2,FALSE)</f>
        <v>#N/A</v>
      </c>
      <c r="G295" s="1">
        <f t="shared" ca="1" si="9"/>
        <v>75</v>
      </c>
    </row>
    <row r="296" spans="1:7" ht="30">
      <c r="A296" s="5" t="s">
        <v>605</v>
      </c>
      <c r="B296" s="14" t="s">
        <v>606</v>
      </c>
      <c r="C296" s="19"/>
      <c r="D296" s="36">
        <v>1.0212230682373047</v>
      </c>
      <c r="E296" s="43">
        <f t="shared" ca="1" si="8"/>
        <v>1.0212230682373047</v>
      </c>
      <c r="F296" s="1" t="e">
        <f ca="1">VLOOKUP(B296,input!$M$3:$N$27,2,FALSE)</f>
        <v>#N/A</v>
      </c>
      <c r="G296" s="1">
        <f t="shared" ca="1" si="9"/>
        <v>1.0212230682373047</v>
      </c>
    </row>
    <row r="297" spans="1:7" ht="30">
      <c r="A297" s="5" t="s">
        <v>607</v>
      </c>
      <c r="B297" s="14" t="s">
        <v>608</v>
      </c>
      <c r="C297" s="19" t="s">
        <v>30</v>
      </c>
      <c r="D297" s="37">
        <v>24.999990463256836</v>
      </c>
      <c r="E297" s="43">
        <f t="shared" ca="1" si="8"/>
        <v>24.999990463256836</v>
      </c>
      <c r="F297" s="1" t="e">
        <f ca="1">VLOOKUP(B297,input!$M$3:$N$27,2,FALSE)</f>
        <v>#N/A</v>
      </c>
      <c r="G297" s="1">
        <f t="shared" ca="1" si="9"/>
        <v>24.999990463256836</v>
      </c>
    </row>
    <row r="298" spans="1:7">
      <c r="A298" s="5" t="s">
        <v>609</v>
      </c>
      <c r="B298" s="14" t="s">
        <v>610</v>
      </c>
      <c r="C298" s="19"/>
      <c r="D298" s="36">
        <v>1</v>
      </c>
      <c r="E298" s="43">
        <f t="shared" ca="1" si="8"/>
        <v>1</v>
      </c>
      <c r="F298" s="1" t="e">
        <f ca="1">VLOOKUP(B298,input!$M$3:$N$27,2,FALSE)</f>
        <v>#N/A</v>
      </c>
      <c r="G298" s="1">
        <f t="shared" ca="1" si="9"/>
        <v>1</v>
      </c>
    </row>
    <row r="299" spans="1:7" ht="30">
      <c r="A299" s="5" t="s">
        <v>611</v>
      </c>
      <c r="B299" s="14" t="s">
        <v>612</v>
      </c>
      <c r="C299" s="19"/>
      <c r="D299" s="39">
        <v>0.99000000953674316</v>
      </c>
      <c r="E299" s="43">
        <f t="shared" ca="1" si="8"/>
        <v>0.99000000953674316</v>
      </c>
      <c r="F299" s="1" t="e">
        <f ca="1">VLOOKUP(B299,input!$M$3:$N$27,2,FALSE)</f>
        <v>#N/A</v>
      </c>
      <c r="G299" s="1">
        <f t="shared" ca="1" si="9"/>
        <v>0.99000000953674316</v>
      </c>
    </row>
    <row r="300" spans="1:7" ht="30">
      <c r="A300" s="5" t="s">
        <v>613</v>
      </c>
      <c r="B300" s="14" t="s">
        <v>614</v>
      </c>
      <c r="C300" s="19"/>
      <c r="D300" s="41">
        <v>9.9999904632568359E-3</v>
      </c>
      <c r="E300" s="43">
        <f t="shared" ca="1" si="8"/>
        <v>9.9999904632568359E-3</v>
      </c>
      <c r="F300" s="1" t="e">
        <f ca="1">VLOOKUP(B300,input!$M$3:$N$27,2,FALSE)</f>
        <v>#N/A</v>
      </c>
      <c r="G300" s="1">
        <f t="shared" ca="1" si="9"/>
        <v>9.9999904632568359E-3</v>
      </c>
    </row>
    <row r="301" spans="1:7" ht="30">
      <c r="A301" s="5" t="s">
        <v>615</v>
      </c>
      <c r="B301" s="14" t="s">
        <v>616</v>
      </c>
      <c r="C301" s="19"/>
      <c r="D301" s="39">
        <v>0.30000001192092896</v>
      </c>
      <c r="E301" s="43">
        <f t="shared" ca="1" si="8"/>
        <v>0.30000001192092896</v>
      </c>
      <c r="F301" s="1" t="e">
        <f ca="1">VLOOKUP(B301,input!$M$3:$N$27,2,FALSE)</f>
        <v>#N/A</v>
      </c>
      <c r="G301" s="1">
        <f t="shared" ca="1" si="9"/>
        <v>0.30000001192092896</v>
      </c>
    </row>
    <row r="302" spans="1:7" ht="30">
      <c r="A302" s="5" t="s">
        <v>617</v>
      </c>
      <c r="B302" s="14" t="s">
        <v>618</v>
      </c>
      <c r="C302" s="19"/>
      <c r="D302" s="39">
        <v>0.69999998807907104</v>
      </c>
      <c r="E302" s="43">
        <f t="shared" ca="1" si="8"/>
        <v>0.69999998807907104</v>
      </c>
      <c r="F302" s="1" t="e">
        <f ca="1">VLOOKUP(B302,input!$M$3:$N$27,2,FALSE)</f>
        <v>#N/A</v>
      </c>
      <c r="G302" s="1">
        <f t="shared" ca="1" si="9"/>
        <v>0.69999998807907104</v>
      </c>
    </row>
    <row r="303" spans="1:7" ht="30">
      <c r="A303" s="5" t="s">
        <v>619</v>
      </c>
      <c r="B303" s="14" t="s">
        <v>620</v>
      </c>
      <c r="C303" s="19"/>
      <c r="D303" s="39">
        <v>0.10989011079072952</v>
      </c>
      <c r="E303" s="43">
        <f t="shared" ca="1" si="8"/>
        <v>0.10989011079072952</v>
      </c>
      <c r="F303" s="1" t="e">
        <f ca="1">VLOOKUP(B303,input!$M$3:$N$27,2,FALSE)</f>
        <v>#N/A</v>
      </c>
      <c r="G303" s="1">
        <f t="shared" ca="1" si="9"/>
        <v>0.10989011079072952</v>
      </c>
    </row>
    <row r="304" spans="1:7" ht="30">
      <c r="A304" s="5" t="s">
        <v>621</v>
      </c>
      <c r="B304" s="14" t="s">
        <v>622</v>
      </c>
      <c r="C304" s="19"/>
      <c r="D304" s="39">
        <v>0.89010989665985107</v>
      </c>
      <c r="E304" s="43">
        <f t="shared" ca="1" si="8"/>
        <v>0.89010989665985107</v>
      </c>
      <c r="F304" s="1" t="e">
        <f ca="1">VLOOKUP(B304,input!$M$3:$N$27,2,FALSE)</f>
        <v>#N/A</v>
      </c>
      <c r="G304" s="1">
        <f t="shared" ca="1" si="9"/>
        <v>0.89010989665985107</v>
      </c>
    </row>
    <row r="305" spans="1:7" ht="30">
      <c r="A305" s="5" t="s">
        <v>623</v>
      </c>
      <c r="B305" s="14" t="s">
        <v>624</v>
      </c>
      <c r="C305" s="19"/>
      <c r="D305" s="39">
        <v>0.5</v>
      </c>
      <c r="E305" s="43">
        <f t="shared" ca="1" si="8"/>
        <v>0.5</v>
      </c>
      <c r="F305" s="1" t="e">
        <f ca="1">VLOOKUP(B305,input!$M$3:$N$27,2,FALSE)</f>
        <v>#N/A</v>
      </c>
      <c r="G305" s="1">
        <f t="shared" ca="1" si="9"/>
        <v>0.5</v>
      </c>
    </row>
    <row r="306" spans="1:7" ht="30">
      <c r="A306" s="5" t="s">
        <v>625</v>
      </c>
      <c r="B306" s="14" t="s">
        <v>626</v>
      </c>
      <c r="C306" s="19"/>
      <c r="D306" s="39">
        <v>0.5</v>
      </c>
      <c r="E306" s="43">
        <f t="shared" ca="1" si="8"/>
        <v>0.5</v>
      </c>
      <c r="F306" s="1" t="e">
        <f ca="1">VLOOKUP(B306,input!$M$3:$N$27,2,FALSE)</f>
        <v>#N/A</v>
      </c>
      <c r="G306" s="1">
        <f t="shared" ca="1" si="9"/>
        <v>0.5</v>
      </c>
    </row>
    <row r="307" spans="1:7" ht="30">
      <c r="A307" s="5" t="s">
        <v>627</v>
      </c>
      <c r="B307" s="14" t="s">
        <v>628</v>
      </c>
      <c r="C307" s="19"/>
      <c r="D307" s="39">
        <v>0.10760867595672607</v>
      </c>
      <c r="E307" s="43">
        <f t="shared" ca="1" si="8"/>
        <v>0.10760867595672607</v>
      </c>
      <c r="F307" s="1" t="e">
        <f ca="1">VLOOKUP(B307,input!$M$3:$N$27,2,FALSE)</f>
        <v>#N/A</v>
      </c>
      <c r="G307" s="1">
        <f t="shared" ca="1" si="9"/>
        <v>0.10760867595672607</v>
      </c>
    </row>
    <row r="308" spans="1:7" ht="30">
      <c r="A308" s="5" t="s">
        <v>629</v>
      </c>
      <c r="B308" s="14" t="s">
        <v>630</v>
      </c>
      <c r="C308" s="19"/>
      <c r="D308" s="39">
        <v>9.9999994039535522E-2</v>
      </c>
      <c r="E308" s="43">
        <f t="shared" ca="1" si="8"/>
        <v>9.9999994039535522E-2</v>
      </c>
      <c r="F308" s="1" t="e">
        <f ca="1">VLOOKUP(B308,input!$M$3:$N$27,2,FALSE)</f>
        <v>#N/A</v>
      </c>
      <c r="G308" s="1">
        <f t="shared" ca="1" si="9"/>
        <v>9.9999994039535522E-2</v>
      </c>
    </row>
    <row r="309" spans="1:7" ht="30">
      <c r="A309" s="5" t="s">
        <v>631</v>
      </c>
      <c r="B309" s="14" t="s">
        <v>632</v>
      </c>
      <c r="C309" s="19"/>
      <c r="D309" s="39">
        <v>0.79239130020141602</v>
      </c>
      <c r="E309" s="43">
        <f t="shared" ca="1" si="8"/>
        <v>0.79239130020141602</v>
      </c>
      <c r="F309" s="1" t="e">
        <f ca="1">VLOOKUP(B309,input!$M$3:$N$27,2,FALSE)</f>
        <v>#N/A</v>
      </c>
      <c r="G309" s="1">
        <f t="shared" ca="1" si="9"/>
        <v>0.79239130020141602</v>
      </c>
    </row>
    <row r="310" spans="1:7" ht="30">
      <c r="A310" s="5" t="s">
        <v>633</v>
      </c>
      <c r="B310" s="14" t="s">
        <v>634</v>
      </c>
      <c r="C310" s="19"/>
      <c r="D310" s="39">
        <v>0.5</v>
      </c>
      <c r="E310" s="43">
        <f t="shared" ca="1" si="8"/>
        <v>0.5</v>
      </c>
      <c r="F310" s="1" t="e">
        <f ca="1">VLOOKUP(B310,input!$M$3:$N$27,2,FALSE)</f>
        <v>#N/A</v>
      </c>
      <c r="G310" s="1">
        <f t="shared" ca="1" si="9"/>
        <v>0.5</v>
      </c>
    </row>
    <row r="311" spans="1:7" ht="30">
      <c r="A311" s="5" t="s">
        <v>635</v>
      </c>
      <c r="B311" s="14" t="s">
        <v>636</v>
      </c>
      <c r="C311" s="19"/>
      <c r="D311" s="39">
        <v>0.5</v>
      </c>
      <c r="E311" s="43">
        <f t="shared" ca="1" si="8"/>
        <v>0.5</v>
      </c>
      <c r="F311" s="1" t="e">
        <f ca="1">VLOOKUP(B311,input!$M$3:$N$27,2,FALSE)</f>
        <v>#N/A</v>
      </c>
      <c r="G311" s="1">
        <f t="shared" ca="1" si="9"/>
        <v>0.5</v>
      </c>
    </row>
    <row r="312" spans="1:7" ht="30">
      <c r="A312" s="5" t="s">
        <v>637</v>
      </c>
      <c r="B312" s="14" t="s">
        <v>638</v>
      </c>
      <c r="C312" s="19"/>
      <c r="D312" s="39">
        <v>0.5</v>
      </c>
      <c r="E312" s="43">
        <f t="shared" ca="1" si="8"/>
        <v>0.5</v>
      </c>
      <c r="F312" s="1" t="e">
        <f ca="1">VLOOKUP(B312,input!$M$3:$N$27,2,FALSE)</f>
        <v>#N/A</v>
      </c>
      <c r="G312" s="1">
        <f t="shared" ca="1" si="9"/>
        <v>0.5</v>
      </c>
    </row>
    <row r="313" spans="1:7" ht="30">
      <c r="A313" s="5" t="s">
        <v>639</v>
      </c>
      <c r="B313" s="14" t="s">
        <v>640</v>
      </c>
      <c r="C313" s="19"/>
      <c r="D313" s="39">
        <v>0.5</v>
      </c>
      <c r="E313" s="43">
        <f t="shared" ca="1" si="8"/>
        <v>0.5</v>
      </c>
      <c r="F313" s="1" t="e">
        <f ca="1">VLOOKUP(B313,input!$M$3:$N$27,2,FALSE)</f>
        <v>#N/A</v>
      </c>
      <c r="G313" s="1">
        <f t="shared" ca="1" si="9"/>
        <v>0.5</v>
      </c>
    </row>
    <row r="314" spans="1:7" ht="30">
      <c r="A314" s="5" t="s">
        <v>641</v>
      </c>
      <c r="B314" s="14" t="s">
        <v>642</v>
      </c>
      <c r="C314" s="19"/>
      <c r="D314" s="39">
        <v>0.5</v>
      </c>
      <c r="E314" s="43">
        <f t="shared" ca="1" si="8"/>
        <v>0.5</v>
      </c>
      <c r="F314" s="1" t="e">
        <f ca="1">VLOOKUP(B314,input!$M$3:$N$27,2,FALSE)</f>
        <v>#N/A</v>
      </c>
      <c r="G314" s="1">
        <f t="shared" ca="1" si="9"/>
        <v>0.5</v>
      </c>
    </row>
    <row r="315" spans="1:7" ht="30">
      <c r="A315" s="5" t="s">
        <v>643</v>
      </c>
      <c r="B315" s="14" t="s">
        <v>644</v>
      </c>
      <c r="C315" s="19"/>
      <c r="D315" s="39">
        <v>0.5</v>
      </c>
      <c r="E315" s="43">
        <f t="shared" ca="1" si="8"/>
        <v>0.5</v>
      </c>
      <c r="F315" s="1" t="e">
        <f ca="1">VLOOKUP(B315,input!$M$3:$N$27,2,FALSE)</f>
        <v>#N/A</v>
      </c>
      <c r="G315" s="1">
        <f t="shared" ca="1" si="9"/>
        <v>0.5</v>
      </c>
    </row>
    <row r="316" spans="1:7" ht="30">
      <c r="A316" s="5" t="s">
        <v>645</v>
      </c>
      <c r="B316" s="14" t="s">
        <v>646</v>
      </c>
      <c r="C316" s="19"/>
      <c r="D316" s="39">
        <v>0.5</v>
      </c>
      <c r="E316" s="43">
        <f t="shared" ca="1" si="8"/>
        <v>0.5</v>
      </c>
      <c r="F316" s="1" t="e">
        <f ca="1">VLOOKUP(B316,input!$M$3:$N$27,2,FALSE)</f>
        <v>#N/A</v>
      </c>
      <c r="G316" s="1">
        <f t="shared" ca="1" si="9"/>
        <v>0.5</v>
      </c>
    </row>
    <row r="317" spans="1:7" ht="30">
      <c r="A317" s="5" t="s">
        <v>647</v>
      </c>
      <c r="B317" s="14" t="s">
        <v>648</v>
      </c>
      <c r="C317" s="19"/>
      <c r="D317" s="39">
        <v>0.5</v>
      </c>
      <c r="E317" s="43">
        <f t="shared" ca="1" si="8"/>
        <v>0.5</v>
      </c>
      <c r="F317" s="1" t="e">
        <f ca="1">VLOOKUP(B317,input!$M$3:$N$27,2,FALSE)</f>
        <v>#N/A</v>
      </c>
      <c r="G317" s="1">
        <f t="shared" ca="1" si="9"/>
        <v>0.5</v>
      </c>
    </row>
    <row r="318" spans="1:7" ht="30">
      <c r="A318" s="5" t="s">
        <v>649</v>
      </c>
      <c r="B318" s="14" t="s">
        <v>650</v>
      </c>
      <c r="C318" s="19" t="s">
        <v>33</v>
      </c>
      <c r="D318" s="36">
        <v>2</v>
      </c>
      <c r="E318" s="43">
        <f t="shared" ca="1" si="8"/>
        <v>2</v>
      </c>
      <c r="F318" s="1" t="e">
        <f ca="1">VLOOKUP(B318,input!$M$3:$N$27,2,FALSE)</f>
        <v>#N/A</v>
      </c>
      <c r="G318" s="1">
        <f t="shared" ca="1" si="9"/>
        <v>2</v>
      </c>
    </row>
    <row r="319" spans="1:7">
      <c r="A319" s="5" t="s">
        <v>651</v>
      </c>
      <c r="B319" s="14" t="s">
        <v>652</v>
      </c>
      <c r="C319" s="19" t="s">
        <v>500</v>
      </c>
      <c r="D319" s="36">
        <v>1</v>
      </c>
      <c r="E319" s="43">
        <f t="shared" ca="1" si="8"/>
        <v>1</v>
      </c>
      <c r="F319" s="1" t="e">
        <f ca="1">VLOOKUP(B319,input!$M$3:$N$27,2,FALSE)</f>
        <v>#N/A</v>
      </c>
      <c r="G319" s="1">
        <f t="shared" ca="1" si="9"/>
        <v>1</v>
      </c>
    </row>
    <row r="320" spans="1:7" ht="30">
      <c r="A320" s="5" t="s">
        <v>653</v>
      </c>
      <c r="B320" s="14" t="s">
        <v>654</v>
      </c>
      <c r="C320" s="19" t="s">
        <v>33</v>
      </c>
      <c r="D320" s="36">
        <v>2</v>
      </c>
      <c r="E320" s="43">
        <f t="shared" ca="1" si="8"/>
        <v>2</v>
      </c>
      <c r="F320" s="1" t="e">
        <f ca="1">VLOOKUP(B320,input!$M$3:$N$27,2,FALSE)</f>
        <v>#N/A</v>
      </c>
      <c r="G320" s="1">
        <f t="shared" ca="1" si="9"/>
        <v>2</v>
      </c>
    </row>
    <row r="321" spans="1:7">
      <c r="A321" s="5" t="s">
        <v>655</v>
      </c>
      <c r="B321" s="14" t="s">
        <v>656</v>
      </c>
      <c r="C321" s="19" t="s">
        <v>500</v>
      </c>
      <c r="D321" s="36">
        <v>1</v>
      </c>
      <c r="E321" s="43">
        <f t="shared" ca="1" si="8"/>
        <v>1</v>
      </c>
      <c r="F321" s="1" t="e">
        <f ca="1">VLOOKUP(B321,input!$M$3:$N$27,2,FALSE)</f>
        <v>#N/A</v>
      </c>
      <c r="G321" s="1">
        <f t="shared" ca="1" si="9"/>
        <v>1</v>
      </c>
    </row>
    <row r="322" spans="1:7" ht="30">
      <c r="A322" s="5" t="s">
        <v>657</v>
      </c>
      <c r="B322" s="14" t="s">
        <v>658</v>
      </c>
      <c r="C322" s="19" t="s">
        <v>33</v>
      </c>
      <c r="D322" s="36">
        <v>2</v>
      </c>
      <c r="E322" s="43">
        <f t="shared" ca="1" si="8"/>
        <v>2</v>
      </c>
      <c r="F322" s="1" t="e">
        <f ca="1">VLOOKUP(B322,input!$M$3:$N$27,2,FALSE)</f>
        <v>#N/A</v>
      </c>
      <c r="G322" s="1">
        <f t="shared" ca="1" si="9"/>
        <v>2</v>
      </c>
    </row>
    <row r="323" spans="1:7">
      <c r="A323" s="5" t="s">
        <v>659</v>
      </c>
      <c r="B323" s="14" t="s">
        <v>660</v>
      </c>
      <c r="C323" s="19" t="s">
        <v>500</v>
      </c>
      <c r="D323" s="36">
        <v>1</v>
      </c>
      <c r="E323" s="43">
        <f t="shared" ca="1" si="8"/>
        <v>1</v>
      </c>
      <c r="F323" s="1" t="e">
        <f ca="1">VLOOKUP(B323,input!$M$3:$N$27,2,FALSE)</f>
        <v>#N/A</v>
      </c>
      <c r="G323" s="1">
        <f t="shared" ca="1" si="9"/>
        <v>1</v>
      </c>
    </row>
    <row r="324" spans="1:7" ht="30">
      <c r="A324" s="5" t="s">
        <v>661</v>
      </c>
      <c r="B324" s="14" t="s">
        <v>662</v>
      </c>
      <c r="C324" s="19" t="s">
        <v>33</v>
      </c>
      <c r="D324" s="36">
        <v>2</v>
      </c>
      <c r="E324" s="43">
        <f t="shared" ca="1" si="8"/>
        <v>2</v>
      </c>
      <c r="F324" s="1" t="e">
        <f ca="1">VLOOKUP(B324,input!$M$3:$N$27,2,FALSE)</f>
        <v>#N/A</v>
      </c>
      <c r="G324" s="1">
        <f t="shared" ca="1" si="9"/>
        <v>2</v>
      </c>
    </row>
    <row r="325" spans="1:7">
      <c r="A325" s="5" t="s">
        <v>663</v>
      </c>
      <c r="B325" s="14" t="s">
        <v>664</v>
      </c>
      <c r="C325" s="19" t="s">
        <v>500</v>
      </c>
      <c r="D325" s="36">
        <v>1</v>
      </c>
      <c r="E325" s="43">
        <f t="shared" ca="1" si="8"/>
        <v>1</v>
      </c>
      <c r="F325" s="1" t="e">
        <f ca="1">VLOOKUP(B325,input!$M$3:$N$27,2,FALSE)</f>
        <v>#N/A</v>
      </c>
      <c r="G325" s="1">
        <f t="shared" ca="1" si="9"/>
        <v>1</v>
      </c>
    </row>
    <row r="326" spans="1:7" ht="30">
      <c r="A326" s="5" t="s">
        <v>665</v>
      </c>
      <c r="B326" s="14" t="s">
        <v>666</v>
      </c>
      <c r="C326" s="19" t="s">
        <v>33</v>
      </c>
      <c r="D326" s="36">
        <v>2</v>
      </c>
      <c r="E326" s="43">
        <f t="shared" ca="1" si="8"/>
        <v>2</v>
      </c>
      <c r="F326" s="1" t="e">
        <f ca="1">VLOOKUP(B326,input!$M$3:$N$27,2,FALSE)</f>
        <v>#N/A</v>
      </c>
      <c r="G326" s="1">
        <f t="shared" ca="1" si="9"/>
        <v>2</v>
      </c>
    </row>
    <row r="327" spans="1:7">
      <c r="A327" s="5" t="s">
        <v>667</v>
      </c>
      <c r="B327" s="14" t="s">
        <v>668</v>
      </c>
      <c r="C327" s="19" t="s">
        <v>500</v>
      </c>
      <c r="D327" s="36">
        <v>1</v>
      </c>
      <c r="E327" s="43">
        <f t="shared" ca="1" si="8"/>
        <v>1</v>
      </c>
      <c r="F327" s="1" t="e">
        <f ca="1">VLOOKUP(B327,input!$M$3:$N$27,2,FALSE)</f>
        <v>#N/A</v>
      </c>
      <c r="G327" s="1">
        <f t="shared" ca="1" si="9"/>
        <v>1</v>
      </c>
    </row>
    <row r="328" spans="1:7" ht="30">
      <c r="A328" s="5" t="s">
        <v>669</v>
      </c>
      <c r="B328" s="14" t="s">
        <v>670</v>
      </c>
      <c r="C328" s="19" t="s">
        <v>33</v>
      </c>
      <c r="D328" s="36">
        <v>2</v>
      </c>
      <c r="E328" s="43">
        <f t="shared" ca="1" si="8"/>
        <v>2</v>
      </c>
      <c r="F328" s="1" t="e">
        <f ca="1">VLOOKUP(B328,input!$M$3:$N$27,2,FALSE)</f>
        <v>#N/A</v>
      </c>
      <c r="G328" s="1">
        <f t="shared" ca="1" si="9"/>
        <v>2</v>
      </c>
    </row>
    <row r="329" spans="1:7">
      <c r="A329" s="5" t="s">
        <v>671</v>
      </c>
      <c r="B329" s="14" t="s">
        <v>672</v>
      </c>
      <c r="C329" s="19" t="s">
        <v>500</v>
      </c>
      <c r="D329" s="36">
        <v>1</v>
      </c>
      <c r="E329" s="43">
        <f t="shared" ref="E329:E392" ca="1" si="10">G329</f>
        <v>1</v>
      </c>
      <c r="F329" s="1" t="e">
        <f ca="1">VLOOKUP(B329,input!$M$3:$N$27,2,FALSE)</f>
        <v>#N/A</v>
      </c>
      <c r="G329" s="1">
        <f t="shared" ref="G329:G392" ca="1" si="11">_xlfn.IFNA(F329,D329)</f>
        <v>1</v>
      </c>
    </row>
    <row r="330" spans="1:7" ht="30">
      <c r="A330" s="5" t="s">
        <v>673</v>
      </c>
      <c r="B330" s="14" t="s">
        <v>674</v>
      </c>
      <c r="C330" s="19" t="s">
        <v>33</v>
      </c>
      <c r="D330" s="36">
        <v>2</v>
      </c>
      <c r="E330" s="43">
        <f t="shared" ca="1" si="10"/>
        <v>2</v>
      </c>
      <c r="F330" s="1" t="e">
        <f ca="1">VLOOKUP(B330,input!$M$3:$N$27,2,FALSE)</f>
        <v>#N/A</v>
      </c>
      <c r="G330" s="1">
        <f t="shared" ca="1" si="11"/>
        <v>2</v>
      </c>
    </row>
    <row r="331" spans="1:7">
      <c r="A331" s="5" t="s">
        <v>675</v>
      </c>
      <c r="B331" s="14" t="s">
        <v>676</v>
      </c>
      <c r="C331" s="19" t="s">
        <v>500</v>
      </c>
      <c r="D331" s="36">
        <v>1</v>
      </c>
      <c r="E331" s="43">
        <f t="shared" ca="1" si="10"/>
        <v>1</v>
      </c>
      <c r="F331" s="1" t="e">
        <f ca="1">VLOOKUP(B331,input!$M$3:$N$27,2,FALSE)</f>
        <v>#N/A</v>
      </c>
      <c r="G331" s="1">
        <f t="shared" ca="1" si="11"/>
        <v>1</v>
      </c>
    </row>
    <row r="332" spans="1:7" ht="30">
      <c r="A332" s="5" t="s">
        <v>677</v>
      </c>
      <c r="B332" s="14" t="s">
        <v>678</v>
      </c>
      <c r="C332" s="19" t="s">
        <v>33</v>
      </c>
      <c r="D332" s="36">
        <v>2</v>
      </c>
      <c r="E332" s="43">
        <f t="shared" ca="1" si="10"/>
        <v>2</v>
      </c>
      <c r="F332" s="1" t="e">
        <f ca="1">VLOOKUP(B332,input!$M$3:$N$27,2,FALSE)</f>
        <v>#N/A</v>
      </c>
      <c r="G332" s="1">
        <f t="shared" ca="1" si="11"/>
        <v>2</v>
      </c>
    </row>
    <row r="333" spans="1:7">
      <c r="A333" s="5" t="s">
        <v>679</v>
      </c>
      <c r="B333" s="14" t="s">
        <v>680</v>
      </c>
      <c r="C333" s="19" t="s">
        <v>500</v>
      </c>
      <c r="D333" s="36">
        <v>1</v>
      </c>
      <c r="E333" s="43">
        <f t="shared" ca="1" si="10"/>
        <v>1</v>
      </c>
      <c r="F333" s="1" t="e">
        <f ca="1">VLOOKUP(B333,input!$M$3:$N$27,2,FALSE)</f>
        <v>#N/A</v>
      </c>
      <c r="G333" s="1">
        <f t="shared" ca="1" si="11"/>
        <v>1</v>
      </c>
    </row>
    <row r="334" spans="1:7" ht="30">
      <c r="A334" s="5" t="s">
        <v>681</v>
      </c>
      <c r="B334" s="14" t="s">
        <v>682</v>
      </c>
      <c r="C334" s="19" t="s">
        <v>33</v>
      </c>
      <c r="D334" s="36">
        <v>1</v>
      </c>
      <c r="E334" s="43">
        <f t="shared" ca="1" si="10"/>
        <v>1</v>
      </c>
      <c r="F334" s="1" t="e">
        <f ca="1">VLOOKUP(B334,input!$M$3:$N$27,2,FALSE)</f>
        <v>#N/A</v>
      </c>
      <c r="G334" s="1">
        <f t="shared" ca="1" si="11"/>
        <v>1</v>
      </c>
    </row>
    <row r="335" spans="1:7">
      <c r="A335" s="5" t="s">
        <v>683</v>
      </c>
      <c r="B335" s="14" t="s">
        <v>684</v>
      </c>
      <c r="C335" s="19" t="s">
        <v>500</v>
      </c>
      <c r="D335" s="36">
        <v>1.7000000476837158</v>
      </c>
      <c r="E335" s="43">
        <f t="shared" ca="1" si="10"/>
        <v>1.7000000476837158</v>
      </c>
      <c r="F335" s="1" t="e">
        <f ca="1">VLOOKUP(B335,input!$M$3:$N$27,2,FALSE)</f>
        <v>#N/A</v>
      </c>
      <c r="G335" s="1">
        <f t="shared" ca="1" si="11"/>
        <v>1.7000000476837158</v>
      </c>
    </row>
    <row r="336" spans="1:7" ht="30">
      <c r="A336" s="5" t="s">
        <v>685</v>
      </c>
      <c r="B336" s="14" t="s">
        <v>686</v>
      </c>
      <c r="C336" s="19" t="s">
        <v>33</v>
      </c>
      <c r="D336" s="36">
        <v>1</v>
      </c>
      <c r="E336" s="43">
        <f t="shared" ca="1" si="10"/>
        <v>1</v>
      </c>
      <c r="F336" s="1" t="e">
        <f ca="1">VLOOKUP(B336,input!$M$3:$N$27,2,FALSE)</f>
        <v>#N/A</v>
      </c>
      <c r="G336" s="1">
        <f t="shared" ca="1" si="11"/>
        <v>1</v>
      </c>
    </row>
    <row r="337" spans="1:7">
      <c r="A337" s="5" t="s">
        <v>687</v>
      </c>
      <c r="B337" s="14" t="s">
        <v>688</v>
      </c>
      <c r="C337" s="19" t="s">
        <v>500</v>
      </c>
      <c r="D337" s="36">
        <v>1.7000000476837158</v>
      </c>
      <c r="E337" s="43">
        <f t="shared" ca="1" si="10"/>
        <v>1.7000000476837158</v>
      </c>
      <c r="F337" s="1" t="e">
        <f ca="1">VLOOKUP(B337,input!$M$3:$N$27,2,FALSE)</f>
        <v>#N/A</v>
      </c>
      <c r="G337" s="1">
        <f t="shared" ca="1" si="11"/>
        <v>1.7000000476837158</v>
      </c>
    </row>
    <row r="338" spans="1:7" ht="30">
      <c r="A338" s="5" t="s">
        <v>689</v>
      </c>
      <c r="B338" s="14" t="s">
        <v>690</v>
      </c>
      <c r="C338" s="19" t="s">
        <v>33</v>
      </c>
      <c r="D338" s="36">
        <v>1</v>
      </c>
      <c r="E338" s="43">
        <f t="shared" ca="1" si="10"/>
        <v>1</v>
      </c>
      <c r="F338" s="1" t="e">
        <f ca="1">VLOOKUP(B338,input!$M$3:$N$27,2,FALSE)</f>
        <v>#N/A</v>
      </c>
      <c r="G338" s="1">
        <f t="shared" ca="1" si="11"/>
        <v>1</v>
      </c>
    </row>
    <row r="339" spans="1:7">
      <c r="A339" s="5" t="s">
        <v>691</v>
      </c>
      <c r="B339" s="14" t="s">
        <v>692</v>
      </c>
      <c r="C339" s="19" t="s">
        <v>500</v>
      </c>
      <c r="D339" s="36">
        <v>1</v>
      </c>
      <c r="E339" s="43">
        <f t="shared" ca="1" si="10"/>
        <v>1</v>
      </c>
      <c r="F339" s="1" t="e">
        <f ca="1">VLOOKUP(B339,input!$M$3:$N$27,2,FALSE)</f>
        <v>#N/A</v>
      </c>
      <c r="G339" s="1">
        <f t="shared" ca="1" si="11"/>
        <v>1</v>
      </c>
    </row>
    <row r="340" spans="1:7" ht="30">
      <c r="A340" s="5" t="s">
        <v>693</v>
      </c>
      <c r="B340" s="14" t="s">
        <v>694</v>
      </c>
      <c r="C340" s="19" t="s">
        <v>33</v>
      </c>
      <c r="D340" s="37">
        <v>75</v>
      </c>
      <c r="E340" s="43">
        <f t="shared" ca="1" si="10"/>
        <v>75</v>
      </c>
      <c r="F340" s="1" t="e">
        <f ca="1">VLOOKUP(B340,input!$M$3:$N$27,2,FALSE)</f>
        <v>#N/A</v>
      </c>
      <c r="G340" s="1">
        <f t="shared" ca="1" si="11"/>
        <v>75</v>
      </c>
    </row>
    <row r="341" spans="1:7" ht="30">
      <c r="A341" s="5" t="s">
        <v>695</v>
      </c>
      <c r="B341" s="14" t="s">
        <v>696</v>
      </c>
      <c r="C341" s="19"/>
      <c r="D341" s="36">
        <v>1.0349382162094116</v>
      </c>
      <c r="E341" s="43">
        <f t="shared" ca="1" si="10"/>
        <v>1.0349382162094116</v>
      </c>
      <c r="F341" s="1" t="e">
        <f ca="1">VLOOKUP(B341,input!$M$3:$N$27,2,FALSE)</f>
        <v>#N/A</v>
      </c>
      <c r="G341" s="1">
        <f t="shared" ca="1" si="11"/>
        <v>1.0349382162094116</v>
      </c>
    </row>
    <row r="342" spans="1:7" ht="30">
      <c r="A342" s="5" t="s">
        <v>697</v>
      </c>
      <c r="B342" s="14" t="s">
        <v>698</v>
      </c>
      <c r="C342" s="19" t="s">
        <v>33</v>
      </c>
      <c r="D342" s="37">
        <v>75</v>
      </c>
      <c r="E342" s="43">
        <f t="shared" ca="1" si="10"/>
        <v>75</v>
      </c>
      <c r="F342" s="1" t="e">
        <f ca="1">VLOOKUP(B342,input!$M$3:$N$27,2,FALSE)</f>
        <v>#N/A</v>
      </c>
      <c r="G342" s="1">
        <f t="shared" ca="1" si="11"/>
        <v>75</v>
      </c>
    </row>
    <row r="343" spans="1:7" ht="30">
      <c r="A343" s="5" t="s">
        <v>699</v>
      </c>
      <c r="B343" s="14" t="s">
        <v>700</v>
      </c>
      <c r="C343" s="19"/>
      <c r="D343" s="36">
        <v>1.0349382162094116</v>
      </c>
      <c r="E343" s="43">
        <f t="shared" ca="1" si="10"/>
        <v>1.0349382162094116</v>
      </c>
      <c r="F343" s="1" t="e">
        <f ca="1">VLOOKUP(B343,input!$M$3:$N$27,2,FALSE)</f>
        <v>#N/A</v>
      </c>
      <c r="G343" s="1">
        <f t="shared" ca="1" si="11"/>
        <v>1.0349382162094116</v>
      </c>
    </row>
    <row r="344" spans="1:7" ht="30">
      <c r="A344" s="5" t="s">
        <v>701</v>
      </c>
      <c r="B344" s="14" t="s">
        <v>702</v>
      </c>
      <c r="C344" s="19" t="s">
        <v>30</v>
      </c>
      <c r="D344" s="38">
        <v>273.88888549804687</v>
      </c>
      <c r="E344" s="43">
        <f t="shared" ca="1" si="10"/>
        <v>273.88888549804687</v>
      </c>
      <c r="F344" s="1" t="e">
        <f ca="1">VLOOKUP(B344,input!$M$3:$N$27,2,FALSE)</f>
        <v>#N/A</v>
      </c>
      <c r="G344" s="1">
        <f t="shared" ca="1" si="11"/>
        <v>273.88888549804687</v>
      </c>
    </row>
    <row r="345" spans="1:7" ht="45">
      <c r="A345" s="5" t="s">
        <v>703</v>
      </c>
      <c r="B345" s="14" t="s">
        <v>704</v>
      </c>
      <c r="C345" s="19" t="s">
        <v>33</v>
      </c>
      <c r="D345" s="36">
        <v>7</v>
      </c>
      <c r="E345" s="43">
        <f t="shared" ca="1" si="10"/>
        <v>7</v>
      </c>
      <c r="F345" s="1" t="e">
        <f ca="1">VLOOKUP(B345,input!$M$3:$N$27,2,FALSE)</f>
        <v>#N/A</v>
      </c>
      <c r="G345" s="1">
        <f t="shared" ca="1" si="11"/>
        <v>7</v>
      </c>
    </row>
    <row r="346" spans="1:7" ht="30">
      <c r="A346" s="5" t="s">
        <v>705</v>
      </c>
      <c r="B346" s="14" t="s">
        <v>706</v>
      </c>
      <c r="C346" s="19" t="s">
        <v>33</v>
      </c>
      <c r="D346" s="36">
        <v>3</v>
      </c>
      <c r="E346" s="43">
        <f t="shared" ca="1" si="10"/>
        <v>3</v>
      </c>
      <c r="F346" s="1" t="e">
        <f ca="1">VLOOKUP(B346,input!$M$3:$N$27,2,FALSE)</f>
        <v>#N/A</v>
      </c>
      <c r="G346" s="1">
        <f t="shared" ca="1" si="11"/>
        <v>3</v>
      </c>
    </row>
    <row r="347" spans="1:7" ht="45">
      <c r="A347" s="5" t="s">
        <v>707</v>
      </c>
      <c r="B347" s="14" t="s">
        <v>708</v>
      </c>
      <c r="C347" s="19" t="s">
        <v>30</v>
      </c>
      <c r="D347" s="38">
        <v>343.3333740234375</v>
      </c>
      <c r="E347" s="43">
        <f t="shared" ca="1" si="10"/>
        <v>343.3333740234375</v>
      </c>
      <c r="F347" s="1" t="e">
        <f ca="1">VLOOKUP(B347,input!$M$3:$N$27,2,FALSE)</f>
        <v>#N/A</v>
      </c>
      <c r="G347" s="1">
        <f t="shared" ca="1" si="11"/>
        <v>343.3333740234375</v>
      </c>
    </row>
    <row r="348" spans="1:7" ht="45">
      <c r="A348" s="5" t="s">
        <v>709</v>
      </c>
      <c r="B348" s="14" t="s">
        <v>710</v>
      </c>
      <c r="C348" s="19" t="s">
        <v>33</v>
      </c>
      <c r="D348" s="37">
        <v>10</v>
      </c>
      <c r="E348" s="43">
        <f t="shared" ca="1" si="10"/>
        <v>10</v>
      </c>
      <c r="F348" s="1" t="e">
        <f ca="1">VLOOKUP(B348,input!$M$3:$N$27,2,FALSE)</f>
        <v>#N/A</v>
      </c>
      <c r="G348" s="1">
        <f t="shared" ca="1" si="11"/>
        <v>10</v>
      </c>
    </row>
    <row r="349" spans="1:7" ht="45">
      <c r="A349" s="5" t="s">
        <v>711</v>
      </c>
      <c r="B349" s="14" t="s">
        <v>712</v>
      </c>
      <c r="C349" s="19" t="s">
        <v>33</v>
      </c>
      <c r="D349" s="36">
        <v>5</v>
      </c>
      <c r="E349" s="43">
        <f t="shared" ca="1" si="10"/>
        <v>5</v>
      </c>
      <c r="F349" s="1" t="e">
        <f ca="1">VLOOKUP(B349,input!$M$3:$N$27,2,FALSE)</f>
        <v>#N/A</v>
      </c>
      <c r="G349" s="1">
        <f t="shared" ca="1" si="11"/>
        <v>5</v>
      </c>
    </row>
    <row r="350" spans="1:7" ht="30">
      <c r="A350" s="5" t="s">
        <v>713</v>
      </c>
      <c r="B350" s="14" t="s">
        <v>714</v>
      </c>
      <c r="C350" s="19" t="s">
        <v>38</v>
      </c>
      <c r="D350" s="38">
        <v>174.55625915527344</v>
      </c>
      <c r="E350" s="43">
        <f t="shared" ca="1" si="10"/>
        <v>174.55625915527344</v>
      </c>
      <c r="F350" s="1" t="e">
        <f ca="1">VLOOKUP(B350,input!$M$3:$N$27,2,FALSE)</f>
        <v>#N/A</v>
      </c>
      <c r="G350" s="1">
        <f t="shared" ca="1" si="11"/>
        <v>174.55625915527344</v>
      </c>
    </row>
    <row r="351" spans="1:7" ht="30">
      <c r="A351" s="5" t="s">
        <v>715</v>
      </c>
      <c r="B351" s="14" t="s">
        <v>716</v>
      </c>
      <c r="C351" s="19" t="s">
        <v>33</v>
      </c>
      <c r="D351" s="36">
        <v>-5.5999994277954102</v>
      </c>
      <c r="E351" s="43">
        <f t="shared" ca="1" si="10"/>
        <v>-5.5999994277954102</v>
      </c>
      <c r="F351" s="1" t="e">
        <f ca="1">VLOOKUP(B351,input!$M$3:$N$27,2,FALSE)</f>
        <v>#N/A</v>
      </c>
      <c r="G351" s="1">
        <f t="shared" ca="1" si="11"/>
        <v>-5.5999994277954102</v>
      </c>
    </row>
    <row r="352" spans="1:7">
      <c r="A352" s="5" t="s">
        <v>717</v>
      </c>
      <c r="B352" s="14" t="s">
        <v>718</v>
      </c>
      <c r="C352" s="19" t="s">
        <v>33</v>
      </c>
      <c r="D352" s="37">
        <v>10</v>
      </c>
      <c r="E352" s="43">
        <f t="shared" ca="1" si="10"/>
        <v>10</v>
      </c>
      <c r="F352" s="1" t="e">
        <f ca="1">VLOOKUP(B352,input!$M$3:$N$27,2,FALSE)</f>
        <v>#N/A</v>
      </c>
      <c r="G352" s="1">
        <f t="shared" ca="1" si="11"/>
        <v>10</v>
      </c>
    </row>
    <row r="353" spans="1:7" ht="30">
      <c r="A353" s="5" t="s">
        <v>719</v>
      </c>
      <c r="B353" s="14" t="s">
        <v>720</v>
      </c>
      <c r="C353" s="19" t="s">
        <v>33</v>
      </c>
      <c r="D353" s="37">
        <v>75</v>
      </c>
      <c r="E353" s="43">
        <f t="shared" ca="1" si="10"/>
        <v>75</v>
      </c>
      <c r="F353" s="1" t="e">
        <f ca="1">VLOOKUP(B353,input!$M$3:$N$27,2,FALSE)</f>
        <v>#N/A</v>
      </c>
      <c r="G353" s="1">
        <f t="shared" ca="1" si="11"/>
        <v>75</v>
      </c>
    </row>
    <row r="354" spans="1:7">
      <c r="A354" s="5" t="s">
        <v>721</v>
      </c>
      <c r="B354" s="14" t="s">
        <v>722</v>
      </c>
      <c r="C354" s="19"/>
      <c r="D354" s="35">
        <v>3600.00048828125</v>
      </c>
      <c r="E354" s="43">
        <f t="shared" ca="1" si="10"/>
        <v>3600.00048828125</v>
      </c>
      <c r="F354" s="1" t="e">
        <f ca="1">VLOOKUP(B354,input!$M$3:$N$27,2,FALSE)</f>
        <v>#N/A</v>
      </c>
      <c r="G354" s="1">
        <f t="shared" ca="1" si="11"/>
        <v>3600.00048828125</v>
      </c>
    </row>
    <row r="355" spans="1:7" ht="30">
      <c r="A355" s="5" t="s">
        <v>723</v>
      </c>
      <c r="B355" s="14" t="s">
        <v>724</v>
      </c>
      <c r="C355" s="19"/>
      <c r="D355" s="35">
        <v>3600</v>
      </c>
      <c r="E355" s="43">
        <f t="shared" ca="1" si="10"/>
        <v>3600</v>
      </c>
      <c r="F355" s="1" t="e">
        <f ca="1">VLOOKUP(B355,input!$M$3:$N$27,2,FALSE)</f>
        <v>#N/A</v>
      </c>
      <c r="G355" s="1">
        <f t="shared" ca="1" si="11"/>
        <v>3600</v>
      </c>
    </row>
    <row r="356" spans="1:7" ht="30">
      <c r="A356" s="5" t="s">
        <v>725</v>
      </c>
      <c r="B356" s="14" t="s">
        <v>726</v>
      </c>
      <c r="C356" s="19" t="s">
        <v>33</v>
      </c>
      <c r="D356" s="37">
        <v>97</v>
      </c>
      <c r="E356" s="43">
        <f t="shared" ca="1" si="10"/>
        <v>97</v>
      </c>
      <c r="F356" s="1" t="e">
        <f ca="1">VLOOKUP(B356,input!$M$3:$N$27,2,FALSE)</f>
        <v>#N/A</v>
      </c>
      <c r="G356" s="1">
        <f t="shared" ca="1" si="11"/>
        <v>97</v>
      </c>
    </row>
    <row r="357" spans="1:7" ht="30">
      <c r="A357" s="5" t="s">
        <v>727</v>
      </c>
      <c r="B357" s="14" t="s">
        <v>728</v>
      </c>
      <c r="C357" s="19"/>
      <c r="D357" s="36">
        <v>1</v>
      </c>
      <c r="E357" s="43">
        <f t="shared" ca="1" si="10"/>
        <v>1</v>
      </c>
      <c r="F357" s="1" t="e">
        <f ca="1">VLOOKUP(B357,input!$M$3:$N$27,2,FALSE)</f>
        <v>#N/A</v>
      </c>
      <c r="G357" s="1">
        <f t="shared" ca="1" si="11"/>
        <v>1</v>
      </c>
    </row>
    <row r="358" spans="1:7" ht="30">
      <c r="A358" s="5" t="s">
        <v>729</v>
      </c>
      <c r="B358" s="14" t="s">
        <v>730</v>
      </c>
      <c r="C358" s="19" t="s">
        <v>120</v>
      </c>
      <c r="D358" s="38">
        <v>132.00257873535156</v>
      </c>
      <c r="E358" s="43">
        <f t="shared" ca="1" si="10"/>
        <v>132.00257873535156</v>
      </c>
      <c r="F358" s="1" t="e">
        <f ca="1">VLOOKUP(B358,input!$M$3:$N$27,2,FALSE)</f>
        <v>#N/A</v>
      </c>
      <c r="G358" s="1">
        <f t="shared" ca="1" si="11"/>
        <v>132.00257873535156</v>
      </c>
    </row>
    <row r="359" spans="1:7" ht="30">
      <c r="A359" s="5" t="s">
        <v>731</v>
      </c>
      <c r="B359" s="14" t="s">
        <v>732</v>
      </c>
      <c r="C359" s="19" t="s">
        <v>38</v>
      </c>
      <c r="D359" s="35">
        <v>0</v>
      </c>
      <c r="E359" s="43">
        <f t="shared" ca="1" si="10"/>
        <v>0</v>
      </c>
      <c r="F359" s="1" t="e">
        <f ca="1">VLOOKUP(B359,input!$M$3:$N$27,2,FALSE)</f>
        <v>#N/A</v>
      </c>
      <c r="G359" s="1">
        <f t="shared" ca="1" si="11"/>
        <v>0</v>
      </c>
    </row>
    <row r="360" spans="1:7" ht="30">
      <c r="A360" s="5" t="s">
        <v>733</v>
      </c>
      <c r="B360" s="14" t="s">
        <v>734</v>
      </c>
      <c r="C360" s="19"/>
      <c r="D360" s="35">
        <v>3600</v>
      </c>
      <c r="E360" s="43">
        <f t="shared" ca="1" si="10"/>
        <v>3600</v>
      </c>
      <c r="F360" s="1" t="e">
        <f ca="1">VLOOKUP(B360,input!$M$3:$N$27,2,FALSE)</f>
        <v>#N/A</v>
      </c>
      <c r="G360" s="1">
        <f t="shared" ca="1" si="11"/>
        <v>3600</v>
      </c>
    </row>
    <row r="361" spans="1:7" ht="30">
      <c r="A361" s="5" t="s">
        <v>735</v>
      </c>
      <c r="B361" s="14" t="s">
        <v>736</v>
      </c>
      <c r="C361" s="19" t="s">
        <v>212</v>
      </c>
      <c r="D361" s="38">
        <v>621.02081298828125</v>
      </c>
      <c r="E361" s="43">
        <f t="shared" ca="1" si="10"/>
        <v>621.02081298828125</v>
      </c>
      <c r="F361" s="1" t="e">
        <f ca="1">VLOOKUP(B361,input!$M$3:$N$27,2,FALSE)</f>
        <v>#N/A</v>
      </c>
      <c r="G361" s="1">
        <f t="shared" ca="1" si="11"/>
        <v>621.02081298828125</v>
      </c>
    </row>
    <row r="362" spans="1:7" ht="30">
      <c r="A362" s="5" t="s">
        <v>737</v>
      </c>
      <c r="B362" s="14" t="s">
        <v>738</v>
      </c>
      <c r="C362" s="19" t="s">
        <v>38</v>
      </c>
      <c r="D362" s="38">
        <v>165.29948425292969</v>
      </c>
      <c r="E362" s="43">
        <f t="shared" ca="1" si="10"/>
        <v>165.29948425292969</v>
      </c>
      <c r="F362" s="1" t="e">
        <f ca="1">VLOOKUP(B362,input!$M$3:$N$27,2,FALSE)</f>
        <v>#N/A</v>
      </c>
      <c r="G362" s="1">
        <f t="shared" ca="1" si="11"/>
        <v>165.29948425292969</v>
      </c>
    </row>
    <row r="363" spans="1:7" ht="45">
      <c r="A363" s="5" t="s">
        <v>739</v>
      </c>
      <c r="B363" s="14" t="s">
        <v>740</v>
      </c>
      <c r="C363" s="19" t="s">
        <v>38</v>
      </c>
      <c r="D363" s="36">
        <v>8.9799995422363281</v>
      </c>
      <c r="E363" s="43">
        <f t="shared" ca="1" si="10"/>
        <v>8.9799995422363281</v>
      </c>
      <c r="F363" s="1" t="e">
        <f ca="1">VLOOKUP(B363,input!$M$3:$N$27,2,FALSE)</f>
        <v>#N/A</v>
      </c>
      <c r="G363" s="1">
        <f t="shared" ca="1" si="11"/>
        <v>8.9799995422363281</v>
      </c>
    </row>
    <row r="364" spans="1:7" ht="30">
      <c r="A364" s="5" t="s">
        <v>741</v>
      </c>
      <c r="B364" s="14" t="s">
        <v>742</v>
      </c>
      <c r="C364" s="19" t="s">
        <v>33</v>
      </c>
      <c r="D364" s="37">
        <v>85</v>
      </c>
      <c r="E364" s="43">
        <f t="shared" ca="1" si="10"/>
        <v>85</v>
      </c>
      <c r="F364" s="1" t="e">
        <f ca="1">VLOOKUP(B364,input!$M$3:$N$27,2,FALSE)</f>
        <v>#N/A</v>
      </c>
      <c r="G364" s="1">
        <f t="shared" ca="1" si="11"/>
        <v>85</v>
      </c>
    </row>
    <row r="365" spans="1:7" ht="45">
      <c r="A365" s="5" t="s">
        <v>743</v>
      </c>
      <c r="B365" s="14" t="s">
        <v>744</v>
      </c>
      <c r="C365" s="19"/>
      <c r="D365" s="36">
        <v>1.3500000238418579</v>
      </c>
      <c r="E365" s="43">
        <f t="shared" ca="1" si="10"/>
        <v>1.3500000238418579</v>
      </c>
      <c r="F365" s="1" t="e">
        <f ca="1">VLOOKUP(B365,input!$M$3:$N$27,2,FALSE)</f>
        <v>#N/A</v>
      </c>
      <c r="G365" s="1">
        <f t="shared" ca="1" si="11"/>
        <v>1.3500000238418579</v>
      </c>
    </row>
    <row r="366" spans="1:7" ht="30">
      <c r="A366" s="5" t="s">
        <v>745</v>
      </c>
      <c r="B366" s="14" t="s">
        <v>746</v>
      </c>
      <c r="C366" s="19" t="s">
        <v>33</v>
      </c>
      <c r="D366" s="37">
        <v>99.75</v>
      </c>
      <c r="E366" s="43">
        <f t="shared" ca="1" si="10"/>
        <v>99.75</v>
      </c>
      <c r="F366" s="1" t="e">
        <f ca="1">VLOOKUP(B366,input!$M$3:$N$27,2,FALSE)</f>
        <v>#N/A</v>
      </c>
      <c r="G366" s="1">
        <f t="shared" ca="1" si="11"/>
        <v>99.75</v>
      </c>
    </row>
    <row r="367" spans="1:7" ht="30">
      <c r="A367" s="5" t="s">
        <v>747</v>
      </c>
      <c r="B367" s="14" t="s">
        <v>748</v>
      </c>
      <c r="C367" s="19"/>
      <c r="D367" s="36">
        <v>1</v>
      </c>
      <c r="E367" s="43">
        <f t="shared" ca="1" si="10"/>
        <v>1</v>
      </c>
      <c r="F367" s="1" t="e">
        <f ca="1">VLOOKUP(B367,input!$M$3:$N$27,2,FALSE)</f>
        <v>#N/A</v>
      </c>
      <c r="G367" s="1">
        <f t="shared" ca="1" si="11"/>
        <v>1</v>
      </c>
    </row>
    <row r="368" spans="1:7" ht="45">
      <c r="A368" s="5" t="s">
        <v>749</v>
      </c>
      <c r="B368" s="14" t="s">
        <v>750</v>
      </c>
      <c r="C368" s="19" t="s">
        <v>33</v>
      </c>
      <c r="D368" s="35">
        <v>0</v>
      </c>
      <c r="E368" s="43">
        <f t="shared" ca="1" si="10"/>
        <v>0</v>
      </c>
      <c r="F368" s="1" t="e">
        <f ca="1">VLOOKUP(B368,input!$M$3:$N$27,2,FALSE)</f>
        <v>#N/A</v>
      </c>
      <c r="G368" s="1">
        <f t="shared" ca="1" si="11"/>
        <v>0</v>
      </c>
    </row>
    <row r="369" spans="1:7" ht="30">
      <c r="A369" s="5" t="s">
        <v>751</v>
      </c>
      <c r="B369" s="14" t="s">
        <v>752</v>
      </c>
      <c r="C369" s="19" t="s">
        <v>500</v>
      </c>
      <c r="D369" s="35">
        <v>0</v>
      </c>
      <c r="E369" s="43">
        <f t="shared" ca="1" si="10"/>
        <v>0</v>
      </c>
      <c r="F369" s="1" t="e">
        <f ca="1">VLOOKUP(B369,input!$M$3:$N$27,2,FALSE)</f>
        <v>#N/A</v>
      </c>
      <c r="G369" s="1">
        <f t="shared" ca="1" si="11"/>
        <v>0</v>
      </c>
    </row>
    <row r="370" spans="1:7" ht="30">
      <c r="A370" s="5" t="s">
        <v>753</v>
      </c>
      <c r="B370" s="14" t="s">
        <v>754</v>
      </c>
      <c r="C370" s="19"/>
      <c r="D370" s="39">
        <v>0.97000002861022949</v>
      </c>
      <c r="E370" s="43">
        <f t="shared" ca="1" si="10"/>
        <v>0.97000002861022949</v>
      </c>
      <c r="F370" s="1" t="e">
        <f ca="1">VLOOKUP(B370,input!$M$3:$N$27,2,FALSE)</f>
        <v>#N/A</v>
      </c>
      <c r="G370" s="1">
        <f t="shared" ca="1" si="11"/>
        <v>0.97000002861022949</v>
      </c>
    </row>
    <row r="371" spans="1:7" ht="30">
      <c r="A371" s="5" t="s">
        <v>755</v>
      </c>
      <c r="B371" s="14" t="s">
        <v>756</v>
      </c>
      <c r="C371" s="19"/>
      <c r="D371" s="39">
        <v>0.72000002861022949</v>
      </c>
      <c r="E371" s="43">
        <f t="shared" ca="1" si="10"/>
        <v>0.72000002861022949</v>
      </c>
      <c r="F371" s="1" t="e">
        <f ca="1">VLOOKUP(B371,input!$M$3:$N$27,2,FALSE)</f>
        <v>#N/A</v>
      </c>
      <c r="G371" s="1">
        <f t="shared" ca="1" si="11"/>
        <v>0.72000002861022949</v>
      </c>
    </row>
    <row r="372" spans="1:7" ht="30">
      <c r="A372" s="5" t="s">
        <v>757</v>
      </c>
      <c r="B372" s="14" t="s">
        <v>758</v>
      </c>
      <c r="C372" s="19" t="s">
        <v>38</v>
      </c>
      <c r="D372" s="38">
        <v>174.55625915527344</v>
      </c>
      <c r="E372" s="43">
        <f t="shared" ca="1" si="10"/>
        <v>174.55625915527344</v>
      </c>
      <c r="F372" s="1" t="e">
        <f ca="1">VLOOKUP(B372,input!$M$3:$N$27,2,FALSE)</f>
        <v>#N/A</v>
      </c>
      <c r="G372" s="1">
        <f t="shared" ca="1" si="11"/>
        <v>174.55625915527344</v>
      </c>
    </row>
    <row r="373" spans="1:7" ht="30">
      <c r="A373" s="5" t="s">
        <v>759</v>
      </c>
      <c r="B373" s="14" t="s">
        <v>760</v>
      </c>
      <c r="C373" s="19" t="s">
        <v>33</v>
      </c>
      <c r="D373" s="36">
        <v>-5.5999994277954102</v>
      </c>
      <c r="E373" s="43">
        <f t="shared" ca="1" si="10"/>
        <v>-5.5999994277954102</v>
      </c>
      <c r="F373" s="1" t="e">
        <f ca="1">VLOOKUP(B373,input!$M$3:$N$27,2,FALSE)</f>
        <v>#N/A</v>
      </c>
      <c r="G373" s="1">
        <f t="shared" ca="1" si="11"/>
        <v>-5.5999994277954102</v>
      </c>
    </row>
    <row r="374" spans="1:7">
      <c r="A374" s="5" t="s">
        <v>761</v>
      </c>
      <c r="B374" s="14" t="s">
        <v>762</v>
      </c>
      <c r="C374" s="19" t="s">
        <v>33</v>
      </c>
      <c r="D374" s="37">
        <v>10</v>
      </c>
      <c r="E374" s="43">
        <f t="shared" ca="1" si="10"/>
        <v>10</v>
      </c>
      <c r="F374" s="1" t="e">
        <f ca="1">VLOOKUP(B374,input!$M$3:$N$27,2,FALSE)</f>
        <v>#N/A</v>
      </c>
      <c r="G374" s="1">
        <f t="shared" ca="1" si="11"/>
        <v>10</v>
      </c>
    </row>
    <row r="375" spans="1:7" ht="30">
      <c r="A375" s="5" t="s">
        <v>763</v>
      </c>
      <c r="B375" s="14" t="s">
        <v>764</v>
      </c>
      <c r="C375" s="19" t="s">
        <v>33</v>
      </c>
      <c r="D375" s="37">
        <v>75</v>
      </c>
      <c r="E375" s="43">
        <f t="shared" ca="1" si="10"/>
        <v>75</v>
      </c>
      <c r="F375" s="1" t="e">
        <f ca="1">VLOOKUP(B375,input!$M$3:$N$27,2,FALSE)</f>
        <v>#N/A</v>
      </c>
      <c r="G375" s="1">
        <f t="shared" ca="1" si="11"/>
        <v>75</v>
      </c>
    </row>
    <row r="376" spans="1:7">
      <c r="A376" s="5" t="s">
        <v>765</v>
      </c>
      <c r="B376" s="14" t="s">
        <v>766</v>
      </c>
      <c r="C376" s="19"/>
      <c r="D376" s="35">
        <v>3000.000244140625</v>
      </c>
      <c r="E376" s="43">
        <f t="shared" ca="1" si="10"/>
        <v>3000.000244140625</v>
      </c>
      <c r="F376" s="1" t="e">
        <f ca="1">VLOOKUP(B376,input!$M$3:$N$27,2,FALSE)</f>
        <v>#N/A</v>
      </c>
      <c r="G376" s="1">
        <f t="shared" ca="1" si="11"/>
        <v>3000.000244140625</v>
      </c>
    </row>
    <row r="377" spans="1:7" ht="30">
      <c r="A377" s="5" t="s">
        <v>767</v>
      </c>
      <c r="B377" s="14" t="s">
        <v>768</v>
      </c>
      <c r="C377" s="19"/>
      <c r="D377" s="38">
        <v>3000</v>
      </c>
      <c r="E377" s="43">
        <f t="shared" ca="1" si="10"/>
        <v>3000</v>
      </c>
      <c r="F377" s="1" t="e">
        <f ca="1">VLOOKUP(B377,input!$M$3:$N$27,2,FALSE)</f>
        <v>#N/A</v>
      </c>
      <c r="G377" s="1">
        <f t="shared" ca="1" si="11"/>
        <v>3000</v>
      </c>
    </row>
    <row r="378" spans="1:7" ht="30">
      <c r="A378" s="5" t="s">
        <v>769</v>
      </c>
      <c r="B378" s="14" t="s">
        <v>770</v>
      </c>
      <c r="C378" s="19" t="s">
        <v>33</v>
      </c>
      <c r="D378" s="37">
        <v>97</v>
      </c>
      <c r="E378" s="43">
        <f t="shared" ca="1" si="10"/>
        <v>97</v>
      </c>
      <c r="F378" s="1" t="e">
        <f ca="1">VLOOKUP(B378,input!$M$3:$N$27,2,FALSE)</f>
        <v>#N/A</v>
      </c>
      <c r="G378" s="1">
        <f t="shared" ca="1" si="11"/>
        <v>97</v>
      </c>
    </row>
    <row r="379" spans="1:7" ht="30">
      <c r="A379" s="5" t="s">
        <v>771</v>
      </c>
      <c r="B379" s="14" t="s">
        <v>772</v>
      </c>
      <c r="C379" s="19"/>
      <c r="D379" s="36">
        <v>1</v>
      </c>
      <c r="E379" s="43">
        <f t="shared" ca="1" si="10"/>
        <v>1</v>
      </c>
      <c r="F379" s="1" t="e">
        <f ca="1">VLOOKUP(B379,input!$M$3:$N$27,2,FALSE)</f>
        <v>#N/A</v>
      </c>
      <c r="G379" s="1">
        <f t="shared" ca="1" si="11"/>
        <v>1</v>
      </c>
    </row>
    <row r="380" spans="1:7" ht="30">
      <c r="A380" s="5" t="s">
        <v>773</v>
      </c>
      <c r="B380" s="14" t="s">
        <v>774</v>
      </c>
      <c r="C380" s="19" t="s">
        <v>120</v>
      </c>
      <c r="D380" s="38">
        <v>132.00257873535156</v>
      </c>
      <c r="E380" s="43">
        <f t="shared" ca="1" si="10"/>
        <v>132.00257873535156</v>
      </c>
      <c r="F380" s="1" t="e">
        <f ca="1">VLOOKUP(B380,input!$M$3:$N$27,2,FALSE)</f>
        <v>#N/A</v>
      </c>
      <c r="G380" s="1">
        <f t="shared" ca="1" si="11"/>
        <v>132.00257873535156</v>
      </c>
    </row>
    <row r="381" spans="1:7" ht="30">
      <c r="A381" s="5" t="s">
        <v>775</v>
      </c>
      <c r="B381" s="14" t="s">
        <v>776</v>
      </c>
      <c r="C381" s="19" t="s">
        <v>38</v>
      </c>
      <c r="D381" s="35">
        <v>0</v>
      </c>
      <c r="E381" s="43">
        <f t="shared" ca="1" si="10"/>
        <v>0</v>
      </c>
      <c r="F381" s="1" t="e">
        <f ca="1">VLOOKUP(B381,input!$M$3:$N$27,2,FALSE)</f>
        <v>#N/A</v>
      </c>
      <c r="G381" s="1">
        <f t="shared" ca="1" si="11"/>
        <v>0</v>
      </c>
    </row>
    <row r="382" spans="1:7" ht="30">
      <c r="A382" s="5" t="s">
        <v>777</v>
      </c>
      <c r="B382" s="14" t="s">
        <v>778</v>
      </c>
      <c r="C382" s="19"/>
      <c r="D382" s="38">
        <v>3000</v>
      </c>
      <c r="E382" s="43">
        <f t="shared" ca="1" si="10"/>
        <v>3000</v>
      </c>
      <c r="F382" s="1" t="e">
        <f ca="1">VLOOKUP(B382,input!$M$3:$N$27,2,FALSE)</f>
        <v>#N/A</v>
      </c>
      <c r="G382" s="1">
        <f t="shared" ca="1" si="11"/>
        <v>3000</v>
      </c>
    </row>
    <row r="383" spans="1:7" ht="30">
      <c r="A383" s="5" t="s">
        <v>779</v>
      </c>
      <c r="B383" s="14" t="s">
        <v>780</v>
      </c>
      <c r="C383" s="19" t="s">
        <v>212</v>
      </c>
      <c r="D383" s="38">
        <v>621.02081298828125</v>
      </c>
      <c r="E383" s="43">
        <f t="shared" ca="1" si="10"/>
        <v>621.02081298828125</v>
      </c>
      <c r="F383" s="1" t="e">
        <f ca="1">VLOOKUP(B383,input!$M$3:$N$27,2,FALSE)</f>
        <v>#N/A</v>
      </c>
      <c r="G383" s="1">
        <f t="shared" ca="1" si="11"/>
        <v>621.02081298828125</v>
      </c>
    </row>
    <row r="384" spans="1:7" ht="30">
      <c r="A384" s="5" t="s">
        <v>781</v>
      </c>
      <c r="B384" s="14" t="s">
        <v>782</v>
      </c>
      <c r="C384" s="19" t="s">
        <v>38</v>
      </c>
      <c r="D384" s="38">
        <v>165.29948425292969</v>
      </c>
      <c r="E384" s="43">
        <f t="shared" ca="1" si="10"/>
        <v>165.29948425292969</v>
      </c>
      <c r="F384" s="1" t="e">
        <f ca="1">VLOOKUP(B384,input!$M$3:$N$27,2,FALSE)</f>
        <v>#N/A</v>
      </c>
      <c r="G384" s="1">
        <f t="shared" ca="1" si="11"/>
        <v>165.29948425292969</v>
      </c>
    </row>
    <row r="385" spans="1:7" ht="45">
      <c r="A385" s="5" t="s">
        <v>783</v>
      </c>
      <c r="B385" s="14" t="s">
        <v>784</v>
      </c>
      <c r="C385" s="19" t="s">
        <v>38</v>
      </c>
      <c r="D385" s="36">
        <v>9.3599996566772461</v>
      </c>
      <c r="E385" s="43">
        <f t="shared" ca="1" si="10"/>
        <v>9.3599996566772461</v>
      </c>
      <c r="F385" s="1" t="e">
        <f ca="1">VLOOKUP(B385,input!$M$3:$N$27,2,FALSE)</f>
        <v>#N/A</v>
      </c>
      <c r="G385" s="1">
        <f t="shared" ca="1" si="11"/>
        <v>9.3599996566772461</v>
      </c>
    </row>
    <row r="386" spans="1:7" ht="30">
      <c r="A386" s="5" t="s">
        <v>785</v>
      </c>
      <c r="B386" s="14" t="s">
        <v>786</v>
      </c>
      <c r="C386" s="19" t="s">
        <v>33</v>
      </c>
      <c r="D386" s="37">
        <v>85</v>
      </c>
      <c r="E386" s="43">
        <f t="shared" ca="1" si="10"/>
        <v>85</v>
      </c>
      <c r="F386" s="1" t="e">
        <f ca="1">VLOOKUP(B386,input!$M$3:$N$27,2,FALSE)</f>
        <v>#N/A</v>
      </c>
      <c r="G386" s="1">
        <f t="shared" ca="1" si="11"/>
        <v>85</v>
      </c>
    </row>
    <row r="387" spans="1:7" ht="45">
      <c r="A387" s="5" t="s">
        <v>787</v>
      </c>
      <c r="B387" s="14" t="s">
        <v>788</v>
      </c>
      <c r="C387" s="19"/>
      <c r="D387" s="36">
        <v>1.3500000238418579</v>
      </c>
      <c r="E387" s="43">
        <f t="shared" ca="1" si="10"/>
        <v>1.3500000238418579</v>
      </c>
      <c r="F387" s="1" t="e">
        <f ca="1">VLOOKUP(B387,input!$M$3:$N$27,2,FALSE)</f>
        <v>#N/A</v>
      </c>
      <c r="G387" s="1">
        <f t="shared" ca="1" si="11"/>
        <v>1.3500000238418579</v>
      </c>
    </row>
    <row r="388" spans="1:7" ht="30">
      <c r="A388" s="5" t="s">
        <v>789</v>
      </c>
      <c r="B388" s="14" t="s">
        <v>790</v>
      </c>
      <c r="C388" s="19" t="s">
        <v>33</v>
      </c>
      <c r="D388" s="37">
        <v>99.75</v>
      </c>
      <c r="E388" s="43">
        <f t="shared" ca="1" si="10"/>
        <v>99.75</v>
      </c>
      <c r="F388" s="1" t="e">
        <f ca="1">VLOOKUP(B388,input!$M$3:$N$27,2,FALSE)</f>
        <v>#N/A</v>
      </c>
      <c r="G388" s="1">
        <f t="shared" ca="1" si="11"/>
        <v>99.75</v>
      </c>
    </row>
    <row r="389" spans="1:7" ht="30">
      <c r="A389" s="5" t="s">
        <v>791</v>
      </c>
      <c r="B389" s="14" t="s">
        <v>792</v>
      </c>
      <c r="C389" s="19"/>
      <c r="D389" s="36">
        <v>1</v>
      </c>
      <c r="E389" s="43">
        <f t="shared" ca="1" si="10"/>
        <v>1</v>
      </c>
      <c r="F389" s="1" t="e">
        <f ca="1">VLOOKUP(B389,input!$M$3:$N$27,2,FALSE)</f>
        <v>#N/A</v>
      </c>
      <c r="G389" s="1">
        <f t="shared" ca="1" si="11"/>
        <v>1</v>
      </c>
    </row>
    <row r="390" spans="1:7" ht="45">
      <c r="A390" s="5" t="s">
        <v>793</v>
      </c>
      <c r="B390" s="14" t="s">
        <v>794</v>
      </c>
      <c r="C390" s="19" t="s">
        <v>33</v>
      </c>
      <c r="D390" s="35">
        <v>0</v>
      </c>
      <c r="E390" s="43">
        <f t="shared" ca="1" si="10"/>
        <v>0</v>
      </c>
      <c r="F390" s="1" t="e">
        <f ca="1">VLOOKUP(B390,input!$M$3:$N$27,2,FALSE)</f>
        <v>#N/A</v>
      </c>
      <c r="G390" s="1">
        <f t="shared" ca="1" si="11"/>
        <v>0</v>
      </c>
    </row>
    <row r="391" spans="1:7" ht="30">
      <c r="A391" s="5" t="s">
        <v>795</v>
      </c>
      <c r="B391" s="14" t="s">
        <v>796</v>
      </c>
      <c r="C391" s="19" t="s">
        <v>500</v>
      </c>
      <c r="D391" s="35">
        <v>0</v>
      </c>
      <c r="E391" s="43">
        <f t="shared" ca="1" si="10"/>
        <v>0</v>
      </c>
      <c r="F391" s="1" t="e">
        <f ca="1">VLOOKUP(B391,input!$M$3:$N$27,2,FALSE)</f>
        <v>#N/A</v>
      </c>
      <c r="G391" s="1">
        <f t="shared" ca="1" si="11"/>
        <v>0</v>
      </c>
    </row>
    <row r="392" spans="1:7" ht="30">
      <c r="A392" s="5" t="s">
        <v>797</v>
      </c>
      <c r="B392" s="14" t="s">
        <v>798</v>
      </c>
      <c r="C392" s="19"/>
      <c r="D392" s="39">
        <v>0.97000002861022949</v>
      </c>
      <c r="E392" s="43">
        <f t="shared" ca="1" si="10"/>
        <v>0.97000002861022949</v>
      </c>
      <c r="F392" s="1" t="e">
        <f ca="1">VLOOKUP(B392,input!$M$3:$N$27,2,FALSE)</f>
        <v>#N/A</v>
      </c>
      <c r="G392" s="1">
        <f t="shared" ca="1" si="11"/>
        <v>0.97000002861022949</v>
      </c>
    </row>
    <row r="393" spans="1:7" ht="30">
      <c r="A393" s="5" t="s">
        <v>799</v>
      </c>
      <c r="B393" s="14" t="s">
        <v>800</v>
      </c>
      <c r="C393" s="19"/>
      <c r="D393" s="39">
        <v>0.72000002861022949</v>
      </c>
      <c r="E393" s="43">
        <f t="shared" ref="E393:E456" ca="1" si="12">G393</f>
        <v>0.72000002861022949</v>
      </c>
      <c r="F393" s="1" t="e">
        <f ca="1">VLOOKUP(B393,input!$M$3:$N$27,2,FALSE)</f>
        <v>#N/A</v>
      </c>
      <c r="G393" s="1">
        <f t="shared" ref="G393:G456" ca="1" si="13">_xlfn.IFNA(F393,D393)</f>
        <v>0.72000002861022949</v>
      </c>
    </row>
    <row r="394" spans="1:7" ht="30">
      <c r="A394" s="5" t="s">
        <v>801</v>
      </c>
      <c r="B394" s="14" t="s">
        <v>802</v>
      </c>
      <c r="C394" s="19" t="s">
        <v>38</v>
      </c>
      <c r="D394" s="39">
        <v>0.17499999701976776</v>
      </c>
      <c r="E394" s="43">
        <f t="shared" ca="1" si="12"/>
        <v>0.17499999701976776</v>
      </c>
      <c r="F394" s="1" t="e">
        <f ca="1">VLOOKUP(B394,input!$M$3:$N$27,2,FALSE)</f>
        <v>#N/A</v>
      </c>
      <c r="G394" s="1">
        <f t="shared" ca="1" si="13"/>
        <v>0.17499999701976776</v>
      </c>
    </row>
    <row r="395" spans="1:7" ht="45">
      <c r="A395" s="5" t="s">
        <v>803</v>
      </c>
      <c r="B395" s="14" t="s">
        <v>804</v>
      </c>
      <c r="C395" s="19" t="s">
        <v>38</v>
      </c>
      <c r="D395" s="39">
        <v>0.34999999403953552</v>
      </c>
      <c r="E395" s="43">
        <f t="shared" ca="1" si="12"/>
        <v>0.34999999403953552</v>
      </c>
      <c r="F395" s="1" t="e">
        <f ca="1">VLOOKUP(B395,input!$M$3:$N$27,2,FALSE)</f>
        <v>#N/A</v>
      </c>
      <c r="G395" s="1">
        <f t="shared" ca="1" si="13"/>
        <v>0.34999999403953552</v>
      </c>
    </row>
    <row r="396" spans="1:7" ht="30">
      <c r="A396" s="5" t="s">
        <v>805</v>
      </c>
      <c r="B396" s="14" t="s">
        <v>806</v>
      </c>
      <c r="C396" s="19" t="s">
        <v>30</v>
      </c>
      <c r="D396" s="36">
        <v>2.5</v>
      </c>
      <c r="E396" s="43">
        <f t="shared" ca="1" si="12"/>
        <v>2.5</v>
      </c>
      <c r="F396" s="1" t="e">
        <f ca="1">VLOOKUP(B396,input!$M$3:$N$27,2,FALSE)</f>
        <v>#N/A</v>
      </c>
      <c r="G396" s="1">
        <f t="shared" ca="1" si="13"/>
        <v>2.5</v>
      </c>
    </row>
    <row r="397" spans="1:7" ht="30">
      <c r="A397" s="5" t="s">
        <v>807</v>
      </c>
      <c r="B397" s="14" t="s">
        <v>808</v>
      </c>
      <c r="C397" s="19"/>
      <c r="D397" s="42">
        <v>9.9999997473787516E-5</v>
      </c>
      <c r="E397" s="43">
        <f t="shared" ca="1" si="12"/>
        <v>9.9999997473787516E-5</v>
      </c>
      <c r="F397" s="1" t="e">
        <f ca="1">VLOOKUP(B397,input!$M$3:$N$27,2,FALSE)</f>
        <v>#N/A</v>
      </c>
      <c r="G397" s="1">
        <f t="shared" ca="1" si="13"/>
        <v>9.9999997473787516E-5</v>
      </c>
    </row>
    <row r="398" spans="1:7" ht="30">
      <c r="A398" s="5" t="s">
        <v>809</v>
      </c>
      <c r="B398" s="14" t="s">
        <v>810</v>
      </c>
      <c r="C398" s="19"/>
      <c r="D398" s="42">
        <v>9.9999997473787516E-5</v>
      </c>
      <c r="E398" s="43">
        <f t="shared" ca="1" si="12"/>
        <v>9.9999997473787516E-5</v>
      </c>
      <c r="F398" s="1" t="e">
        <f ca="1">VLOOKUP(B398,input!$M$3:$N$27,2,FALSE)</f>
        <v>#N/A</v>
      </c>
      <c r="G398" s="1">
        <f t="shared" ca="1" si="13"/>
        <v>9.9999997473787516E-5</v>
      </c>
    </row>
    <row r="399" spans="1:7" ht="30">
      <c r="A399" s="5" t="s">
        <v>811</v>
      </c>
      <c r="B399" s="14" t="s">
        <v>812</v>
      </c>
      <c r="C399" s="19"/>
      <c r="D399" s="39">
        <v>0.99980002641677856</v>
      </c>
      <c r="E399" s="43">
        <f t="shared" ca="1" si="12"/>
        <v>0.99980002641677856</v>
      </c>
      <c r="F399" s="1" t="e">
        <f ca="1">VLOOKUP(B399,input!$M$3:$N$27,2,FALSE)</f>
        <v>#N/A</v>
      </c>
      <c r="G399" s="1">
        <f t="shared" ca="1" si="13"/>
        <v>0.99980002641677856</v>
      </c>
    </row>
    <row r="400" spans="1:7" ht="30">
      <c r="A400" s="5" t="s">
        <v>813</v>
      </c>
      <c r="B400" s="14" t="s">
        <v>814</v>
      </c>
      <c r="C400" s="19"/>
      <c r="D400" s="39">
        <v>0.99989998340606689</v>
      </c>
      <c r="E400" s="43">
        <f t="shared" ca="1" si="12"/>
        <v>0.99989998340606689</v>
      </c>
      <c r="F400" s="1" t="e">
        <f ca="1">VLOOKUP(B400,input!$M$3:$N$27,2,FALSE)</f>
        <v>#N/A</v>
      </c>
      <c r="G400" s="1">
        <f t="shared" ca="1" si="13"/>
        <v>0.99989998340606689</v>
      </c>
    </row>
    <row r="401" spans="1:7" ht="30">
      <c r="A401" s="5" t="s">
        <v>815</v>
      </c>
      <c r="B401" s="14" t="s">
        <v>816</v>
      </c>
      <c r="C401" s="19"/>
      <c r="D401" s="42">
        <v>1.0001659393310547E-4</v>
      </c>
      <c r="E401" s="43">
        <f t="shared" ca="1" si="12"/>
        <v>1.0001659393310547E-4</v>
      </c>
      <c r="F401" s="1" t="e">
        <f ca="1">VLOOKUP(B401,input!$M$3:$N$27,2,FALSE)</f>
        <v>#N/A</v>
      </c>
      <c r="G401" s="1">
        <f t="shared" ca="1" si="13"/>
        <v>1.0001659393310547E-4</v>
      </c>
    </row>
    <row r="402" spans="1:7" ht="30">
      <c r="A402" s="5" t="s">
        <v>817</v>
      </c>
      <c r="B402" s="14" t="s">
        <v>818</v>
      </c>
      <c r="C402" s="19"/>
      <c r="D402" s="39">
        <v>0.80000001192092896</v>
      </c>
      <c r="E402" s="43">
        <f t="shared" ca="1" si="12"/>
        <v>0.80000001192092896</v>
      </c>
      <c r="F402" s="1" t="e">
        <f ca="1">VLOOKUP(B402,input!$M$3:$N$27,2,FALSE)</f>
        <v>#N/A</v>
      </c>
      <c r="G402" s="1">
        <f t="shared" ca="1" si="13"/>
        <v>0.80000001192092896</v>
      </c>
    </row>
    <row r="403" spans="1:7" ht="30">
      <c r="A403" s="5" t="s">
        <v>819</v>
      </c>
      <c r="B403" s="14" t="s">
        <v>820</v>
      </c>
      <c r="C403" s="19"/>
      <c r="D403" s="39">
        <v>0.19499999284744263</v>
      </c>
      <c r="E403" s="43">
        <f t="shared" ca="1" si="12"/>
        <v>0.19499999284744263</v>
      </c>
      <c r="F403" s="1" t="e">
        <f ca="1">VLOOKUP(B403,input!$M$3:$N$27,2,FALSE)</f>
        <v>#N/A</v>
      </c>
      <c r="G403" s="1">
        <f t="shared" ca="1" si="13"/>
        <v>0.19499999284744263</v>
      </c>
    </row>
    <row r="404" spans="1:7" ht="30">
      <c r="A404" s="5" t="s">
        <v>821</v>
      </c>
      <c r="B404" s="14" t="s">
        <v>822</v>
      </c>
      <c r="C404" s="19"/>
      <c r="D404" s="41">
        <v>4.999995231628418E-3</v>
      </c>
      <c r="E404" s="43">
        <f t="shared" ca="1" si="12"/>
        <v>4.999995231628418E-3</v>
      </c>
      <c r="F404" s="1" t="e">
        <f ca="1">VLOOKUP(B404,input!$M$3:$N$27,2,FALSE)</f>
        <v>#N/A</v>
      </c>
      <c r="G404" s="1">
        <f t="shared" ca="1" si="13"/>
        <v>4.999995231628418E-3</v>
      </c>
    </row>
    <row r="405" spans="1:7" ht="30">
      <c r="A405" s="5" t="s">
        <v>823</v>
      </c>
      <c r="B405" s="14" t="s">
        <v>824</v>
      </c>
      <c r="C405" s="19"/>
      <c r="D405" s="41">
        <v>1.0000000474974513E-3</v>
      </c>
      <c r="E405" s="43">
        <f t="shared" ca="1" si="12"/>
        <v>1.0000000474974513E-3</v>
      </c>
      <c r="F405" s="1" t="e">
        <f ca="1">VLOOKUP(B405,input!$M$3:$N$27,2,FALSE)</f>
        <v>#N/A</v>
      </c>
      <c r="G405" s="1">
        <f t="shared" ca="1" si="13"/>
        <v>1.0000000474974513E-3</v>
      </c>
    </row>
    <row r="406" spans="1:7" ht="30">
      <c r="A406" s="5" t="s">
        <v>825</v>
      </c>
      <c r="B406" s="14" t="s">
        <v>826</v>
      </c>
      <c r="C406" s="19"/>
      <c r="D406" s="42">
        <v>5.6999997468665242E-4</v>
      </c>
      <c r="E406" s="43">
        <f t="shared" ca="1" si="12"/>
        <v>5.6999997468665242E-4</v>
      </c>
      <c r="F406" s="1" t="e">
        <f ca="1">VLOOKUP(B406,input!$M$3:$N$27,2,FALSE)</f>
        <v>#N/A</v>
      </c>
      <c r="G406" s="1">
        <f t="shared" ca="1" si="13"/>
        <v>5.6999997468665242E-4</v>
      </c>
    </row>
    <row r="407" spans="1:7" ht="30">
      <c r="A407" s="5" t="s">
        <v>827</v>
      </c>
      <c r="B407" s="14" t="s">
        <v>828</v>
      </c>
      <c r="C407" s="19"/>
      <c r="D407" s="39">
        <v>0.99843001365661621</v>
      </c>
      <c r="E407" s="43">
        <f t="shared" ca="1" si="12"/>
        <v>0.99843001365661621</v>
      </c>
      <c r="F407" s="1" t="e">
        <f ca="1">VLOOKUP(B407,input!$M$3:$N$27,2,FALSE)</f>
        <v>#N/A</v>
      </c>
      <c r="G407" s="1">
        <f t="shared" ca="1" si="13"/>
        <v>0.99843001365661621</v>
      </c>
    </row>
    <row r="408" spans="1:7" ht="30">
      <c r="A408" s="5" t="s">
        <v>829</v>
      </c>
      <c r="B408" s="14" t="s">
        <v>830</v>
      </c>
      <c r="C408" s="19"/>
      <c r="D408" s="39">
        <v>0.99989998340606689</v>
      </c>
      <c r="E408" s="43">
        <f t="shared" ca="1" si="12"/>
        <v>0.99989998340606689</v>
      </c>
      <c r="F408" s="1" t="e">
        <f ca="1">VLOOKUP(B408,input!$M$3:$N$27,2,FALSE)</f>
        <v>#N/A</v>
      </c>
      <c r="G408" s="1">
        <f t="shared" ca="1" si="13"/>
        <v>0.99989998340606689</v>
      </c>
    </row>
    <row r="409" spans="1:7" ht="30">
      <c r="A409" s="5" t="s">
        <v>831</v>
      </c>
      <c r="B409" s="14" t="s">
        <v>832</v>
      </c>
      <c r="C409" s="19"/>
      <c r="D409" s="42">
        <v>1.0001659393310547E-4</v>
      </c>
      <c r="E409" s="43">
        <f t="shared" ca="1" si="12"/>
        <v>1.0001659393310547E-4</v>
      </c>
      <c r="F409" s="1" t="e">
        <f ca="1">VLOOKUP(B409,input!$M$3:$N$27,2,FALSE)</f>
        <v>#N/A</v>
      </c>
      <c r="G409" s="1">
        <f t="shared" ca="1" si="13"/>
        <v>1.0001659393310547E-4</v>
      </c>
    </row>
    <row r="410" spans="1:7" ht="30">
      <c r="A410" s="5" t="s">
        <v>833</v>
      </c>
      <c r="B410" s="14" t="s">
        <v>834</v>
      </c>
      <c r="C410" s="19"/>
      <c r="D410" s="39">
        <v>0.96679997444152832</v>
      </c>
      <c r="E410" s="43">
        <f t="shared" ca="1" si="12"/>
        <v>0.96679997444152832</v>
      </c>
      <c r="F410" s="1" t="e">
        <f ca="1">VLOOKUP(B410,input!$M$3:$N$27,2,FALSE)</f>
        <v>#N/A</v>
      </c>
      <c r="G410" s="1">
        <f t="shared" ca="1" si="13"/>
        <v>0.96679997444152832</v>
      </c>
    </row>
    <row r="411" spans="1:7" ht="30">
      <c r="A411" s="5" t="s">
        <v>835</v>
      </c>
      <c r="B411" s="14" t="s">
        <v>836</v>
      </c>
      <c r="C411" s="19"/>
      <c r="D411" s="39">
        <v>3.320002555847168E-2</v>
      </c>
      <c r="E411" s="43">
        <f t="shared" ca="1" si="12"/>
        <v>3.320002555847168E-2</v>
      </c>
      <c r="F411" s="1" t="e">
        <f ca="1">VLOOKUP(B411,input!$M$3:$N$27,2,FALSE)</f>
        <v>#N/A</v>
      </c>
      <c r="G411" s="1">
        <f t="shared" ca="1" si="13"/>
        <v>3.320002555847168E-2</v>
      </c>
    </row>
    <row r="412" spans="1:7" ht="30">
      <c r="A412" s="5" t="s">
        <v>837</v>
      </c>
      <c r="B412" s="14" t="s">
        <v>838</v>
      </c>
      <c r="C412" s="19"/>
      <c r="D412" s="39">
        <v>4.1700001806020737E-2</v>
      </c>
      <c r="E412" s="43">
        <f t="shared" ca="1" si="12"/>
        <v>4.1700001806020737E-2</v>
      </c>
      <c r="F412" s="1" t="e">
        <f ca="1">VLOOKUP(B412,input!$M$3:$N$27,2,FALSE)</f>
        <v>#N/A</v>
      </c>
      <c r="G412" s="1">
        <f t="shared" ca="1" si="13"/>
        <v>4.1700001806020737E-2</v>
      </c>
    </row>
    <row r="413" spans="1:7" ht="30">
      <c r="A413" s="5" t="s">
        <v>839</v>
      </c>
      <c r="B413" s="14" t="s">
        <v>840</v>
      </c>
      <c r="C413" s="19"/>
      <c r="D413" s="39">
        <v>0.80049997568130493</v>
      </c>
      <c r="E413" s="43">
        <f t="shared" ca="1" si="12"/>
        <v>0.80049997568130493</v>
      </c>
      <c r="F413" s="1" t="e">
        <f ca="1">VLOOKUP(B413,input!$M$3:$N$27,2,FALSE)</f>
        <v>#N/A</v>
      </c>
      <c r="G413" s="1">
        <f t="shared" ca="1" si="13"/>
        <v>0.80049997568130493</v>
      </c>
    </row>
    <row r="414" spans="1:7" ht="30">
      <c r="A414" s="5" t="s">
        <v>841</v>
      </c>
      <c r="B414" s="14" t="s">
        <v>842</v>
      </c>
      <c r="C414" s="19"/>
      <c r="D414" s="39">
        <v>0.15780001878738403</v>
      </c>
      <c r="E414" s="43">
        <f t="shared" ca="1" si="12"/>
        <v>0.15780001878738403</v>
      </c>
      <c r="F414" s="1" t="e">
        <f ca="1">VLOOKUP(B414,input!$M$3:$N$27,2,FALSE)</f>
        <v>#N/A</v>
      </c>
      <c r="G414" s="1">
        <f t="shared" ca="1" si="13"/>
        <v>0.15780001878738403</v>
      </c>
    </row>
    <row r="415" spans="1:7" ht="30">
      <c r="A415" s="5" t="s">
        <v>843</v>
      </c>
      <c r="B415" s="14" t="s">
        <v>844</v>
      </c>
      <c r="C415" s="19"/>
      <c r="D415" s="39">
        <v>0.5</v>
      </c>
      <c r="E415" s="43">
        <f t="shared" ca="1" si="12"/>
        <v>0.5</v>
      </c>
      <c r="F415" s="1" t="e">
        <f ca="1">VLOOKUP(B415,input!$M$3:$N$27,2,FALSE)</f>
        <v>#N/A</v>
      </c>
      <c r="G415" s="1">
        <f t="shared" ca="1" si="13"/>
        <v>0.5</v>
      </c>
    </row>
    <row r="416" spans="1:7" ht="30">
      <c r="A416" s="5" t="s">
        <v>845</v>
      </c>
      <c r="B416" s="14" t="s">
        <v>846</v>
      </c>
      <c r="C416" s="19"/>
      <c r="D416" s="39">
        <v>0.5</v>
      </c>
      <c r="E416" s="43">
        <f t="shared" ca="1" si="12"/>
        <v>0.5</v>
      </c>
      <c r="F416" s="1" t="e">
        <f ca="1">VLOOKUP(B416,input!$M$3:$N$27,2,FALSE)</f>
        <v>#N/A</v>
      </c>
      <c r="G416" s="1">
        <f t="shared" ca="1" si="13"/>
        <v>0.5</v>
      </c>
    </row>
    <row r="417" spans="1:7" ht="30">
      <c r="A417" s="5" t="s">
        <v>847</v>
      </c>
      <c r="B417" s="14" t="s">
        <v>848</v>
      </c>
      <c r="C417" s="19"/>
      <c r="D417" s="39">
        <v>0.5</v>
      </c>
      <c r="E417" s="43">
        <f t="shared" ca="1" si="12"/>
        <v>0.5</v>
      </c>
      <c r="F417" s="1" t="e">
        <f ca="1">VLOOKUP(B417,input!$M$3:$N$27,2,FALSE)</f>
        <v>#N/A</v>
      </c>
      <c r="G417" s="1">
        <f t="shared" ca="1" si="13"/>
        <v>0.5</v>
      </c>
    </row>
    <row r="418" spans="1:7" ht="30">
      <c r="A418" s="5" t="s">
        <v>849</v>
      </c>
      <c r="B418" s="14" t="s">
        <v>850</v>
      </c>
      <c r="C418" s="19"/>
      <c r="D418" s="39">
        <v>0.5</v>
      </c>
      <c r="E418" s="43">
        <f t="shared" ca="1" si="12"/>
        <v>0.5</v>
      </c>
      <c r="F418" s="1" t="e">
        <f ca="1">VLOOKUP(B418,input!$M$3:$N$27,2,FALSE)</f>
        <v>#N/A</v>
      </c>
      <c r="G418" s="1">
        <f t="shared" ca="1" si="13"/>
        <v>0.5</v>
      </c>
    </row>
    <row r="419" spans="1:7" ht="30">
      <c r="A419" s="5" t="s">
        <v>851</v>
      </c>
      <c r="B419" s="14" t="s">
        <v>852</v>
      </c>
      <c r="C419" s="19"/>
      <c r="D419" s="39">
        <v>0.5</v>
      </c>
      <c r="E419" s="43">
        <f t="shared" ca="1" si="12"/>
        <v>0.5</v>
      </c>
      <c r="F419" s="1" t="e">
        <f ca="1">VLOOKUP(B419,input!$M$3:$N$27,2,FALSE)</f>
        <v>#N/A</v>
      </c>
      <c r="G419" s="1">
        <f t="shared" ca="1" si="13"/>
        <v>0.5</v>
      </c>
    </row>
    <row r="420" spans="1:7" ht="30">
      <c r="A420" s="5" t="s">
        <v>853</v>
      </c>
      <c r="B420" s="14" t="s">
        <v>854</v>
      </c>
      <c r="C420" s="19"/>
      <c r="D420" s="39">
        <v>0.5</v>
      </c>
      <c r="E420" s="43">
        <f t="shared" ca="1" si="12"/>
        <v>0.5</v>
      </c>
      <c r="F420" s="1" t="e">
        <f ca="1">VLOOKUP(B420,input!$M$3:$N$27,2,FALSE)</f>
        <v>#N/A</v>
      </c>
      <c r="G420" s="1">
        <f t="shared" ca="1" si="13"/>
        <v>0.5</v>
      </c>
    </row>
    <row r="421" spans="1:7" ht="30">
      <c r="A421" s="5" t="s">
        <v>855</v>
      </c>
      <c r="B421" s="14" t="s">
        <v>856</v>
      </c>
      <c r="C421" s="19"/>
      <c r="D421" s="39">
        <v>0.5</v>
      </c>
      <c r="E421" s="43">
        <f t="shared" ca="1" si="12"/>
        <v>0.5</v>
      </c>
      <c r="F421" s="1" t="e">
        <f ca="1">VLOOKUP(B421,input!$M$3:$N$27,2,FALSE)</f>
        <v>#N/A</v>
      </c>
      <c r="G421" s="1">
        <f t="shared" ca="1" si="13"/>
        <v>0.5</v>
      </c>
    </row>
    <row r="422" spans="1:7" ht="30">
      <c r="A422" s="5" t="s">
        <v>857</v>
      </c>
      <c r="B422" s="14" t="s">
        <v>858</v>
      </c>
      <c r="C422" s="19"/>
      <c r="D422" s="39">
        <v>0.5</v>
      </c>
      <c r="E422" s="43">
        <f t="shared" ca="1" si="12"/>
        <v>0.5</v>
      </c>
      <c r="F422" s="1" t="e">
        <f ca="1">VLOOKUP(B422,input!$M$3:$N$27,2,FALSE)</f>
        <v>#N/A</v>
      </c>
      <c r="G422" s="1">
        <f t="shared" ca="1" si="13"/>
        <v>0.5</v>
      </c>
    </row>
    <row r="423" spans="1:7" ht="30">
      <c r="A423" s="5" t="s">
        <v>859</v>
      </c>
      <c r="B423" s="14" t="s">
        <v>860</v>
      </c>
      <c r="C423" s="19"/>
      <c r="D423" s="39">
        <v>0.5</v>
      </c>
      <c r="E423" s="43">
        <f t="shared" ca="1" si="12"/>
        <v>0.5</v>
      </c>
      <c r="F423" s="1" t="e">
        <f ca="1">VLOOKUP(B423,input!$M$3:$N$27,2,FALSE)</f>
        <v>#N/A</v>
      </c>
      <c r="G423" s="1">
        <f t="shared" ca="1" si="13"/>
        <v>0.5</v>
      </c>
    </row>
    <row r="424" spans="1:7" ht="30">
      <c r="A424" s="5" t="s">
        <v>861</v>
      </c>
      <c r="B424" s="14" t="s">
        <v>862</v>
      </c>
      <c r="C424" s="19"/>
      <c r="D424" s="39">
        <v>0.5</v>
      </c>
      <c r="E424" s="43">
        <f t="shared" ca="1" si="12"/>
        <v>0.5</v>
      </c>
      <c r="F424" s="1" t="e">
        <f ca="1">VLOOKUP(B424,input!$M$3:$N$27,2,FALSE)</f>
        <v>#N/A</v>
      </c>
      <c r="G424" s="1">
        <f t="shared" ca="1" si="13"/>
        <v>0.5</v>
      </c>
    </row>
    <row r="425" spans="1:7" ht="30">
      <c r="A425" s="5" t="s">
        <v>863</v>
      </c>
      <c r="B425" s="14" t="s">
        <v>864</v>
      </c>
      <c r="C425" s="19"/>
      <c r="D425" s="39">
        <v>0.5</v>
      </c>
      <c r="E425" s="43">
        <f t="shared" ca="1" si="12"/>
        <v>0.5</v>
      </c>
      <c r="F425" s="1" t="e">
        <f ca="1">VLOOKUP(B425,input!$M$3:$N$27,2,FALSE)</f>
        <v>#N/A</v>
      </c>
      <c r="G425" s="1">
        <f t="shared" ca="1" si="13"/>
        <v>0.5</v>
      </c>
    </row>
    <row r="426" spans="1:7" ht="30">
      <c r="A426" s="5" t="s">
        <v>865</v>
      </c>
      <c r="B426" s="14" t="s">
        <v>866</v>
      </c>
      <c r="C426" s="19"/>
      <c r="D426" s="39">
        <v>0.5</v>
      </c>
      <c r="E426" s="43">
        <f t="shared" ca="1" si="12"/>
        <v>0.5</v>
      </c>
      <c r="F426" s="1" t="e">
        <f ca="1">VLOOKUP(B426,input!$M$3:$N$27,2,FALSE)</f>
        <v>#N/A</v>
      </c>
      <c r="G426" s="1">
        <f t="shared" ca="1" si="13"/>
        <v>0.5</v>
      </c>
    </row>
    <row r="427" spans="1:7" ht="30">
      <c r="A427" s="5" t="s">
        <v>867</v>
      </c>
      <c r="B427" s="14" t="s">
        <v>868</v>
      </c>
      <c r="C427" s="19"/>
      <c r="D427" s="39">
        <v>0.3333333432674408</v>
      </c>
      <c r="E427" s="43">
        <f t="shared" ca="1" si="12"/>
        <v>0.3333333432674408</v>
      </c>
      <c r="F427" s="1" t="e">
        <f ca="1">VLOOKUP(B427,input!$M$3:$N$27,2,FALSE)</f>
        <v>#N/A</v>
      </c>
      <c r="G427" s="1">
        <f t="shared" ca="1" si="13"/>
        <v>0.3333333432674408</v>
      </c>
    </row>
    <row r="428" spans="1:7" ht="30">
      <c r="A428" s="5" t="s">
        <v>869</v>
      </c>
      <c r="B428" s="14" t="s">
        <v>870</v>
      </c>
      <c r="C428" s="19"/>
      <c r="D428" s="39">
        <v>0.33333331346511841</v>
      </c>
      <c r="E428" s="43">
        <f t="shared" ca="1" si="12"/>
        <v>0.33333331346511841</v>
      </c>
      <c r="F428" s="1" t="e">
        <f ca="1">VLOOKUP(B428,input!$M$3:$N$27,2,FALSE)</f>
        <v>#N/A</v>
      </c>
      <c r="G428" s="1">
        <f t="shared" ca="1" si="13"/>
        <v>0.33333331346511841</v>
      </c>
    </row>
    <row r="429" spans="1:7" ht="30">
      <c r="A429" s="5" t="s">
        <v>871</v>
      </c>
      <c r="B429" s="14" t="s">
        <v>872</v>
      </c>
      <c r="C429" s="19"/>
      <c r="D429" s="39">
        <v>0.3333333432674408</v>
      </c>
      <c r="E429" s="43">
        <f t="shared" ca="1" si="12"/>
        <v>0.3333333432674408</v>
      </c>
      <c r="F429" s="1" t="e">
        <f ca="1">VLOOKUP(B429,input!$M$3:$N$27,2,FALSE)</f>
        <v>#N/A</v>
      </c>
      <c r="G429" s="1">
        <f t="shared" ca="1" si="13"/>
        <v>0.3333333432674408</v>
      </c>
    </row>
    <row r="430" spans="1:7" ht="30">
      <c r="A430" s="5" t="s">
        <v>873</v>
      </c>
      <c r="B430" s="14" t="s">
        <v>874</v>
      </c>
      <c r="C430" s="19"/>
      <c r="D430" s="39">
        <v>0.5</v>
      </c>
      <c r="E430" s="43">
        <f t="shared" ca="1" si="12"/>
        <v>0.5</v>
      </c>
      <c r="F430" s="1" t="e">
        <f ca="1">VLOOKUP(B430,input!$M$3:$N$27,2,FALSE)</f>
        <v>#N/A</v>
      </c>
      <c r="G430" s="1">
        <f t="shared" ca="1" si="13"/>
        <v>0.5</v>
      </c>
    </row>
    <row r="431" spans="1:7" ht="30">
      <c r="A431" s="5" t="s">
        <v>875</v>
      </c>
      <c r="B431" s="14" t="s">
        <v>876</v>
      </c>
      <c r="C431" s="19"/>
      <c r="D431" s="39">
        <v>0.5</v>
      </c>
      <c r="E431" s="43">
        <f t="shared" ca="1" si="12"/>
        <v>0.5</v>
      </c>
      <c r="F431" s="1" t="e">
        <f ca="1">VLOOKUP(B431,input!$M$3:$N$27,2,FALSE)</f>
        <v>#N/A</v>
      </c>
      <c r="G431" s="1">
        <f t="shared" ca="1" si="13"/>
        <v>0.5</v>
      </c>
    </row>
    <row r="432" spans="1:7" ht="30">
      <c r="A432" s="5" t="s">
        <v>877</v>
      </c>
      <c r="B432" s="14" t="s">
        <v>878</v>
      </c>
      <c r="C432" s="19"/>
      <c r="D432" s="39">
        <v>0.5</v>
      </c>
      <c r="E432" s="43">
        <f t="shared" ca="1" si="12"/>
        <v>0.5</v>
      </c>
      <c r="F432" s="1" t="e">
        <f ca="1">VLOOKUP(B432,input!$M$3:$N$27,2,FALSE)</f>
        <v>#N/A</v>
      </c>
      <c r="G432" s="1">
        <f t="shared" ca="1" si="13"/>
        <v>0.5</v>
      </c>
    </row>
    <row r="433" spans="1:7" ht="30">
      <c r="A433" s="5" t="s">
        <v>879</v>
      </c>
      <c r="B433" s="14" t="s">
        <v>880</v>
      </c>
      <c r="C433" s="19"/>
      <c r="D433" s="39">
        <v>0.5</v>
      </c>
      <c r="E433" s="43">
        <f t="shared" ca="1" si="12"/>
        <v>0.5</v>
      </c>
      <c r="F433" s="1" t="e">
        <f ca="1">VLOOKUP(B433,input!$M$3:$N$27,2,FALSE)</f>
        <v>#N/A</v>
      </c>
      <c r="G433" s="1">
        <f t="shared" ca="1" si="13"/>
        <v>0.5</v>
      </c>
    </row>
    <row r="434" spans="1:7" ht="30">
      <c r="A434" s="5" t="s">
        <v>881</v>
      </c>
      <c r="B434" s="14" t="s">
        <v>882</v>
      </c>
      <c r="C434" s="19"/>
      <c r="D434" s="39">
        <v>0.5</v>
      </c>
      <c r="E434" s="43">
        <f t="shared" ca="1" si="12"/>
        <v>0.5</v>
      </c>
      <c r="F434" s="1" t="e">
        <f ca="1">VLOOKUP(B434,input!$M$3:$N$27,2,FALSE)</f>
        <v>#N/A</v>
      </c>
      <c r="G434" s="1">
        <f t="shared" ca="1" si="13"/>
        <v>0.5</v>
      </c>
    </row>
    <row r="435" spans="1:7" ht="30">
      <c r="A435" s="5" t="s">
        <v>883</v>
      </c>
      <c r="B435" s="14" t="s">
        <v>884</v>
      </c>
      <c r="C435" s="19"/>
      <c r="D435" s="39">
        <v>0.5</v>
      </c>
      <c r="E435" s="43">
        <f t="shared" ca="1" si="12"/>
        <v>0.5</v>
      </c>
      <c r="F435" s="1" t="e">
        <f ca="1">VLOOKUP(B435,input!$M$3:$N$27,2,FALSE)</f>
        <v>#N/A</v>
      </c>
      <c r="G435" s="1">
        <f t="shared" ca="1" si="13"/>
        <v>0.5</v>
      </c>
    </row>
    <row r="436" spans="1:7" ht="30">
      <c r="A436" s="5" t="s">
        <v>885</v>
      </c>
      <c r="B436" s="14" t="s">
        <v>886</v>
      </c>
      <c r="C436" s="19" t="s">
        <v>30</v>
      </c>
      <c r="D436" s="38">
        <v>536.79998779296875</v>
      </c>
      <c r="E436" s="43">
        <f t="shared" ca="1" si="12"/>
        <v>534.17000000000007</v>
      </c>
      <c r="F436" s="1">
        <f ca="1">VLOOKUP(B436,input!$M$3:$N$27,2,FALSE)</f>
        <v>534.17000000000007</v>
      </c>
      <c r="G436" s="1">
        <f t="shared" ca="1" si="13"/>
        <v>534.17000000000007</v>
      </c>
    </row>
    <row r="437" spans="1:7" ht="30">
      <c r="A437" s="5" t="s">
        <v>887</v>
      </c>
      <c r="B437" s="14" t="s">
        <v>888</v>
      </c>
      <c r="C437" s="19" t="s">
        <v>33</v>
      </c>
      <c r="D437" s="39">
        <v>0.75</v>
      </c>
      <c r="E437" s="43">
        <f t="shared" ca="1" si="12"/>
        <v>0.75</v>
      </c>
      <c r="F437" s="1" t="e">
        <f ca="1">VLOOKUP(B437,input!$M$3:$N$27,2,FALSE)</f>
        <v>#N/A</v>
      </c>
      <c r="G437" s="1">
        <f t="shared" ca="1" si="13"/>
        <v>0.75</v>
      </c>
    </row>
    <row r="438" spans="1:7" ht="30">
      <c r="A438" s="5" t="s">
        <v>889</v>
      </c>
      <c r="B438" s="14" t="s">
        <v>890</v>
      </c>
      <c r="C438" s="19" t="s">
        <v>30</v>
      </c>
      <c r="D438" s="36">
        <v>5</v>
      </c>
      <c r="E438" s="43">
        <f t="shared" ca="1" si="12"/>
        <v>5</v>
      </c>
      <c r="F438" s="1" t="e">
        <f ca="1">VLOOKUP(B438,input!$M$3:$N$27,2,FALSE)</f>
        <v>#N/A</v>
      </c>
      <c r="G438" s="1">
        <f t="shared" ca="1" si="13"/>
        <v>5</v>
      </c>
    </row>
    <row r="439" spans="1:7" ht="45">
      <c r="A439" s="5" t="s">
        <v>891</v>
      </c>
      <c r="B439" s="14" t="s">
        <v>892</v>
      </c>
      <c r="C439" s="19" t="s">
        <v>33</v>
      </c>
      <c r="D439" s="36">
        <v>1</v>
      </c>
      <c r="E439" s="43">
        <f t="shared" ca="1" si="12"/>
        <v>1</v>
      </c>
      <c r="F439" s="1" t="e">
        <f ca="1">VLOOKUP(B439,input!$M$3:$N$27,2,FALSE)</f>
        <v>#N/A</v>
      </c>
      <c r="G439" s="1">
        <f t="shared" ca="1" si="13"/>
        <v>1</v>
      </c>
    </row>
    <row r="440" spans="1:7" ht="30">
      <c r="A440" s="5" t="s">
        <v>893</v>
      </c>
      <c r="B440" s="14" t="s">
        <v>894</v>
      </c>
      <c r="C440" s="19" t="s">
        <v>30</v>
      </c>
      <c r="D440" s="38">
        <v>420</v>
      </c>
      <c r="E440" s="43">
        <f t="shared" ca="1" si="12"/>
        <v>420</v>
      </c>
      <c r="F440" s="1" t="e">
        <f ca="1">VLOOKUP(B440,input!$M$3:$N$27,2,FALSE)</f>
        <v>#N/A</v>
      </c>
      <c r="G440" s="1">
        <f t="shared" ca="1" si="13"/>
        <v>420</v>
      </c>
    </row>
    <row r="441" spans="1:7" ht="30">
      <c r="A441" s="5" t="s">
        <v>895</v>
      </c>
      <c r="B441" s="14" t="s">
        <v>896</v>
      </c>
      <c r="C441" s="19" t="s">
        <v>33</v>
      </c>
      <c r="D441" s="39">
        <v>0.75</v>
      </c>
      <c r="E441" s="43">
        <f t="shared" ca="1" si="12"/>
        <v>0.75</v>
      </c>
      <c r="F441" s="1" t="e">
        <f ca="1">VLOOKUP(B441,input!$M$3:$N$27,2,FALSE)</f>
        <v>#N/A</v>
      </c>
      <c r="G441" s="1">
        <f t="shared" ca="1" si="13"/>
        <v>0.75</v>
      </c>
    </row>
    <row r="442" spans="1:7" ht="30">
      <c r="A442" s="5" t="s">
        <v>897</v>
      </c>
      <c r="B442" s="14" t="s">
        <v>898</v>
      </c>
      <c r="C442" s="19" t="s">
        <v>30</v>
      </c>
      <c r="D442" s="36">
        <v>5</v>
      </c>
      <c r="E442" s="43">
        <f t="shared" ca="1" si="12"/>
        <v>5</v>
      </c>
      <c r="F442" s="1" t="e">
        <f ca="1">VLOOKUP(B442,input!$M$3:$N$27,2,FALSE)</f>
        <v>#N/A</v>
      </c>
      <c r="G442" s="1">
        <f t="shared" ca="1" si="13"/>
        <v>5</v>
      </c>
    </row>
    <row r="443" spans="1:7" ht="45">
      <c r="A443" s="5" t="s">
        <v>899</v>
      </c>
      <c r="B443" s="14" t="s">
        <v>900</v>
      </c>
      <c r="C443" s="19" t="s">
        <v>33</v>
      </c>
      <c r="D443" s="36">
        <v>1</v>
      </c>
      <c r="E443" s="43">
        <f t="shared" ca="1" si="12"/>
        <v>1</v>
      </c>
      <c r="F443" s="1" t="e">
        <f ca="1">VLOOKUP(B443,input!$M$3:$N$27,2,FALSE)</f>
        <v>#N/A</v>
      </c>
      <c r="G443" s="1">
        <f t="shared" ca="1" si="13"/>
        <v>1</v>
      </c>
    </row>
    <row r="444" spans="1:7" ht="45">
      <c r="A444" s="5" t="s">
        <v>901</v>
      </c>
      <c r="B444" s="14" t="s">
        <v>902</v>
      </c>
      <c r="C444" s="19" t="s">
        <v>30</v>
      </c>
      <c r="D444" s="38">
        <v>511</v>
      </c>
      <c r="E444" s="43">
        <f t="shared" ca="1" si="12"/>
        <v>511</v>
      </c>
      <c r="F444" s="1" t="e">
        <f ca="1">VLOOKUP(B444,input!$M$3:$N$27,2,FALSE)</f>
        <v>#N/A</v>
      </c>
      <c r="G444" s="1">
        <f t="shared" ca="1" si="13"/>
        <v>511</v>
      </c>
    </row>
    <row r="445" spans="1:7" ht="45">
      <c r="A445" s="5" t="s">
        <v>903</v>
      </c>
      <c r="B445" s="14" t="s">
        <v>904</v>
      </c>
      <c r="C445" s="19" t="s">
        <v>33</v>
      </c>
      <c r="D445" s="39">
        <v>0.75</v>
      </c>
      <c r="E445" s="43">
        <f t="shared" ca="1" si="12"/>
        <v>0.75</v>
      </c>
      <c r="F445" s="1" t="e">
        <f ca="1">VLOOKUP(B445,input!$M$3:$N$27,2,FALSE)</f>
        <v>#N/A</v>
      </c>
      <c r="G445" s="1">
        <f t="shared" ca="1" si="13"/>
        <v>0.75</v>
      </c>
    </row>
    <row r="446" spans="1:7" ht="45">
      <c r="A446" s="5" t="s">
        <v>905</v>
      </c>
      <c r="B446" s="14" t="s">
        <v>906</v>
      </c>
      <c r="C446" s="19" t="s">
        <v>30</v>
      </c>
      <c r="D446" s="36">
        <v>5</v>
      </c>
      <c r="E446" s="43">
        <f t="shared" ca="1" si="12"/>
        <v>5</v>
      </c>
      <c r="F446" s="1" t="e">
        <f ca="1">VLOOKUP(B446,input!$M$3:$N$27,2,FALSE)</f>
        <v>#N/A</v>
      </c>
      <c r="G446" s="1">
        <f t="shared" ca="1" si="13"/>
        <v>5</v>
      </c>
    </row>
    <row r="447" spans="1:7" ht="45">
      <c r="A447" s="5" t="s">
        <v>907</v>
      </c>
      <c r="B447" s="14" t="s">
        <v>908</v>
      </c>
      <c r="C447" s="19" t="s">
        <v>33</v>
      </c>
      <c r="D447" s="36">
        <v>1</v>
      </c>
      <c r="E447" s="43">
        <f t="shared" ca="1" si="12"/>
        <v>1</v>
      </c>
      <c r="F447" s="1" t="e">
        <f ca="1">VLOOKUP(B447,input!$M$3:$N$27,2,FALSE)</f>
        <v>#N/A</v>
      </c>
      <c r="G447" s="1">
        <f t="shared" ca="1" si="13"/>
        <v>1</v>
      </c>
    </row>
    <row r="448" spans="1:7" ht="45">
      <c r="A448" s="5" t="s">
        <v>909</v>
      </c>
      <c r="B448" s="14" t="s">
        <v>910</v>
      </c>
      <c r="C448" s="19" t="s">
        <v>30</v>
      </c>
      <c r="D448" s="38">
        <v>534.0999755859375</v>
      </c>
      <c r="E448" s="43">
        <f t="shared" ca="1" si="12"/>
        <v>534.0999755859375</v>
      </c>
      <c r="F448" s="1" t="e">
        <f ca="1">VLOOKUP(B448,input!$M$3:$N$27,2,FALSE)</f>
        <v>#N/A</v>
      </c>
      <c r="G448" s="1">
        <f t="shared" ca="1" si="13"/>
        <v>534.0999755859375</v>
      </c>
    </row>
    <row r="449" spans="1:7" ht="45">
      <c r="A449" s="5" t="s">
        <v>911</v>
      </c>
      <c r="B449" s="14" t="s">
        <v>912</v>
      </c>
      <c r="C449" s="19" t="s">
        <v>33</v>
      </c>
      <c r="D449" s="39">
        <v>0.75</v>
      </c>
      <c r="E449" s="43">
        <f t="shared" ca="1" si="12"/>
        <v>0.75</v>
      </c>
      <c r="F449" s="1" t="e">
        <f ca="1">VLOOKUP(B449,input!$M$3:$N$27,2,FALSE)</f>
        <v>#N/A</v>
      </c>
      <c r="G449" s="1">
        <f t="shared" ca="1" si="13"/>
        <v>0.75</v>
      </c>
    </row>
    <row r="450" spans="1:7" ht="45">
      <c r="A450" s="5" t="s">
        <v>913</v>
      </c>
      <c r="B450" s="14" t="s">
        <v>914</v>
      </c>
      <c r="C450" s="19" t="s">
        <v>30</v>
      </c>
      <c r="D450" s="36">
        <v>5</v>
      </c>
      <c r="E450" s="43">
        <f t="shared" ca="1" si="12"/>
        <v>5</v>
      </c>
      <c r="F450" s="1" t="e">
        <f ca="1">VLOOKUP(B450,input!$M$3:$N$27,2,FALSE)</f>
        <v>#N/A</v>
      </c>
      <c r="G450" s="1">
        <f t="shared" ca="1" si="13"/>
        <v>5</v>
      </c>
    </row>
    <row r="451" spans="1:7" ht="45">
      <c r="A451" s="5" t="s">
        <v>915</v>
      </c>
      <c r="B451" s="14" t="s">
        <v>916</v>
      </c>
      <c r="C451" s="19" t="s">
        <v>33</v>
      </c>
      <c r="D451" s="36">
        <v>1</v>
      </c>
      <c r="E451" s="43">
        <f t="shared" ca="1" si="12"/>
        <v>1</v>
      </c>
      <c r="F451" s="1" t="e">
        <f ca="1">VLOOKUP(B451,input!$M$3:$N$27,2,FALSE)</f>
        <v>#N/A</v>
      </c>
      <c r="G451" s="1">
        <f t="shared" ca="1" si="13"/>
        <v>1</v>
      </c>
    </row>
    <row r="452" spans="1:7" ht="45">
      <c r="A452" s="5" t="s">
        <v>917</v>
      </c>
      <c r="B452" s="14" t="s">
        <v>918</v>
      </c>
      <c r="C452" s="19" t="s">
        <v>30</v>
      </c>
      <c r="D452" s="38">
        <v>490</v>
      </c>
      <c r="E452" s="43">
        <f t="shared" ca="1" si="12"/>
        <v>490</v>
      </c>
      <c r="F452" s="1" t="e">
        <f ca="1">VLOOKUP(B452,input!$M$3:$N$27,2,FALSE)</f>
        <v>#N/A</v>
      </c>
      <c r="G452" s="1">
        <f t="shared" ca="1" si="13"/>
        <v>490</v>
      </c>
    </row>
    <row r="453" spans="1:7" ht="45">
      <c r="A453" s="5" t="s">
        <v>919</v>
      </c>
      <c r="B453" s="14" t="s">
        <v>920</v>
      </c>
      <c r="C453" s="19" t="s">
        <v>33</v>
      </c>
      <c r="D453" s="39">
        <v>0.75</v>
      </c>
      <c r="E453" s="43">
        <f t="shared" ca="1" si="12"/>
        <v>0.75</v>
      </c>
      <c r="F453" s="1" t="e">
        <f ca="1">VLOOKUP(B453,input!$M$3:$N$27,2,FALSE)</f>
        <v>#N/A</v>
      </c>
      <c r="G453" s="1">
        <f t="shared" ca="1" si="13"/>
        <v>0.75</v>
      </c>
    </row>
    <row r="454" spans="1:7" ht="45">
      <c r="A454" s="5" t="s">
        <v>921</v>
      </c>
      <c r="B454" s="14" t="s">
        <v>922</v>
      </c>
      <c r="C454" s="19" t="s">
        <v>30</v>
      </c>
      <c r="D454" s="36">
        <v>5</v>
      </c>
      <c r="E454" s="43">
        <f t="shared" ca="1" si="12"/>
        <v>5</v>
      </c>
      <c r="F454" s="1" t="e">
        <f ca="1">VLOOKUP(B454,input!$M$3:$N$27,2,FALSE)</f>
        <v>#N/A</v>
      </c>
      <c r="G454" s="1">
        <f t="shared" ca="1" si="13"/>
        <v>5</v>
      </c>
    </row>
    <row r="455" spans="1:7" ht="45">
      <c r="A455" s="5" t="s">
        <v>923</v>
      </c>
      <c r="B455" s="14" t="s">
        <v>924</v>
      </c>
      <c r="C455" s="19" t="s">
        <v>33</v>
      </c>
      <c r="D455" s="36">
        <v>1</v>
      </c>
      <c r="E455" s="43">
        <f t="shared" ca="1" si="12"/>
        <v>1</v>
      </c>
      <c r="F455" s="1" t="e">
        <f ca="1">VLOOKUP(B455,input!$M$3:$N$27,2,FALSE)</f>
        <v>#N/A</v>
      </c>
      <c r="G455" s="1">
        <f t="shared" ca="1" si="13"/>
        <v>1</v>
      </c>
    </row>
    <row r="456" spans="1:7" ht="45">
      <c r="A456" s="5" t="s">
        <v>925</v>
      </c>
      <c r="B456" s="14" t="s">
        <v>926</v>
      </c>
      <c r="C456" s="19" t="s">
        <v>30</v>
      </c>
      <c r="D456" s="38">
        <v>517</v>
      </c>
      <c r="E456" s="43">
        <f t="shared" ca="1" si="12"/>
        <v>517</v>
      </c>
      <c r="F456" s="1" t="e">
        <f ca="1">VLOOKUP(B456,input!$M$3:$N$27,2,FALSE)</f>
        <v>#N/A</v>
      </c>
      <c r="G456" s="1">
        <f t="shared" ca="1" si="13"/>
        <v>517</v>
      </c>
    </row>
    <row r="457" spans="1:7" ht="45">
      <c r="A457" s="5" t="s">
        <v>927</v>
      </c>
      <c r="B457" s="14" t="s">
        <v>928</v>
      </c>
      <c r="C457" s="19" t="s">
        <v>33</v>
      </c>
      <c r="D457" s="39">
        <v>0.75</v>
      </c>
      <c r="E457" s="43">
        <f t="shared" ref="E457:E520" ca="1" si="14">G457</f>
        <v>0.75</v>
      </c>
      <c r="F457" s="1" t="e">
        <f ca="1">VLOOKUP(B457,input!$M$3:$N$27,2,FALSE)</f>
        <v>#N/A</v>
      </c>
      <c r="G457" s="1">
        <f t="shared" ref="G457:G520" ca="1" si="15">_xlfn.IFNA(F457,D457)</f>
        <v>0.75</v>
      </c>
    </row>
    <row r="458" spans="1:7" ht="45">
      <c r="A458" s="5" t="s">
        <v>929</v>
      </c>
      <c r="B458" s="14" t="s">
        <v>930</v>
      </c>
      <c r="C458" s="19" t="s">
        <v>30</v>
      </c>
      <c r="D458" s="36">
        <v>5</v>
      </c>
      <c r="E458" s="43">
        <f t="shared" ca="1" si="14"/>
        <v>5</v>
      </c>
      <c r="F458" s="1" t="e">
        <f ca="1">VLOOKUP(B458,input!$M$3:$N$27,2,FALSE)</f>
        <v>#N/A</v>
      </c>
      <c r="G458" s="1">
        <f t="shared" ca="1" si="15"/>
        <v>5</v>
      </c>
    </row>
    <row r="459" spans="1:7" ht="45">
      <c r="A459" s="5" t="s">
        <v>931</v>
      </c>
      <c r="B459" s="14" t="s">
        <v>932</v>
      </c>
      <c r="C459" s="19" t="s">
        <v>33</v>
      </c>
      <c r="D459" s="36">
        <v>1</v>
      </c>
      <c r="E459" s="43">
        <f t="shared" ca="1" si="14"/>
        <v>1</v>
      </c>
      <c r="F459" s="1" t="e">
        <f ca="1">VLOOKUP(B459,input!$M$3:$N$27,2,FALSE)</f>
        <v>#N/A</v>
      </c>
      <c r="G459" s="1">
        <f t="shared" ca="1" si="15"/>
        <v>1</v>
      </c>
    </row>
    <row r="460" spans="1:7" ht="45">
      <c r="A460" s="5" t="s">
        <v>933</v>
      </c>
      <c r="B460" s="14" t="s">
        <v>934</v>
      </c>
      <c r="C460" s="19"/>
      <c r="D460" s="36">
        <v>2</v>
      </c>
      <c r="E460" s="43">
        <f t="shared" ca="1" si="14"/>
        <v>2</v>
      </c>
      <c r="F460" s="1" t="e">
        <f ca="1">VLOOKUP(B460,input!$M$3:$N$27,2,FALSE)</f>
        <v>#N/A</v>
      </c>
      <c r="G460" s="1">
        <f t="shared" ca="1" si="15"/>
        <v>2</v>
      </c>
    </row>
    <row r="461" spans="1:7" ht="30">
      <c r="A461" s="5" t="s">
        <v>935</v>
      </c>
      <c r="B461" s="14" t="s">
        <v>936</v>
      </c>
      <c r="C461" s="19" t="s">
        <v>33</v>
      </c>
      <c r="D461" s="35">
        <v>0</v>
      </c>
      <c r="E461" s="43">
        <f t="shared" ca="1" si="14"/>
        <v>0</v>
      </c>
      <c r="F461" s="1" t="e">
        <f ca="1">VLOOKUP(B461,input!$M$3:$N$27,2,FALSE)</f>
        <v>#N/A</v>
      </c>
      <c r="G461" s="1">
        <f t="shared" ca="1" si="15"/>
        <v>0</v>
      </c>
    </row>
    <row r="462" spans="1:7" ht="30">
      <c r="A462" s="5" t="s">
        <v>937</v>
      </c>
      <c r="B462" s="14" t="s">
        <v>938</v>
      </c>
      <c r="C462" s="19" t="s">
        <v>38</v>
      </c>
      <c r="D462" s="37">
        <v>36.599998474121094</v>
      </c>
      <c r="E462" s="43">
        <f t="shared" ca="1" si="14"/>
        <v>36.599998474121094</v>
      </c>
      <c r="F462" s="1" t="e">
        <f ca="1">VLOOKUP(B462,input!$M$3:$N$27,2,FALSE)</f>
        <v>#N/A</v>
      </c>
      <c r="G462" s="1">
        <f t="shared" ca="1" si="15"/>
        <v>36.599998474121094</v>
      </c>
    </row>
    <row r="463" spans="1:7" ht="30">
      <c r="A463" s="5" t="s">
        <v>939</v>
      </c>
      <c r="B463" s="14" t="s">
        <v>940</v>
      </c>
      <c r="C463" s="19" t="s">
        <v>38</v>
      </c>
      <c r="D463" s="37">
        <v>36.604450225830078</v>
      </c>
      <c r="E463" s="43">
        <f t="shared" ca="1" si="14"/>
        <v>36.604450225830078</v>
      </c>
      <c r="F463" s="1" t="e">
        <f ca="1">VLOOKUP(B463,input!$M$3:$N$27,2,FALSE)</f>
        <v>#N/A</v>
      </c>
      <c r="G463" s="1">
        <f t="shared" ca="1" si="15"/>
        <v>36.604450225830078</v>
      </c>
    </row>
    <row r="464" spans="1:7" ht="30">
      <c r="A464" s="5" t="s">
        <v>941</v>
      </c>
      <c r="B464" s="14" t="s">
        <v>942</v>
      </c>
      <c r="C464" s="19" t="s">
        <v>38</v>
      </c>
      <c r="D464" s="35">
        <v>0</v>
      </c>
      <c r="E464" s="43">
        <f t="shared" ca="1" si="14"/>
        <v>0</v>
      </c>
      <c r="F464" s="1" t="e">
        <f ca="1">VLOOKUP(B464,input!$M$3:$N$27,2,FALSE)</f>
        <v>#N/A</v>
      </c>
      <c r="G464" s="1">
        <f t="shared" ca="1" si="15"/>
        <v>0</v>
      </c>
    </row>
    <row r="465" spans="1:7" ht="30">
      <c r="A465" s="5" t="s">
        <v>943</v>
      </c>
      <c r="B465" s="14" t="s">
        <v>944</v>
      </c>
      <c r="C465" s="19"/>
      <c r="D465" s="36">
        <v>5</v>
      </c>
      <c r="E465" s="43">
        <f t="shared" ca="1" si="14"/>
        <v>5</v>
      </c>
      <c r="F465" s="1" t="e">
        <f ca="1">VLOOKUP(B465,input!$M$3:$N$27,2,FALSE)</f>
        <v>#N/A</v>
      </c>
      <c r="G465" s="1">
        <f t="shared" ca="1" si="15"/>
        <v>5</v>
      </c>
    </row>
    <row r="466" spans="1:7" ht="30">
      <c r="A466" s="5" t="s">
        <v>945</v>
      </c>
      <c r="B466" s="14" t="s">
        <v>946</v>
      </c>
      <c r="C466" s="19" t="s">
        <v>33</v>
      </c>
      <c r="D466" s="35">
        <v>0</v>
      </c>
      <c r="E466" s="43">
        <f t="shared" ca="1" si="14"/>
        <v>0</v>
      </c>
      <c r="F466" s="1" t="e">
        <f ca="1">VLOOKUP(B466,input!$M$3:$N$27,2,FALSE)</f>
        <v>#N/A</v>
      </c>
      <c r="G466" s="1">
        <f t="shared" ca="1" si="15"/>
        <v>0</v>
      </c>
    </row>
    <row r="467" spans="1:7">
      <c r="A467" s="5" t="s">
        <v>947</v>
      </c>
      <c r="B467" s="14" t="s">
        <v>948</v>
      </c>
      <c r="C467" s="19" t="s">
        <v>38</v>
      </c>
      <c r="D467" s="36">
        <v>3.4473249912261963</v>
      </c>
      <c r="E467" s="43">
        <f t="shared" ca="1" si="14"/>
        <v>3.4473249912261963</v>
      </c>
      <c r="F467" s="1" t="e">
        <f ca="1">VLOOKUP(B467,input!$M$3:$N$27,2,FALSE)</f>
        <v>#N/A</v>
      </c>
      <c r="G467" s="1">
        <f t="shared" ca="1" si="15"/>
        <v>3.4473249912261963</v>
      </c>
    </row>
    <row r="468" spans="1:7">
      <c r="A468" s="5" t="s">
        <v>949</v>
      </c>
      <c r="B468" s="14" t="s">
        <v>950</v>
      </c>
      <c r="C468" s="19" t="s">
        <v>38</v>
      </c>
      <c r="D468" s="36">
        <v>3.4473249912261963</v>
      </c>
      <c r="E468" s="43">
        <f t="shared" ca="1" si="14"/>
        <v>3.4473249912261963</v>
      </c>
      <c r="F468" s="1" t="e">
        <f ca="1">VLOOKUP(B468,input!$M$3:$N$27,2,FALSE)</f>
        <v>#N/A</v>
      </c>
      <c r="G468" s="1">
        <f t="shared" ca="1" si="15"/>
        <v>3.4473249912261963</v>
      </c>
    </row>
    <row r="469" spans="1:7">
      <c r="A469" s="5" t="s">
        <v>951</v>
      </c>
      <c r="B469" s="14" t="s">
        <v>952</v>
      </c>
      <c r="C469" s="19" t="s">
        <v>38</v>
      </c>
      <c r="D469" s="35">
        <v>0</v>
      </c>
      <c r="E469" s="43">
        <f t="shared" ca="1" si="14"/>
        <v>0</v>
      </c>
      <c r="F469" s="1" t="e">
        <f ca="1">VLOOKUP(B469,input!$M$3:$N$27,2,FALSE)</f>
        <v>#N/A</v>
      </c>
      <c r="G469" s="1">
        <f t="shared" ca="1" si="15"/>
        <v>0</v>
      </c>
    </row>
    <row r="470" spans="1:7" ht="30">
      <c r="A470" s="5" t="s">
        <v>953</v>
      </c>
      <c r="B470" s="14" t="s">
        <v>954</v>
      </c>
      <c r="C470" s="19"/>
      <c r="D470" s="36">
        <v>5</v>
      </c>
      <c r="E470" s="43">
        <f t="shared" ca="1" si="14"/>
        <v>5</v>
      </c>
      <c r="F470" s="1" t="e">
        <f ca="1">VLOOKUP(B470,input!$M$3:$N$27,2,FALSE)</f>
        <v>#N/A</v>
      </c>
      <c r="G470" s="1">
        <f t="shared" ca="1" si="15"/>
        <v>5</v>
      </c>
    </row>
    <row r="471" spans="1:7" ht="30">
      <c r="A471" s="5" t="s">
        <v>955</v>
      </c>
      <c r="B471" s="14" t="s">
        <v>956</v>
      </c>
      <c r="C471" s="19" t="s">
        <v>33</v>
      </c>
      <c r="D471" s="35">
        <v>0</v>
      </c>
      <c r="E471" s="43">
        <f t="shared" ca="1" si="14"/>
        <v>0</v>
      </c>
      <c r="F471" s="1" t="e">
        <f ca="1">VLOOKUP(B471,input!$M$3:$N$27,2,FALSE)</f>
        <v>#N/A</v>
      </c>
      <c r="G471" s="1">
        <f t="shared" ca="1" si="15"/>
        <v>0</v>
      </c>
    </row>
    <row r="472" spans="1:7">
      <c r="A472" s="5" t="s">
        <v>957</v>
      </c>
      <c r="B472" s="14" t="s">
        <v>958</v>
      </c>
      <c r="C472" s="19" t="s">
        <v>38</v>
      </c>
      <c r="D472" s="36">
        <v>3.4473249912261963</v>
      </c>
      <c r="E472" s="43">
        <f t="shared" ca="1" si="14"/>
        <v>3.4473249912261963</v>
      </c>
      <c r="F472" s="1" t="e">
        <f ca="1">VLOOKUP(B472,input!$M$3:$N$27,2,FALSE)</f>
        <v>#N/A</v>
      </c>
      <c r="G472" s="1">
        <f t="shared" ca="1" si="15"/>
        <v>3.4473249912261963</v>
      </c>
    </row>
    <row r="473" spans="1:7">
      <c r="A473" s="5" t="s">
        <v>959</v>
      </c>
      <c r="B473" s="14" t="s">
        <v>960</v>
      </c>
      <c r="C473" s="19" t="s">
        <v>38</v>
      </c>
      <c r="D473" s="36">
        <v>3.4473249912261963</v>
      </c>
      <c r="E473" s="43">
        <f t="shared" ca="1" si="14"/>
        <v>3.4473249912261963</v>
      </c>
      <c r="F473" s="1" t="e">
        <f ca="1">VLOOKUP(B473,input!$M$3:$N$27,2,FALSE)</f>
        <v>#N/A</v>
      </c>
      <c r="G473" s="1">
        <f t="shared" ca="1" si="15"/>
        <v>3.4473249912261963</v>
      </c>
    </row>
    <row r="474" spans="1:7">
      <c r="A474" s="5" t="s">
        <v>961</v>
      </c>
      <c r="B474" s="14" t="s">
        <v>962</v>
      </c>
      <c r="C474" s="19" t="s">
        <v>38</v>
      </c>
      <c r="D474" s="35">
        <v>0</v>
      </c>
      <c r="E474" s="43">
        <f t="shared" ca="1" si="14"/>
        <v>0</v>
      </c>
      <c r="F474" s="1" t="e">
        <f ca="1">VLOOKUP(B474,input!$M$3:$N$27,2,FALSE)</f>
        <v>#N/A</v>
      </c>
      <c r="G474" s="1">
        <f t="shared" ca="1" si="15"/>
        <v>0</v>
      </c>
    </row>
    <row r="475" spans="1:7">
      <c r="A475" s="5" t="s">
        <v>963</v>
      </c>
      <c r="B475" s="14" t="s">
        <v>964</v>
      </c>
      <c r="C475" s="19" t="s">
        <v>38</v>
      </c>
      <c r="D475" s="36">
        <v>3.5</v>
      </c>
      <c r="E475" s="43">
        <f t="shared" ca="1" si="14"/>
        <v>3.5</v>
      </c>
      <c r="F475" s="1" t="e">
        <f ca="1">VLOOKUP(B475,input!$M$3:$N$27,2,FALSE)</f>
        <v>#N/A</v>
      </c>
      <c r="G475" s="1">
        <f t="shared" ca="1" si="15"/>
        <v>3.5</v>
      </c>
    </row>
    <row r="476" spans="1:7">
      <c r="A476" s="5" t="s">
        <v>965</v>
      </c>
      <c r="B476" s="14" t="s">
        <v>966</v>
      </c>
      <c r="C476" s="19" t="s">
        <v>585</v>
      </c>
      <c r="D476" s="36">
        <v>4.7393050193786621</v>
      </c>
      <c r="E476" s="43">
        <f t="shared" ca="1" si="14"/>
        <v>4.7393050193786621</v>
      </c>
      <c r="F476" s="1" t="e">
        <f ca="1">VLOOKUP(B476,input!$M$3:$N$27,2,FALSE)</f>
        <v>#N/A</v>
      </c>
      <c r="G476" s="1">
        <f t="shared" ca="1" si="15"/>
        <v>4.7393050193786621</v>
      </c>
    </row>
    <row r="477" spans="1:7">
      <c r="A477" s="5" t="s">
        <v>967</v>
      </c>
      <c r="B477" s="14" t="s">
        <v>968</v>
      </c>
      <c r="C477" s="19" t="s">
        <v>588</v>
      </c>
      <c r="D477" s="37">
        <v>12.073519706726074</v>
      </c>
      <c r="E477" s="43">
        <f t="shared" ca="1" si="14"/>
        <v>12.073519706726074</v>
      </c>
      <c r="F477" s="1" t="e">
        <f ca="1">VLOOKUP(B477,input!$M$3:$N$27,2,FALSE)</f>
        <v>#N/A</v>
      </c>
      <c r="G477" s="1">
        <f t="shared" ca="1" si="15"/>
        <v>12.073519706726074</v>
      </c>
    </row>
    <row r="478" spans="1:7">
      <c r="A478" s="5" t="s">
        <v>969</v>
      </c>
      <c r="B478" s="14" t="s">
        <v>970</v>
      </c>
      <c r="C478" s="19" t="s">
        <v>38</v>
      </c>
      <c r="D478" s="36">
        <v>1.0135135650634766</v>
      </c>
      <c r="E478" s="43">
        <f t="shared" ca="1" si="14"/>
        <v>1.0135135650634766</v>
      </c>
      <c r="F478" s="1" t="e">
        <f ca="1">VLOOKUP(B478,input!$M$3:$N$27,2,FALSE)</f>
        <v>#N/A</v>
      </c>
      <c r="G478" s="1">
        <f t="shared" ca="1" si="15"/>
        <v>1.0135135650634766</v>
      </c>
    </row>
    <row r="479" spans="1:7">
      <c r="A479" s="5" t="s">
        <v>971</v>
      </c>
      <c r="B479" s="14" t="s">
        <v>972</v>
      </c>
      <c r="C479" s="19" t="s">
        <v>30</v>
      </c>
      <c r="D479" s="37">
        <v>27.299999237060547</v>
      </c>
      <c r="E479" s="43">
        <f t="shared" ca="1" si="14"/>
        <v>29</v>
      </c>
      <c r="F479" s="1">
        <f ca="1">VLOOKUP(B479,input!$M$3:$N$27,2,FALSE)</f>
        <v>29</v>
      </c>
      <c r="G479" s="1">
        <f t="shared" ca="1" si="15"/>
        <v>29</v>
      </c>
    </row>
    <row r="480" spans="1:7">
      <c r="A480" s="5" t="s">
        <v>973</v>
      </c>
      <c r="B480" s="14" t="s">
        <v>974</v>
      </c>
      <c r="C480" s="19"/>
      <c r="D480" s="36">
        <v>-2</v>
      </c>
      <c r="E480" s="43">
        <f t="shared" ca="1" si="14"/>
        <v>-2</v>
      </c>
      <c r="F480" s="1" t="e">
        <f ca="1">VLOOKUP(B480,input!$M$3:$N$27,2,FALSE)</f>
        <v>#N/A</v>
      </c>
      <c r="G480" s="1">
        <f t="shared" ca="1" si="15"/>
        <v>-2</v>
      </c>
    </row>
    <row r="481" spans="1:7">
      <c r="A481" s="5" t="s">
        <v>975</v>
      </c>
      <c r="B481" s="14" t="s">
        <v>976</v>
      </c>
      <c r="C481" s="19" t="s">
        <v>212</v>
      </c>
      <c r="D481" s="38">
        <v>163.2935791015625</v>
      </c>
      <c r="E481" s="43">
        <f t="shared" ca="1" si="14"/>
        <v>163.2935791015625</v>
      </c>
      <c r="F481" s="1" t="e">
        <f ca="1">VLOOKUP(B481,input!$M$3:$N$27,2,FALSE)</f>
        <v>#N/A</v>
      </c>
      <c r="G481" s="1">
        <f t="shared" ca="1" si="15"/>
        <v>163.2935791015625</v>
      </c>
    </row>
    <row r="482" spans="1:7">
      <c r="A482" s="5" t="s">
        <v>977</v>
      </c>
      <c r="B482" s="14" t="s">
        <v>978</v>
      </c>
      <c r="C482" s="19" t="s">
        <v>585</v>
      </c>
      <c r="D482" s="36">
        <v>4.7393050193786621</v>
      </c>
      <c r="E482" s="43">
        <f t="shared" ca="1" si="14"/>
        <v>4.7393050193786621</v>
      </c>
      <c r="F482" s="1" t="e">
        <f ca="1">VLOOKUP(B482,input!$M$3:$N$27,2,FALSE)</f>
        <v>#N/A</v>
      </c>
      <c r="G482" s="1">
        <f t="shared" ca="1" si="15"/>
        <v>4.7393050193786621</v>
      </c>
    </row>
    <row r="483" spans="1:7" ht="30">
      <c r="A483" s="5" t="s">
        <v>979</v>
      </c>
      <c r="B483" s="14" t="s">
        <v>980</v>
      </c>
      <c r="C483" s="19" t="s">
        <v>588</v>
      </c>
      <c r="D483" s="37">
        <v>12.073519706726074</v>
      </c>
      <c r="E483" s="43">
        <f t="shared" ca="1" si="14"/>
        <v>12.073519706726074</v>
      </c>
      <c r="F483" s="1" t="e">
        <f ca="1">VLOOKUP(B483,input!$M$3:$N$27,2,FALSE)</f>
        <v>#N/A</v>
      </c>
      <c r="G483" s="1">
        <f t="shared" ca="1" si="15"/>
        <v>12.073519706726074</v>
      </c>
    </row>
    <row r="484" spans="1:7" ht="30">
      <c r="A484" s="5" t="s">
        <v>981</v>
      </c>
      <c r="B484" s="14" t="s">
        <v>982</v>
      </c>
      <c r="C484" s="19" t="s">
        <v>38</v>
      </c>
      <c r="D484" s="39">
        <v>9.7499996423721313E-2</v>
      </c>
      <c r="E484" s="43">
        <f t="shared" ca="1" si="14"/>
        <v>9.7499996423721313E-2</v>
      </c>
      <c r="F484" s="1" t="e">
        <f ca="1">VLOOKUP(B484,input!$M$3:$N$27,2,FALSE)</f>
        <v>#N/A</v>
      </c>
      <c r="G484" s="1">
        <f t="shared" ca="1" si="15"/>
        <v>9.7499996423721313E-2</v>
      </c>
    </row>
    <row r="485" spans="1:7" ht="45">
      <c r="A485" s="5" t="s">
        <v>983</v>
      </c>
      <c r="B485" s="14" t="s">
        <v>984</v>
      </c>
      <c r="C485" s="19" t="s">
        <v>30</v>
      </c>
      <c r="D485" s="35">
        <v>0</v>
      </c>
      <c r="E485" s="43">
        <f t="shared" ca="1" si="14"/>
        <v>0</v>
      </c>
      <c r="F485" s="1" t="e">
        <f ca="1">VLOOKUP(B485,input!$M$3:$N$27,2,FALSE)</f>
        <v>#N/A</v>
      </c>
      <c r="G485" s="1">
        <f t="shared" ca="1" si="15"/>
        <v>0</v>
      </c>
    </row>
    <row r="486" spans="1:7" ht="30">
      <c r="A486" s="5" t="s">
        <v>985</v>
      </c>
      <c r="B486" s="14" t="s">
        <v>986</v>
      </c>
      <c r="C486" s="19" t="s">
        <v>30</v>
      </c>
      <c r="D486" s="37">
        <v>10</v>
      </c>
      <c r="E486" s="43">
        <f t="shared" ca="1" si="14"/>
        <v>10</v>
      </c>
      <c r="F486" s="1">
        <f ca="1">VLOOKUP(B486,input!$M$3:$N$27,2,FALSE)</f>
        <v>10</v>
      </c>
      <c r="G486" s="1">
        <f t="shared" ca="1" si="15"/>
        <v>10</v>
      </c>
    </row>
    <row r="487" spans="1:7" ht="30">
      <c r="A487" s="5" t="s">
        <v>987</v>
      </c>
      <c r="B487" s="14" t="s">
        <v>988</v>
      </c>
      <c r="C487" s="19"/>
      <c r="D487" s="39">
        <v>9.9999997764825821E-3</v>
      </c>
      <c r="E487" s="43">
        <f t="shared" ca="1" si="14"/>
        <v>9.9999997764825821E-3</v>
      </c>
      <c r="F487" s="1" t="e">
        <f ca="1">VLOOKUP(B487,input!$M$3:$N$27,2,FALSE)</f>
        <v>#N/A</v>
      </c>
      <c r="G487" s="1">
        <f t="shared" ca="1" si="15"/>
        <v>9.9999997764825821E-3</v>
      </c>
    </row>
    <row r="488" spans="1:7">
      <c r="A488" s="5" t="s">
        <v>989</v>
      </c>
      <c r="B488" s="14" t="s">
        <v>990</v>
      </c>
      <c r="C488" s="19" t="s">
        <v>120</v>
      </c>
      <c r="D488" s="35">
        <v>0</v>
      </c>
      <c r="E488" s="43">
        <f t="shared" ca="1" si="14"/>
        <v>0</v>
      </c>
      <c r="F488" s="1" t="e">
        <f ca="1">VLOOKUP(B488,input!$M$3:$N$27,2,FALSE)</f>
        <v>#N/A</v>
      </c>
      <c r="G488" s="1">
        <f t="shared" ca="1" si="15"/>
        <v>0</v>
      </c>
    </row>
    <row r="489" spans="1:7" ht="30">
      <c r="A489" s="5" t="s">
        <v>991</v>
      </c>
      <c r="B489" s="14" t="s">
        <v>992</v>
      </c>
      <c r="C489" s="19" t="s">
        <v>33</v>
      </c>
      <c r="D489" s="37">
        <v>93</v>
      </c>
      <c r="E489" s="43">
        <f t="shared" ca="1" si="14"/>
        <v>93</v>
      </c>
      <c r="F489" s="1" t="e">
        <f ca="1">VLOOKUP(B489,input!$M$3:$N$27,2,FALSE)</f>
        <v>#N/A</v>
      </c>
      <c r="G489" s="1">
        <f t="shared" ca="1" si="15"/>
        <v>93</v>
      </c>
    </row>
    <row r="490" spans="1:7" ht="30">
      <c r="A490" s="5" t="s">
        <v>993</v>
      </c>
      <c r="B490" s="14" t="s">
        <v>994</v>
      </c>
      <c r="C490" s="19"/>
      <c r="D490" s="41">
        <v>4.999999888241291E-3</v>
      </c>
      <c r="E490" s="43">
        <f t="shared" ca="1" si="14"/>
        <v>4.999999888241291E-3</v>
      </c>
      <c r="F490" s="1" t="e">
        <f ca="1">VLOOKUP(B490,input!$M$3:$N$27,2,FALSE)</f>
        <v>#N/A</v>
      </c>
      <c r="G490" s="1">
        <f t="shared" ca="1" si="15"/>
        <v>4.999999888241291E-3</v>
      </c>
    </row>
    <row r="491" spans="1:7" ht="45">
      <c r="A491" s="5" t="s">
        <v>995</v>
      </c>
      <c r="B491" s="14" t="s">
        <v>996</v>
      </c>
      <c r="C491" s="19" t="s">
        <v>38</v>
      </c>
      <c r="D491" s="37">
        <v>32.599998474121094</v>
      </c>
      <c r="E491" s="43">
        <f t="shared" ca="1" si="14"/>
        <v>31.422327449999997</v>
      </c>
      <c r="F491" s="1">
        <f ca="1">VLOOKUP(B491,input!$M$3:$N$27,2,FALSE)</f>
        <v>31.422327449999997</v>
      </c>
      <c r="G491" s="1">
        <f t="shared" ca="1" si="15"/>
        <v>31.422327449999997</v>
      </c>
    </row>
    <row r="492" spans="1:7" ht="45">
      <c r="A492" s="5" t="s">
        <v>997</v>
      </c>
      <c r="B492" s="14" t="s">
        <v>998</v>
      </c>
      <c r="C492" s="19" t="s">
        <v>38</v>
      </c>
      <c r="D492" s="37">
        <v>35.779994964599609</v>
      </c>
      <c r="E492" s="43">
        <f t="shared" ca="1" si="14"/>
        <v>34.486793399999996</v>
      </c>
      <c r="F492" s="1">
        <f ca="1">VLOOKUP(B492,input!$M$3:$N$27,2,FALSE)</f>
        <v>34.486793399999996</v>
      </c>
      <c r="G492" s="1">
        <f t="shared" ca="1" si="15"/>
        <v>34.486793399999996</v>
      </c>
    </row>
    <row r="493" spans="1:7" ht="45">
      <c r="A493" s="5" t="s">
        <v>999</v>
      </c>
      <c r="B493" s="14" t="s">
        <v>1000</v>
      </c>
      <c r="C493" s="19" t="s">
        <v>38</v>
      </c>
      <c r="D493" s="37">
        <v>17.440000534057617</v>
      </c>
      <c r="E493" s="43">
        <f t="shared" ca="1" si="14"/>
        <v>16.810001490000001</v>
      </c>
      <c r="F493" s="1">
        <f ca="1">VLOOKUP(B493,input!$M$3:$N$27,2,FALSE)</f>
        <v>16.810001490000001</v>
      </c>
      <c r="G493" s="1">
        <f t="shared" ca="1" si="15"/>
        <v>16.810001490000001</v>
      </c>
    </row>
    <row r="494" spans="1:7" ht="45">
      <c r="A494" s="5" t="s">
        <v>1001</v>
      </c>
      <c r="B494" s="14" t="s">
        <v>1002</v>
      </c>
      <c r="C494" s="19" t="s">
        <v>38</v>
      </c>
      <c r="D494" s="36">
        <v>9.8499994277954102</v>
      </c>
      <c r="E494" s="43">
        <f t="shared" ca="1" si="14"/>
        <v>9.4941274500000006</v>
      </c>
      <c r="F494" s="1">
        <f ca="1">VLOOKUP(B494,input!$M$3:$N$27,2,FALSE)</f>
        <v>9.4941274500000006</v>
      </c>
      <c r="G494" s="1">
        <f t="shared" ca="1" si="15"/>
        <v>9.4941274500000006</v>
      </c>
    </row>
    <row r="495" spans="1:7">
      <c r="A495" s="5" t="s">
        <v>1003</v>
      </c>
      <c r="B495" s="14" t="s">
        <v>1004</v>
      </c>
      <c r="C495" s="19"/>
      <c r="D495" s="39">
        <v>0.89999997615814209</v>
      </c>
      <c r="E495" s="43">
        <f t="shared" ca="1" si="14"/>
        <v>0.9</v>
      </c>
      <c r="F495" s="1">
        <f ca="1">VLOOKUP(B495,input!$M$3:$N$27,2,FALSE)</f>
        <v>0.9</v>
      </c>
      <c r="G495" s="1">
        <f t="shared" ca="1" si="15"/>
        <v>0.9</v>
      </c>
    </row>
    <row r="496" spans="1:7">
      <c r="A496" s="5" t="s">
        <v>1005</v>
      </c>
      <c r="B496" s="14" t="s">
        <v>1006</v>
      </c>
      <c r="C496" s="19"/>
      <c r="D496" s="36">
        <v>1.0499999523162842</v>
      </c>
      <c r="E496" s="43">
        <f t="shared" ca="1" si="14"/>
        <v>1.0499999523162842</v>
      </c>
      <c r="F496" s="1" t="e">
        <f ca="1">VLOOKUP(B496,input!$M$3:$N$27,2,FALSE)</f>
        <v>#N/A</v>
      </c>
      <c r="G496" s="1">
        <f t="shared" ca="1" si="15"/>
        <v>1.0499999523162842</v>
      </c>
    </row>
    <row r="497" spans="1:7" ht="30">
      <c r="A497" s="5" t="s">
        <v>1007</v>
      </c>
      <c r="B497" s="14" t="s">
        <v>1008</v>
      </c>
      <c r="C497" s="19" t="s">
        <v>33</v>
      </c>
      <c r="D497" s="37">
        <v>12</v>
      </c>
      <c r="E497" s="43">
        <f t="shared" ca="1" si="14"/>
        <v>12</v>
      </c>
      <c r="F497" s="1" t="e">
        <f ca="1">VLOOKUP(B497,input!$M$3:$N$27,2,FALSE)</f>
        <v>#N/A</v>
      </c>
      <c r="G497" s="1">
        <f t="shared" ca="1" si="15"/>
        <v>12</v>
      </c>
    </row>
    <row r="498" spans="1:7" ht="30">
      <c r="A498" s="5" t="s">
        <v>1009</v>
      </c>
      <c r="B498" s="14" t="s">
        <v>1010</v>
      </c>
      <c r="C498" s="19"/>
      <c r="D498" s="36">
        <v>1</v>
      </c>
      <c r="E498" s="43">
        <f t="shared" ca="1" si="14"/>
        <v>1</v>
      </c>
      <c r="F498" s="1" t="e">
        <f ca="1">VLOOKUP(B498,input!$M$3:$N$27,2,FALSE)</f>
        <v>#N/A</v>
      </c>
      <c r="G498" s="1">
        <f t="shared" ca="1" si="15"/>
        <v>1</v>
      </c>
    </row>
    <row r="499" spans="1:7" ht="30">
      <c r="A499" s="5" t="s">
        <v>1011</v>
      </c>
      <c r="B499" s="14" t="s">
        <v>1012</v>
      </c>
      <c r="C499" s="19"/>
      <c r="D499" s="36">
        <v>1</v>
      </c>
      <c r="E499" s="43">
        <f t="shared" ca="1" si="14"/>
        <v>1</v>
      </c>
      <c r="F499" s="1" t="e">
        <f ca="1">VLOOKUP(B499,input!$M$3:$N$27,2,FALSE)</f>
        <v>#N/A</v>
      </c>
      <c r="G499" s="1">
        <f t="shared" ca="1" si="15"/>
        <v>1</v>
      </c>
    </row>
    <row r="500" spans="1:7" ht="45">
      <c r="A500" s="5" t="s">
        <v>1013</v>
      </c>
      <c r="B500" s="14" t="s">
        <v>1014</v>
      </c>
      <c r="C500" s="19"/>
      <c r="D500" s="36">
        <v>1</v>
      </c>
      <c r="E500" s="43">
        <f t="shared" ca="1" si="14"/>
        <v>1</v>
      </c>
      <c r="F500" s="1" t="e">
        <f ca="1">VLOOKUP(B500,input!$M$3:$N$27,2,FALSE)</f>
        <v>#N/A</v>
      </c>
      <c r="G500" s="1">
        <f t="shared" ca="1" si="15"/>
        <v>1</v>
      </c>
    </row>
    <row r="501" spans="1:7" ht="45">
      <c r="A501" s="5" t="s">
        <v>1015</v>
      </c>
      <c r="B501" s="14" t="s">
        <v>1016</v>
      </c>
      <c r="C501" s="19"/>
      <c r="D501" s="36">
        <v>1</v>
      </c>
      <c r="E501" s="43">
        <f t="shared" ca="1" si="14"/>
        <v>1</v>
      </c>
      <c r="F501" s="1" t="e">
        <f ca="1">VLOOKUP(B501,input!$M$3:$N$27,2,FALSE)</f>
        <v>#N/A</v>
      </c>
      <c r="G501" s="1">
        <f t="shared" ca="1" si="15"/>
        <v>1</v>
      </c>
    </row>
    <row r="502" spans="1:7" ht="30">
      <c r="A502" s="5" t="s">
        <v>1017</v>
      </c>
      <c r="B502" s="14" t="s">
        <v>1018</v>
      </c>
      <c r="C502" s="19"/>
      <c r="D502" s="36">
        <v>1</v>
      </c>
      <c r="E502" s="43">
        <f t="shared" ca="1" si="14"/>
        <v>1</v>
      </c>
      <c r="F502" s="1" t="e">
        <f ca="1">VLOOKUP(B502,input!$M$3:$N$27,2,FALSE)</f>
        <v>#N/A</v>
      </c>
      <c r="G502" s="1">
        <f t="shared" ca="1" si="15"/>
        <v>1</v>
      </c>
    </row>
    <row r="503" spans="1:7" ht="30">
      <c r="A503" s="5" t="s">
        <v>1019</v>
      </c>
      <c r="B503" s="14" t="s">
        <v>1020</v>
      </c>
      <c r="C503" s="19"/>
      <c r="D503" s="36">
        <v>1</v>
      </c>
      <c r="E503" s="43">
        <f t="shared" ca="1" si="14"/>
        <v>1</v>
      </c>
      <c r="F503" s="1" t="e">
        <f ca="1">VLOOKUP(B503,input!$M$3:$N$27,2,FALSE)</f>
        <v>#N/A</v>
      </c>
      <c r="G503" s="1">
        <f t="shared" ca="1" si="15"/>
        <v>1</v>
      </c>
    </row>
    <row r="504" spans="1:7" ht="30">
      <c r="A504" s="5" t="s">
        <v>1021</v>
      </c>
      <c r="B504" s="14" t="s">
        <v>1022</v>
      </c>
      <c r="C504" s="19"/>
      <c r="D504" s="36">
        <v>1</v>
      </c>
      <c r="E504" s="43">
        <f t="shared" ca="1" si="14"/>
        <v>1</v>
      </c>
      <c r="F504" s="1" t="e">
        <f ca="1">VLOOKUP(B504,input!$M$3:$N$27,2,FALSE)</f>
        <v>#N/A</v>
      </c>
      <c r="G504" s="1">
        <f t="shared" ca="1" si="15"/>
        <v>1</v>
      </c>
    </row>
    <row r="505" spans="1:7" ht="45">
      <c r="A505" s="5" t="s">
        <v>1023</v>
      </c>
      <c r="B505" s="14" t="s">
        <v>1024</v>
      </c>
      <c r="C505" s="19"/>
      <c r="D505" s="36">
        <v>1</v>
      </c>
      <c r="E505" s="43">
        <f t="shared" ca="1" si="14"/>
        <v>1</v>
      </c>
      <c r="F505" s="1" t="e">
        <f ca="1">VLOOKUP(B505,input!$M$3:$N$27,2,FALSE)</f>
        <v>#N/A</v>
      </c>
      <c r="G505" s="1">
        <f t="shared" ca="1" si="15"/>
        <v>1</v>
      </c>
    </row>
    <row r="506" spans="1:7" ht="30">
      <c r="A506" s="5" t="s">
        <v>1025</v>
      </c>
      <c r="B506" s="14" t="s">
        <v>1026</v>
      </c>
      <c r="C506" s="19"/>
      <c r="D506" s="36">
        <v>1</v>
      </c>
      <c r="E506" s="43">
        <f t="shared" ca="1" si="14"/>
        <v>1</v>
      </c>
      <c r="F506" s="1" t="e">
        <f ca="1">VLOOKUP(B506,input!$M$3:$N$27,2,FALSE)</f>
        <v>#N/A</v>
      </c>
      <c r="G506" s="1">
        <f t="shared" ca="1" si="15"/>
        <v>1</v>
      </c>
    </row>
    <row r="507" spans="1:7" ht="30">
      <c r="A507" s="5" t="s">
        <v>1027</v>
      </c>
      <c r="B507" s="14" t="s">
        <v>1028</v>
      </c>
      <c r="C507" s="19"/>
      <c r="D507" s="36">
        <v>1</v>
      </c>
      <c r="E507" s="43">
        <f t="shared" ca="1" si="14"/>
        <v>1</v>
      </c>
      <c r="F507" s="1" t="e">
        <f ca="1">VLOOKUP(B507,input!$M$3:$N$27,2,FALSE)</f>
        <v>#N/A</v>
      </c>
      <c r="G507" s="1">
        <f t="shared" ca="1" si="15"/>
        <v>1</v>
      </c>
    </row>
    <row r="508" spans="1:7" ht="30">
      <c r="A508" s="5" t="s">
        <v>1029</v>
      </c>
      <c r="B508" s="14" t="s">
        <v>1030</v>
      </c>
      <c r="C508" s="19"/>
      <c r="D508" s="36">
        <v>1</v>
      </c>
      <c r="E508" s="43">
        <f t="shared" ca="1" si="14"/>
        <v>1</v>
      </c>
      <c r="F508" s="1" t="e">
        <f ca="1">VLOOKUP(B508,input!$M$3:$N$27,2,FALSE)</f>
        <v>#N/A</v>
      </c>
      <c r="G508" s="1">
        <f t="shared" ca="1" si="15"/>
        <v>1</v>
      </c>
    </row>
    <row r="509" spans="1:7" ht="30">
      <c r="A509" s="5" t="s">
        <v>1031</v>
      </c>
      <c r="B509" s="14" t="s">
        <v>1032</v>
      </c>
      <c r="C509" s="19"/>
      <c r="D509" s="36">
        <v>1.2999999523162842</v>
      </c>
      <c r="E509" s="43">
        <f t="shared" ca="1" si="14"/>
        <v>1.2999999523162842</v>
      </c>
      <c r="F509" s="1" t="e">
        <f ca="1">VLOOKUP(B509,input!$M$3:$N$27,2,FALSE)</f>
        <v>#N/A</v>
      </c>
      <c r="G509" s="1">
        <f t="shared" ca="1" si="15"/>
        <v>1.2999999523162842</v>
      </c>
    </row>
    <row r="510" spans="1:7" ht="30">
      <c r="A510" s="5" t="s">
        <v>1033</v>
      </c>
      <c r="B510" s="14" t="s">
        <v>1034</v>
      </c>
      <c r="C510" s="19"/>
      <c r="D510" s="36">
        <v>1.0499999523162842</v>
      </c>
      <c r="E510" s="43">
        <f t="shared" ca="1" si="14"/>
        <v>1.0499999523162842</v>
      </c>
      <c r="F510" s="1" t="e">
        <f ca="1">VLOOKUP(B510,input!$M$3:$N$27,2,FALSE)</f>
        <v>#N/A</v>
      </c>
      <c r="G510" s="1">
        <f t="shared" ca="1" si="15"/>
        <v>1.0499999523162842</v>
      </c>
    </row>
    <row r="511" spans="1:7" ht="30">
      <c r="A511" s="5" t="s">
        <v>1035</v>
      </c>
      <c r="B511" s="14" t="s">
        <v>1036</v>
      </c>
      <c r="C511" s="19"/>
      <c r="D511" s="36">
        <v>1</v>
      </c>
      <c r="E511" s="43">
        <f t="shared" ca="1" si="14"/>
        <v>1</v>
      </c>
      <c r="F511" s="1" t="e">
        <f ca="1">VLOOKUP(B511,input!$M$3:$N$27,2,FALSE)</f>
        <v>#N/A</v>
      </c>
      <c r="G511" s="1">
        <f t="shared" ca="1" si="15"/>
        <v>1</v>
      </c>
    </row>
    <row r="512" spans="1:7" ht="30">
      <c r="A512" s="5" t="s">
        <v>1037</v>
      </c>
      <c r="B512" s="14" t="s">
        <v>1038</v>
      </c>
      <c r="C512" s="19" t="s">
        <v>212</v>
      </c>
      <c r="D512" s="35">
        <v>0</v>
      </c>
      <c r="E512" s="43">
        <f t="shared" ca="1" si="14"/>
        <v>0</v>
      </c>
      <c r="F512" s="1" t="e">
        <f ca="1">VLOOKUP(B512,input!$M$3:$N$27,2,FALSE)</f>
        <v>#N/A</v>
      </c>
      <c r="G512" s="1">
        <f t="shared" ca="1" si="15"/>
        <v>0</v>
      </c>
    </row>
    <row r="513" spans="1:7" ht="30">
      <c r="A513" s="5" t="s">
        <v>1039</v>
      </c>
      <c r="B513" s="14" t="s">
        <v>1040</v>
      </c>
      <c r="C513" s="19" t="s">
        <v>212</v>
      </c>
      <c r="D513" s="35">
        <v>0</v>
      </c>
      <c r="E513" s="43">
        <f t="shared" ca="1" si="14"/>
        <v>0</v>
      </c>
      <c r="F513" s="1" t="e">
        <f ca="1">VLOOKUP(B513,input!$M$3:$N$27,2,FALSE)</f>
        <v>#N/A</v>
      </c>
      <c r="G513" s="1">
        <f t="shared" ca="1" si="15"/>
        <v>0</v>
      </c>
    </row>
    <row r="514" spans="1:7" ht="30">
      <c r="A514" s="5" t="s">
        <v>1041</v>
      </c>
      <c r="B514" s="14" t="s">
        <v>1042</v>
      </c>
      <c r="C514" s="19" t="s">
        <v>212</v>
      </c>
      <c r="D514" s="35">
        <v>0</v>
      </c>
      <c r="E514" s="43">
        <f t="shared" ca="1" si="14"/>
        <v>0</v>
      </c>
      <c r="F514" s="1" t="e">
        <f ca="1">VLOOKUP(B514,input!$M$3:$N$27,2,FALSE)</f>
        <v>#N/A</v>
      </c>
      <c r="G514" s="1">
        <f t="shared" ca="1" si="15"/>
        <v>0</v>
      </c>
    </row>
    <row r="515" spans="1:7" ht="30">
      <c r="A515" s="5" t="s">
        <v>1043</v>
      </c>
      <c r="B515" s="14" t="s">
        <v>1044</v>
      </c>
      <c r="C515" s="19" t="s">
        <v>33</v>
      </c>
      <c r="D515" s="39">
        <v>5.000000074505806E-2</v>
      </c>
      <c r="E515" s="43">
        <f t="shared" ca="1" si="14"/>
        <v>5.000000074505806E-2</v>
      </c>
      <c r="F515" s="1" t="e">
        <f ca="1">VLOOKUP(B515,input!$M$3:$N$27,2,FALSE)</f>
        <v>#N/A</v>
      </c>
      <c r="G515" s="1">
        <f t="shared" ca="1" si="15"/>
        <v>5.000000074505806E-2</v>
      </c>
    </row>
    <row r="516" spans="1:7" ht="45">
      <c r="A516" s="5" t="s">
        <v>1045</v>
      </c>
      <c r="B516" s="14" t="s">
        <v>1046</v>
      </c>
      <c r="C516" s="19" t="s">
        <v>38</v>
      </c>
      <c r="D516" s="38">
        <v>162.5</v>
      </c>
      <c r="E516" s="43">
        <f t="shared" ca="1" si="14"/>
        <v>156.63</v>
      </c>
      <c r="F516" s="1">
        <f ca="1">VLOOKUP(B516,input!$M$3:$N$27,2,FALSE)</f>
        <v>156.63</v>
      </c>
      <c r="G516" s="1">
        <f t="shared" ca="1" si="15"/>
        <v>156.63</v>
      </c>
    </row>
    <row r="517" spans="1:7" ht="30">
      <c r="A517" s="5" t="s">
        <v>1047</v>
      </c>
      <c r="B517" s="14" t="s">
        <v>1048</v>
      </c>
      <c r="C517" s="19" t="s">
        <v>33</v>
      </c>
      <c r="D517" s="37">
        <v>85.182090759277344</v>
      </c>
      <c r="E517" s="43">
        <f t="shared" ca="1" si="14"/>
        <v>85.182090759277344</v>
      </c>
      <c r="F517" s="1" t="e">
        <f ca="1">VLOOKUP(B517,input!$M$3:$N$27,2,FALSE)</f>
        <v>#N/A</v>
      </c>
      <c r="G517" s="1">
        <f t="shared" ca="1" si="15"/>
        <v>85.182090759277344</v>
      </c>
    </row>
    <row r="518" spans="1:7" ht="45">
      <c r="A518" s="5" t="s">
        <v>1049</v>
      </c>
      <c r="B518" s="14" t="s">
        <v>1050</v>
      </c>
      <c r="C518" s="19" t="s">
        <v>33</v>
      </c>
      <c r="D518" s="35">
        <v>0</v>
      </c>
      <c r="E518" s="43">
        <f t="shared" ca="1" si="14"/>
        <v>0</v>
      </c>
      <c r="F518" s="1" t="e">
        <f ca="1">VLOOKUP(B518,input!$M$3:$N$27,2,FALSE)</f>
        <v>#N/A</v>
      </c>
      <c r="G518" s="1">
        <f t="shared" ca="1" si="15"/>
        <v>0</v>
      </c>
    </row>
    <row r="519" spans="1:7" ht="30">
      <c r="A519" s="5" t="s">
        <v>1051</v>
      </c>
      <c r="B519" s="14" t="s">
        <v>1052</v>
      </c>
      <c r="C519" s="19" t="s">
        <v>500</v>
      </c>
      <c r="D519" s="35">
        <v>0</v>
      </c>
      <c r="E519" s="43">
        <f t="shared" ca="1" si="14"/>
        <v>0</v>
      </c>
      <c r="F519" s="1" t="e">
        <f ca="1">VLOOKUP(B519,input!$M$3:$N$27,2,FALSE)</f>
        <v>#N/A</v>
      </c>
      <c r="G519" s="1">
        <f t="shared" ca="1" si="15"/>
        <v>0</v>
      </c>
    </row>
    <row r="520" spans="1:7" ht="45">
      <c r="A520" s="5" t="s">
        <v>1053</v>
      </c>
      <c r="B520" s="14" t="s">
        <v>1054</v>
      </c>
      <c r="C520" s="19"/>
      <c r="D520" s="36">
        <v>1.1000000238418579</v>
      </c>
      <c r="E520" s="43">
        <f t="shared" ca="1" si="14"/>
        <v>1.1000000238418579</v>
      </c>
      <c r="F520" s="1" t="e">
        <f ca="1">VLOOKUP(B520,input!$M$3:$N$27,2,FALSE)</f>
        <v>#N/A</v>
      </c>
      <c r="G520" s="1">
        <f t="shared" ca="1" si="15"/>
        <v>1.1000000238418579</v>
      </c>
    </row>
    <row r="521" spans="1:7" ht="30">
      <c r="A521" s="5" t="s">
        <v>1055</v>
      </c>
      <c r="B521" s="14" t="s">
        <v>1056</v>
      </c>
      <c r="C521" s="19"/>
      <c r="D521" s="39">
        <v>0.97000002861022949</v>
      </c>
      <c r="E521" s="43">
        <f t="shared" ref="E521:E584" ca="1" si="16">G521</f>
        <v>0.97000002861022949</v>
      </c>
      <c r="F521" s="1" t="e">
        <f ca="1">VLOOKUP(B521,input!$M$3:$N$27,2,FALSE)</f>
        <v>#N/A</v>
      </c>
      <c r="G521" s="1">
        <f t="shared" ref="G521:G584" ca="1" si="17">_xlfn.IFNA(F521,D521)</f>
        <v>0.97000002861022949</v>
      </c>
    </row>
    <row r="522" spans="1:7" ht="30">
      <c r="A522" s="5" t="s">
        <v>1057</v>
      </c>
      <c r="B522" s="14" t="s">
        <v>1058</v>
      </c>
      <c r="C522" s="19"/>
      <c r="D522" s="39">
        <v>0.72000002861022949</v>
      </c>
      <c r="E522" s="43">
        <f t="shared" ca="1" si="16"/>
        <v>0.72000002861022949</v>
      </c>
      <c r="F522" s="1" t="e">
        <f ca="1">VLOOKUP(B522,input!$M$3:$N$27,2,FALSE)</f>
        <v>#N/A</v>
      </c>
      <c r="G522" s="1">
        <f t="shared" ca="1" si="17"/>
        <v>0.72000002861022949</v>
      </c>
    </row>
    <row r="523" spans="1:7" ht="30">
      <c r="A523" s="5" t="s">
        <v>1059</v>
      </c>
      <c r="B523" s="14" t="s">
        <v>1060</v>
      </c>
      <c r="C523" s="19" t="s">
        <v>33</v>
      </c>
      <c r="D523" s="37">
        <v>99.75</v>
      </c>
      <c r="E523" s="43">
        <f t="shared" ca="1" si="16"/>
        <v>99.75</v>
      </c>
      <c r="F523" s="1" t="e">
        <f ca="1">VLOOKUP(B523,input!$M$3:$N$27,2,FALSE)</f>
        <v>#N/A</v>
      </c>
      <c r="G523" s="1">
        <f t="shared" ca="1" si="17"/>
        <v>99.75</v>
      </c>
    </row>
    <row r="524" spans="1:7" ht="30">
      <c r="A524" s="5" t="s">
        <v>1061</v>
      </c>
      <c r="B524" s="14" t="s">
        <v>1062</v>
      </c>
      <c r="C524" s="19"/>
      <c r="D524" s="36">
        <v>1</v>
      </c>
      <c r="E524" s="43">
        <f t="shared" ca="1" si="16"/>
        <v>1</v>
      </c>
      <c r="F524" s="1" t="e">
        <f ca="1">VLOOKUP(B524,input!$M$3:$N$27,2,FALSE)</f>
        <v>#N/A</v>
      </c>
      <c r="G524" s="1">
        <f t="shared" ca="1" si="17"/>
        <v>1</v>
      </c>
    </row>
    <row r="525" spans="1:7" ht="45">
      <c r="A525" s="5" t="s">
        <v>1063</v>
      </c>
      <c r="B525" s="14" t="s">
        <v>1064</v>
      </c>
      <c r="C525" s="19" t="s">
        <v>38</v>
      </c>
      <c r="D525" s="37">
        <v>59.740001678466797</v>
      </c>
      <c r="E525" s="43">
        <f t="shared" ca="1" si="16"/>
        <v>57.582043529999993</v>
      </c>
      <c r="F525" s="1">
        <f ca="1">VLOOKUP(B525,input!$M$3:$N$27,2,FALSE)</f>
        <v>57.582043529999993</v>
      </c>
      <c r="G525" s="1">
        <f t="shared" ca="1" si="17"/>
        <v>57.582043529999993</v>
      </c>
    </row>
    <row r="526" spans="1:7" ht="45">
      <c r="A526" s="5" t="s">
        <v>1065</v>
      </c>
      <c r="B526" s="14" t="s">
        <v>1066</v>
      </c>
      <c r="C526" s="19" t="s">
        <v>500</v>
      </c>
      <c r="D526" s="35">
        <v>3047.14990234375</v>
      </c>
      <c r="E526" s="43">
        <f t="shared" ca="1" si="16"/>
        <v>3047.14990234375</v>
      </c>
      <c r="F526" s="1" t="e">
        <f ca="1">VLOOKUP(B526,input!$M$3:$N$27,2,FALSE)</f>
        <v>#N/A</v>
      </c>
      <c r="G526" s="1">
        <f t="shared" ca="1" si="17"/>
        <v>3047.14990234375</v>
      </c>
    </row>
    <row r="527" spans="1:7" ht="45">
      <c r="A527" s="5" t="s">
        <v>1067</v>
      </c>
      <c r="B527" s="14" t="s">
        <v>1068</v>
      </c>
      <c r="C527" s="19" t="s">
        <v>33</v>
      </c>
      <c r="D527" s="35">
        <v>0</v>
      </c>
      <c r="E527" s="43">
        <f t="shared" ca="1" si="16"/>
        <v>0</v>
      </c>
      <c r="F527" s="1" t="e">
        <f ca="1">VLOOKUP(B527,input!$M$3:$N$27,2,FALSE)</f>
        <v>#N/A</v>
      </c>
      <c r="G527" s="1">
        <f t="shared" ca="1" si="17"/>
        <v>0</v>
      </c>
    </row>
    <row r="528" spans="1:7" ht="30">
      <c r="A528" s="5" t="s">
        <v>1069</v>
      </c>
      <c r="B528" s="14" t="s">
        <v>1070</v>
      </c>
      <c r="C528" s="19" t="s">
        <v>500</v>
      </c>
      <c r="D528" s="35">
        <v>0</v>
      </c>
      <c r="E528" s="43">
        <f t="shared" ca="1" si="16"/>
        <v>0</v>
      </c>
      <c r="F528" s="1" t="e">
        <f ca="1">VLOOKUP(B528,input!$M$3:$N$27,2,FALSE)</f>
        <v>#N/A</v>
      </c>
      <c r="G528" s="1">
        <f t="shared" ca="1" si="17"/>
        <v>0</v>
      </c>
    </row>
    <row r="529" spans="1:7" ht="45">
      <c r="A529" s="5" t="s">
        <v>1071</v>
      </c>
      <c r="B529" s="14" t="s">
        <v>1072</v>
      </c>
      <c r="C529" s="19"/>
      <c r="D529" s="36">
        <v>1.3500000238418579</v>
      </c>
      <c r="E529" s="43">
        <f t="shared" ca="1" si="16"/>
        <v>1.3500000238418579</v>
      </c>
      <c r="F529" s="1" t="e">
        <f ca="1">VLOOKUP(B529,input!$M$3:$N$27,2,FALSE)</f>
        <v>#N/A</v>
      </c>
      <c r="G529" s="1">
        <f t="shared" ca="1" si="17"/>
        <v>1.3500000238418579</v>
      </c>
    </row>
    <row r="530" spans="1:7" ht="30">
      <c r="A530" s="5" t="s">
        <v>1073</v>
      </c>
      <c r="B530" s="14" t="s">
        <v>1074</v>
      </c>
      <c r="C530" s="19"/>
      <c r="D530" s="39">
        <v>0.97000002861022949</v>
      </c>
      <c r="E530" s="43">
        <f t="shared" ca="1" si="16"/>
        <v>0.97000002861022949</v>
      </c>
      <c r="F530" s="1" t="e">
        <f ca="1">VLOOKUP(B530,input!$M$3:$N$27,2,FALSE)</f>
        <v>#N/A</v>
      </c>
      <c r="G530" s="1">
        <f t="shared" ca="1" si="17"/>
        <v>0.97000002861022949</v>
      </c>
    </row>
    <row r="531" spans="1:7" ht="30">
      <c r="A531" s="5" t="s">
        <v>1075</v>
      </c>
      <c r="B531" s="14" t="s">
        <v>1076</v>
      </c>
      <c r="C531" s="19"/>
      <c r="D531" s="39">
        <v>0.72000002861022949</v>
      </c>
      <c r="E531" s="43">
        <f t="shared" ca="1" si="16"/>
        <v>0.72000002861022949</v>
      </c>
      <c r="F531" s="1" t="e">
        <f ca="1">VLOOKUP(B531,input!$M$3:$N$27,2,FALSE)</f>
        <v>#N/A</v>
      </c>
      <c r="G531" s="1">
        <f t="shared" ca="1" si="17"/>
        <v>0.72000002861022949</v>
      </c>
    </row>
    <row r="532" spans="1:7" ht="30">
      <c r="A532" s="5" t="s">
        <v>1077</v>
      </c>
      <c r="B532" s="14" t="s">
        <v>1078</v>
      </c>
      <c r="C532" s="19" t="s">
        <v>33</v>
      </c>
      <c r="D532" s="37">
        <v>99.75</v>
      </c>
      <c r="E532" s="43">
        <f t="shared" ca="1" si="16"/>
        <v>99.75</v>
      </c>
      <c r="F532" s="1" t="e">
        <f ca="1">VLOOKUP(B532,input!$M$3:$N$27,2,FALSE)</f>
        <v>#N/A</v>
      </c>
      <c r="G532" s="1">
        <f t="shared" ca="1" si="17"/>
        <v>99.75</v>
      </c>
    </row>
    <row r="533" spans="1:7" ht="30">
      <c r="A533" s="5" t="s">
        <v>1079</v>
      </c>
      <c r="B533" s="14" t="s">
        <v>1080</v>
      </c>
      <c r="C533" s="19"/>
      <c r="D533" s="36">
        <v>1</v>
      </c>
      <c r="E533" s="43">
        <f t="shared" ca="1" si="16"/>
        <v>1</v>
      </c>
      <c r="F533" s="1" t="e">
        <f ca="1">VLOOKUP(B533,input!$M$3:$N$27,2,FALSE)</f>
        <v>#N/A</v>
      </c>
      <c r="G533" s="1">
        <f t="shared" ca="1" si="17"/>
        <v>1</v>
      </c>
    </row>
    <row r="534" spans="1:7" ht="45">
      <c r="A534" s="5" t="s">
        <v>1081</v>
      </c>
      <c r="B534" s="14" t="s">
        <v>1082</v>
      </c>
      <c r="C534" s="19" t="s">
        <v>38</v>
      </c>
      <c r="D534" s="37">
        <v>32.599998474121094</v>
      </c>
      <c r="E534" s="43">
        <f t="shared" ca="1" si="16"/>
        <v>31.422327449999997</v>
      </c>
      <c r="F534" s="1">
        <f ca="1">VLOOKUP(B534,input!$M$3:$N$27,2,FALSE)</f>
        <v>31.422327449999997</v>
      </c>
      <c r="G534" s="1">
        <f t="shared" ca="1" si="17"/>
        <v>31.422327449999997</v>
      </c>
    </row>
    <row r="535" spans="1:7" ht="30">
      <c r="A535" s="5" t="s">
        <v>1083</v>
      </c>
      <c r="B535" s="14" t="s">
        <v>1084</v>
      </c>
      <c r="C535" s="19" t="s">
        <v>33</v>
      </c>
      <c r="D535" s="37">
        <v>88.691360473632812</v>
      </c>
      <c r="E535" s="43">
        <f t="shared" ca="1" si="16"/>
        <v>88.691360473632812</v>
      </c>
      <c r="F535" s="1" t="e">
        <f ca="1">VLOOKUP(B535,input!$M$3:$N$27,2,FALSE)</f>
        <v>#N/A</v>
      </c>
      <c r="G535" s="1">
        <f t="shared" ca="1" si="17"/>
        <v>88.691360473632812</v>
      </c>
    </row>
    <row r="536" spans="1:7" ht="45">
      <c r="A536" s="5" t="s">
        <v>1085</v>
      </c>
      <c r="B536" s="14" t="s">
        <v>1086</v>
      </c>
      <c r="C536" s="19" t="s">
        <v>33</v>
      </c>
      <c r="D536" s="35">
        <v>0</v>
      </c>
      <c r="E536" s="43">
        <f t="shared" ca="1" si="16"/>
        <v>0</v>
      </c>
      <c r="F536" s="1" t="e">
        <f ca="1">VLOOKUP(B536,input!$M$3:$N$27,2,FALSE)</f>
        <v>#N/A</v>
      </c>
      <c r="G536" s="1">
        <f t="shared" ca="1" si="17"/>
        <v>0</v>
      </c>
    </row>
    <row r="537" spans="1:7" ht="30">
      <c r="A537" s="5" t="s">
        <v>1087</v>
      </c>
      <c r="B537" s="14" t="s">
        <v>1088</v>
      </c>
      <c r="C537" s="19" t="s">
        <v>500</v>
      </c>
      <c r="D537" s="35">
        <v>0</v>
      </c>
      <c r="E537" s="43">
        <f t="shared" ca="1" si="16"/>
        <v>0</v>
      </c>
      <c r="F537" s="1" t="e">
        <f ca="1">VLOOKUP(B537,input!$M$3:$N$27,2,FALSE)</f>
        <v>#N/A</v>
      </c>
      <c r="G537" s="1">
        <f t="shared" ca="1" si="17"/>
        <v>0</v>
      </c>
    </row>
    <row r="538" spans="1:7" ht="45">
      <c r="A538" s="5" t="s">
        <v>1089</v>
      </c>
      <c r="B538" s="14" t="s">
        <v>1090</v>
      </c>
      <c r="C538" s="19"/>
      <c r="D538" s="36">
        <v>1.3500000238418579</v>
      </c>
      <c r="E538" s="43">
        <f t="shared" ca="1" si="16"/>
        <v>1.3500000238418579</v>
      </c>
      <c r="F538" s="1" t="e">
        <f ca="1">VLOOKUP(B538,input!$M$3:$N$27,2,FALSE)</f>
        <v>#N/A</v>
      </c>
      <c r="G538" s="1">
        <f t="shared" ca="1" si="17"/>
        <v>1.3500000238418579</v>
      </c>
    </row>
    <row r="539" spans="1:7" ht="30">
      <c r="A539" s="5" t="s">
        <v>1091</v>
      </c>
      <c r="B539" s="14" t="s">
        <v>1092</v>
      </c>
      <c r="C539" s="19"/>
      <c r="D539" s="39">
        <v>0.97000002861022949</v>
      </c>
      <c r="E539" s="43">
        <f t="shared" ca="1" si="16"/>
        <v>0.97000002861022949</v>
      </c>
      <c r="F539" s="1" t="e">
        <f ca="1">VLOOKUP(B539,input!$M$3:$N$27,2,FALSE)</f>
        <v>#N/A</v>
      </c>
      <c r="G539" s="1">
        <f t="shared" ca="1" si="17"/>
        <v>0.97000002861022949</v>
      </c>
    </row>
    <row r="540" spans="1:7" ht="30">
      <c r="A540" s="5" t="s">
        <v>1093</v>
      </c>
      <c r="B540" s="14" t="s">
        <v>1094</v>
      </c>
      <c r="C540" s="19"/>
      <c r="D540" s="39">
        <v>0.72000002861022949</v>
      </c>
      <c r="E540" s="43">
        <f t="shared" ca="1" si="16"/>
        <v>0.72000002861022949</v>
      </c>
      <c r="F540" s="1" t="e">
        <f ca="1">VLOOKUP(B540,input!$M$3:$N$27,2,FALSE)</f>
        <v>#N/A</v>
      </c>
      <c r="G540" s="1">
        <f t="shared" ca="1" si="17"/>
        <v>0.72000002861022949</v>
      </c>
    </row>
    <row r="541" spans="1:7" ht="30">
      <c r="A541" s="5" t="s">
        <v>1095</v>
      </c>
      <c r="B541" s="14" t="s">
        <v>1096</v>
      </c>
      <c r="C541" s="19" t="s">
        <v>33</v>
      </c>
      <c r="D541" s="37">
        <v>99.75</v>
      </c>
      <c r="E541" s="43">
        <f t="shared" ca="1" si="16"/>
        <v>99.75</v>
      </c>
      <c r="F541" s="1" t="e">
        <f ca="1">VLOOKUP(B541,input!$M$3:$N$27,2,FALSE)</f>
        <v>#N/A</v>
      </c>
      <c r="G541" s="1">
        <f t="shared" ca="1" si="17"/>
        <v>99.75</v>
      </c>
    </row>
    <row r="542" spans="1:7" ht="30">
      <c r="A542" s="5" t="s">
        <v>1097</v>
      </c>
      <c r="B542" s="14" t="s">
        <v>1098</v>
      </c>
      <c r="C542" s="19"/>
      <c r="D542" s="36">
        <v>1</v>
      </c>
      <c r="E542" s="43">
        <f t="shared" ca="1" si="16"/>
        <v>1</v>
      </c>
      <c r="F542" s="1" t="e">
        <f ca="1">VLOOKUP(B542,input!$M$3:$N$27,2,FALSE)</f>
        <v>#N/A</v>
      </c>
      <c r="G542" s="1">
        <f t="shared" ca="1" si="17"/>
        <v>1</v>
      </c>
    </row>
    <row r="543" spans="1:7" ht="45">
      <c r="A543" s="5" t="s">
        <v>1099</v>
      </c>
      <c r="B543" s="14" t="s">
        <v>1100</v>
      </c>
      <c r="C543" s="19" t="s">
        <v>38</v>
      </c>
      <c r="D543" s="37">
        <v>17.440000534057617</v>
      </c>
      <c r="E543" s="43">
        <f t="shared" ca="1" si="16"/>
        <v>16.810001490000001</v>
      </c>
      <c r="F543" s="1">
        <f ca="1">VLOOKUP(B543,input!$M$3:$N$27,2,FALSE)</f>
        <v>16.810001490000001</v>
      </c>
      <c r="G543" s="1">
        <f t="shared" ca="1" si="17"/>
        <v>16.810001490000001</v>
      </c>
    </row>
    <row r="544" spans="1:7" ht="30">
      <c r="A544" s="5" t="s">
        <v>1101</v>
      </c>
      <c r="B544" s="14" t="s">
        <v>1102</v>
      </c>
      <c r="C544" s="19" t="s">
        <v>33</v>
      </c>
      <c r="D544" s="37">
        <v>89.873687744140625</v>
      </c>
      <c r="E544" s="43">
        <f t="shared" ca="1" si="16"/>
        <v>89.873687744140625</v>
      </c>
      <c r="F544" s="1" t="e">
        <f ca="1">VLOOKUP(B544,input!$M$3:$N$27,2,FALSE)</f>
        <v>#N/A</v>
      </c>
      <c r="G544" s="1">
        <f t="shared" ca="1" si="17"/>
        <v>89.873687744140625</v>
      </c>
    </row>
    <row r="545" spans="1:7" ht="45">
      <c r="A545" s="5" t="s">
        <v>1103</v>
      </c>
      <c r="B545" s="14" t="s">
        <v>1104</v>
      </c>
      <c r="C545" s="19" t="s">
        <v>33</v>
      </c>
      <c r="D545" s="35">
        <v>0</v>
      </c>
      <c r="E545" s="43">
        <f t="shared" ca="1" si="16"/>
        <v>0</v>
      </c>
      <c r="F545" s="1" t="e">
        <f ca="1">VLOOKUP(B545,input!$M$3:$N$27,2,FALSE)</f>
        <v>#N/A</v>
      </c>
      <c r="G545" s="1">
        <f t="shared" ca="1" si="17"/>
        <v>0</v>
      </c>
    </row>
    <row r="546" spans="1:7" ht="30">
      <c r="A546" s="5" t="s">
        <v>1105</v>
      </c>
      <c r="B546" s="14" t="s">
        <v>1106</v>
      </c>
      <c r="C546" s="19" t="s">
        <v>500</v>
      </c>
      <c r="D546" s="35">
        <v>0</v>
      </c>
      <c r="E546" s="43">
        <f t="shared" ca="1" si="16"/>
        <v>0</v>
      </c>
      <c r="F546" s="1" t="e">
        <f ca="1">VLOOKUP(B546,input!$M$3:$N$27,2,FALSE)</f>
        <v>#N/A</v>
      </c>
      <c r="G546" s="1">
        <f t="shared" ca="1" si="17"/>
        <v>0</v>
      </c>
    </row>
    <row r="547" spans="1:7" ht="45">
      <c r="A547" s="5" t="s">
        <v>1107</v>
      </c>
      <c r="B547" s="14" t="s">
        <v>1108</v>
      </c>
      <c r="C547" s="19"/>
      <c r="D547" s="36">
        <v>1.3500000238418579</v>
      </c>
      <c r="E547" s="43">
        <f t="shared" ca="1" si="16"/>
        <v>1.3500000238418579</v>
      </c>
      <c r="F547" s="1" t="e">
        <f ca="1">VLOOKUP(B547,input!$M$3:$N$27,2,FALSE)</f>
        <v>#N/A</v>
      </c>
      <c r="G547" s="1">
        <f t="shared" ca="1" si="17"/>
        <v>1.3500000238418579</v>
      </c>
    </row>
    <row r="548" spans="1:7" ht="30">
      <c r="A548" s="5" t="s">
        <v>1109</v>
      </c>
      <c r="B548" s="14" t="s">
        <v>1110</v>
      </c>
      <c r="C548" s="19"/>
      <c r="D548" s="39">
        <v>0.97000002861022949</v>
      </c>
      <c r="E548" s="43">
        <f t="shared" ca="1" si="16"/>
        <v>0.97000002861022949</v>
      </c>
      <c r="F548" s="1" t="e">
        <f ca="1">VLOOKUP(B548,input!$M$3:$N$27,2,FALSE)</f>
        <v>#N/A</v>
      </c>
      <c r="G548" s="1">
        <f t="shared" ca="1" si="17"/>
        <v>0.97000002861022949</v>
      </c>
    </row>
    <row r="549" spans="1:7" ht="30">
      <c r="A549" s="5" t="s">
        <v>1111</v>
      </c>
      <c r="B549" s="14" t="s">
        <v>1112</v>
      </c>
      <c r="C549" s="19"/>
      <c r="D549" s="39">
        <v>0.72000002861022949</v>
      </c>
      <c r="E549" s="43">
        <f t="shared" ca="1" si="16"/>
        <v>0.72000002861022949</v>
      </c>
      <c r="F549" s="1" t="e">
        <f ca="1">VLOOKUP(B549,input!$M$3:$N$27,2,FALSE)</f>
        <v>#N/A</v>
      </c>
      <c r="G549" s="1">
        <f t="shared" ca="1" si="17"/>
        <v>0.72000002861022949</v>
      </c>
    </row>
    <row r="550" spans="1:7" ht="30">
      <c r="A550" s="5" t="s">
        <v>1113</v>
      </c>
      <c r="B550" s="14" t="s">
        <v>1114</v>
      </c>
      <c r="C550" s="19" t="s">
        <v>33</v>
      </c>
      <c r="D550" s="37">
        <v>99.75</v>
      </c>
      <c r="E550" s="43">
        <f t="shared" ca="1" si="16"/>
        <v>99.75</v>
      </c>
      <c r="F550" s="1" t="e">
        <f ca="1">VLOOKUP(B550,input!$M$3:$N$27,2,FALSE)</f>
        <v>#N/A</v>
      </c>
      <c r="G550" s="1">
        <f t="shared" ca="1" si="17"/>
        <v>99.75</v>
      </c>
    </row>
    <row r="551" spans="1:7" ht="30">
      <c r="A551" s="5" t="s">
        <v>1115</v>
      </c>
      <c r="B551" s="14" t="s">
        <v>1116</v>
      </c>
      <c r="C551" s="19"/>
      <c r="D551" s="36">
        <v>1</v>
      </c>
      <c r="E551" s="43">
        <f t="shared" ca="1" si="16"/>
        <v>1</v>
      </c>
      <c r="F551" s="1" t="e">
        <f ca="1">VLOOKUP(B551,input!$M$3:$N$27,2,FALSE)</f>
        <v>#N/A</v>
      </c>
      <c r="G551" s="1">
        <f t="shared" ca="1" si="17"/>
        <v>1</v>
      </c>
    </row>
    <row r="552" spans="1:7" ht="45">
      <c r="A552" s="5" t="s">
        <v>1117</v>
      </c>
      <c r="B552" s="14" t="s">
        <v>1118</v>
      </c>
      <c r="C552" s="19" t="s">
        <v>38</v>
      </c>
      <c r="D552" s="36">
        <v>9.3599996566772461</v>
      </c>
      <c r="E552" s="43">
        <f t="shared" ca="1" si="16"/>
        <v>9.4941274500000006</v>
      </c>
      <c r="F552" s="1">
        <f ca="1">VLOOKUP(B552,input!$M$3:$N$27,2,FALSE)</f>
        <v>9.4941274500000006</v>
      </c>
      <c r="G552" s="1">
        <f t="shared" ca="1" si="17"/>
        <v>9.4941274500000006</v>
      </c>
    </row>
    <row r="553" spans="1:7" ht="30">
      <c r="A553" s="5" t="s">
        <v>1119</v>
      </c>
      <c r="B553" s="14" t="s">
        <v>1120</v>
      </c>
      <c r="C553" s="19" t="s">
        <v>33</v>
      </c>
      <c r="D553" s="37">
        <v>90.915130615234375</v>
      </c>
      <c r="E553" s="43">
        <f t="shared" ca="1" si="16"/>
        <v>90.915130615234375</v>
      </c>
      <c r="F553" s="1" t="e">
        <f ca="1">VLOOKUP(B553,input!$M$3:$N$27,2,FALSE)</f>
        <v>#N/A</v>
      </c>
      <c r="G553" s="1">
        <f t="shared" ca="1" si="17"/>
        <v>90.915130615234375</v>
      </c>
    </row>
    <row r="554" spans="1:7" ht="45">
      <c r="A554" s="5" t="s">
        <v>1121</v>
      </c>
      <c r="B554" s="14" t="s">
        <v>1122</v>
      </c>
      <c r="C554" s="19" t="s">
        <v>33</v>
      </c>
      <c r="D554" s="35">
        <v>0</v>
      </c>
      <c r="E554" s="43">
        <f t="shared" ca="1" si="16"/>
        <v>0</v>
      </c>
      <c r="F554" s="1" t="e">
        <f ca="1">VLOOKUP(B554,input!$M$3:$N$27,2,FALSE)</f>
        <v>#N/A</v>
      </c>
      <c r="G554" s="1">
        <f t="shared" ca="1" si="17"/>
        <v>0</v>
      </c>
    </row>
    <row r="555" spans="1:7" ht="30">
      <c r="A555" s="5" t="s">
        <v>1123</v>
      </c>
      <c r="B555" s="14" t="s">
        <v>1124</v>
      </c>
      <c r="C555" s="19" t="s">
        <v>500</v>
      </c>
      <c r="D555" s="35">
        <v>0</v>
      </c>
      <c r="E555" s="43">
        <f t="shared" ca="1" si="16"/>
        <v>0</v>
      </c>
      <c r="F555" s="1" t="e">
        <f ca="1">VLOOKUP(B555,input!$M$3:$N$27,2,FALSE)</f>
        <v>#N/A</v>
      </c>
      <c r="G555" s="1">
        <f t="shared" ca="1" si="17"/>
        <v>0</v>
      </c>
    </row>
    <row r="556" spans="1:7" ht="45">
      <c r="A556" s="5" t="s">
        <v>1125</v>
      </c>
      <c r="B556" s="14" t="s">
        <v>1126</v>
      </c>
      <c r="C556" s="19"/>
      <c r="D556" s="36">
        <v>1.3500000238418579</v>
      </c>
      <c r="E556" s="43">
        <f t="shared" ca="1" si="16"/>
        <v>1.3500000238418579</v>
      </c>
      <c r="F556" s="1" t="e">
        <f ca="1">VLOOKUP(B556,input!$M$3:$N$27,2,FALSE)</f>
        <v>#N/A</v>
      </c>
      <c r="G556" s="1">
        <f t="shared" ca="1" si="17"/>
        <v>1.3500000238418579</v>
      </c>
    </row>
    <row r="557" spans="1:7" ht="30">
      <c r="A557" s="5" t="s">
        <v>1127</v>
      </c>
      <c r="B557" s="14" t="s">
        <v>1128</v>
      </c>
      <c r="C557" s="19"/>
      <c r="D557" s="39">
        <v>0.97000002861022949</v>
      </c>
      <c r="E557" s="43">
        <f t="shared" ca="1" si="16"/>
        <v>0.97000002861022949</v>
      </c>
      <c r="F557" s="1" t="e">
        <f ca="1">VLOOKUP(B557,input!$M$3:$N$27,2,FALSE)</f>
        <v>#N/A</v>
      </c>
      <c r="G557" s="1">
        <f t="shared" ca="1" si="17"/>
        <v>0.97000002861022949</v>
      </c>
    </row>
    <row r="558" spans="1:7" ht="30">
      <c r="A558" s="5" t="s">
        <v>1129</v>
      </c>
      <c r="B558" s="14" t="s">
        <v>1130</v>
      </c>
      <c r="C558" s="19"/>
      <c r="D558" s="39">
        <v>0.72000002861022949</v>
      </c>
      <c r="E558" s="43">
        <f t="shared" ca="1" si="16"/>
        <v>0.72000002861022949</v>
      </c>
      <c r="F558" s="1" t="e">
        <f ca="1">VLOOKUP(B558,input!$M$3:$N$27,2,FALSE)</f>
        <v>#N/A</v>
      </c>
      <c r="G558" s="1">
        <f t="shared" ca="1" si="17"/>
        <v>0.72000002861022949</v>
      </c>
    </row>
    <row r="559" spans="1:7" ht="30">
      <c r="A559" s="5" t="s">
        <v>1131</v>
      </c>
      <c r="B559" s="14" t="s">
        <v>1132</v>
      </c>
      <c r="C559" s="19" t="s">
        <v>33</v>
      </c>
      <c r="D559" s="37">
        <v>99.75</v>
      </c>
      <c r="E559" s="43">
        <f t="shared" ca="1" si="16"/>
        <v>99.75</v>
      </c>
      <c r="F559" s="1" t="e">
        <f ca="1">VLOOKUP(B559,input!$M$3:$N$27,2,FALSE)</f>
        <v>#N/A</v>
      </c>
      <c r="G559" s="1">
        <f t="shared" ca="1" si="17"/>
        <v>99.75</v>
      </c>
    </row>
    <row r="560" spans="1:7" ht="30">
      <c r="A560" s="5" t="s">
        <v>1133</v>
      </c>
      <c r="B560" s="14" t="s">
        <v>1134</v>
      </c>
      <c r="C560" s="19"/>
      <c r="D560" s="36">
        <v>1</v>
      </c>
      <c r="E560" s="43">
        <f t="shared" ca="1" si="16"/>
        <v>1</v>
      </c>
      <c r="F560" s="1" t="e">
        <f ca="1">VLOOKUP(B560,input!$M$3:$N$27,2,FALSE)</f>
        <v>#N/A</v>
      </c>
      <c r="G560" s="1">
        <f t="shared" ca="1" si="17"/>
        <v>1</v>
      </c>
    </row>
    <row r="561" spans="1:7" ht="45">
      <c r="A561" s="5" t="s">
        <v>1135</v>
      </c>
      <c r="B561" s="14" t="s">
        <v>1136</v>
      </c>
      <c r="C561" s="19" t="s">
        <v>38</v>
      </c>
      <c r="D561" s="36">
        <v>3.880000114440918</v>
      </c>
      <c r="E561" s="43">
        <f t="shared" ca="1" si="16"/>
        <v>3.7398388469999997</v>
      </c>
      <c r="F561" s="1">
        <f ca="1">VLOOKUP(B561,input!$M$3:$N$27,2,FALSE)</f>
        <v>3.7398388469999997</v>
      </c>
      <c r="G561" s="1">
        <f t="shared" ca="1" si="17"/>
        <v>3.7398388469999997</v>
      </c>
    </row>
    <row r="562" spans="1:7" ht="30">
      <c r="A562" s="5" t="s">
        <v>1137</v>
      </c>
      <c r="B562" s="14" t="s">
        <v>1138</v>
      </c>
      <c r="C562" s="19" t="s">
        <v>33</v>
      </c>
      <c r="D562" s="37">
        <v>92.060134887695313</v>
      </c>
      <c r="E562" s="43">
        <f t="shared" ca="1" si="16"/>
        <v>92.060134887695313</v>
      </c>
      <c r="F562" s="1" t="e">
        <f ca="1">VLOOKUP(B562,input!$M$3:$N$27,2,FALSE)</f>
        <v>#N/A</v>
      </c>
      <c r="G562" s="1">
        <f t="shared" ca="1" si="17"/>
        <v>92.060134887695313</v>
      </c>
    </row>
    <row r="563" spans="1:7" ht="45">
      <c r="A563" s="5" t="s">
        <v>1139</v>
      </c>
      <c r="B563" s="14" t="s">
        <v>1140</v>
      </c>
      <c r="C563" s="19" t="s">
        <v>33</v>
      </c>
      <c r="D563" s="35">
        <v>0</v>
      </c>
      <c r="E563" s="43">
        <f t="shared" ca="1" si="16"/>
        <v>0</v>
      </c>
      <c r="F563" s="1" t="e">
        <f ca="1">VLOOKUP(B563,input!$M$3:$N$27,2,FALSE)</f>
        <v>#N/A</v>
      </c>
      <c r="G563" s="1">
        <f t="shared" ca="1" si="17"/>
        <v>0</v>
      </c>
    </row>
    <row r="564" spans="1:7" ht="30">
      <c r="A564" s="5" t="s">
        <v>1141</v>
      </c>
      <c r="B564" s="14" t="s">
        <v>1142</v>
      </c>
      <c r="C564" s="19" t="s">
        <v>500</v>
      </c>
      <c r="D564" s="35">
        <v>0</v>
      </c>
      <c r="E564" s="43">
        <f t="shared" ca="1" si="16"/>
        <v>0</v>
      </c>
      <c r="F564" s="1" t="e">
        <f ca="1">VLOOKUP(B564,input!$M$3:$N$27,2,FALSE)</f>
        <v>#N/A</v>
      </c>
      <c r="G564" s="1">
        <f t="shared" ca="1" si="17"/>
        <v>0</v>
      </c>
    </row>
    <row r="565" spans="1:7" ht="45">
      <c r="A565" s="5" t="s">
        <v>1143</v>
      </c>
      <c r="B565" s="14" t="s">
        <v>1144</v>
      </c>
      <c r="C565" s="19"/>
      <c r="D565" s="36">
        <v>1.3500000238418579</v>
      </c>
      <c r="E565" s="43">
        <f t="shared" ca="1" si="16"/>
        <v>1.3500000238418579</v>
      </c>
      <c r="F565" s="1" t="e">
        <f ca="1">VLOOKUP(B565,input!$M$3:$N$27,2,FALSE)</f>
        <v>#N/A</v>
      </c>
      <c r="G565" s="1">
        <f t="shared" ca="1" si="17"/>
        <v>1.3500000238418579</v>
      </c>
    </row>
    <row r="566" spans="1:7" ht="30">
      <c r="A566" s="5" t="s">
        <v>1145</v>
      </c>
      <c r="B566" s="14" t="s">
        <v>1146</v>
      </c>
      <c r="C566" s="19"/>
      <c r="D566" s="39">
        <v>0.97000002861022949</v>
      </c>
      <c r="E566" s="43">
        <f t="shared" ca="1" si="16"/>
        <v>0.97000002861022949</v>
      </c>
      <c r="F566" s="1" t="e">
        <f ca="1">VLOOKUP(B566,input!$M$3:$N$27,2,FALSE)</f>
        <v>#N/A</v>
      </c>
      <c r="G566" s="1">
        <f t="shared" ca="1" si="17"/>
        <v>0.97000002861022949</v>
      </c>
    </row>
    <row r="567" spans="1:7" ht="30">
      <c r="A567" s="5" t="s">
        <v>1147</v>
      </c>
      <c r="B567" s="14" t="s">
        <v>1148</v>
      </c>
      <c r="C567" s="19"/>
      <c r="D567" s="39">
        <v>0.72000002861022949</v>
      </c>
      <c r="E567" s="43">
        <f t="shared" ca="1" si="16"/>
        <v>0.72000002861022949</v>
      </c>
      <c r="F567" s="1" t="e">
        <f ca="1">VLOOKUP(B567,input!$M$3:$N$27,2,FALSE)</f>
        <v>#N/A</v>
      </c>
      <c r="G567" s="1">
        <f t="shared" ca="1" si="17"/>
        <v>0.72000002861022949</v>
      </c>
    </row>
    <row r="568" spans="1:7" ht="30">
      <c r="A568" s="5" t="s">
        <v>1149</v>
      </c>
      <c r="B568" s="14" t="s">
        <v>1150</v>
      </c>
      <c r="C568" s="19" t="s">
        <v>33</v>
      </c>
      <c r="D568" s="37">
        <v>99.75</v>
      </c>
      <c r="E568" s="43">
        <f t="shared" ca="1" si="16"/>
        <v>99.75</v>
      </c>
      <c r="F568" s="1" t="e">
        <f ca="1">VLOOKUP(B568,input!$M$3:$N$27,2,FALSE)</f>
        <v>#N/A</v>
      </c>
      <c r="G568" s="1">
        <f t="shared" ca="1" si="17"/>
        <v>99.75</v>
      </c>
    </row>
    <row r="569" spans="1:7" ht="30">
      <c r="A569" s="5" t="s">
        <v>1151</v>
      </c>
      <c r="B569" s="14" t="s">
        <v>1152</v>
      </c>
      <c r="C569" s="19"/>
      <c r="D569" s="36">
        <v>1</v>
      </c>
      <c r="E569" s="43">
        <f t="shared" ca="1" si="16"/>
        <v>1</v>
      </c>
      <c r="F569" s="1" t="e">
        <f ca="1">VLOOKUP(B569,input!$M$3:$N$27,2,FALSE)</f>
        <v>#N/A</v>
      </c>
      <c r="G569" s="1">
        <f t="shared" ca="1" si="17"/>
        <v>1</v>
      </c>
    </row>
    <row r="570" spans="1:7" ht="45">
      <c r="A570" s="5" t="s">
        <v>1153</v>
      </c>
      <c r="B570" s="14" t="s">
        <v>1154</v>
      </c>
      <c r="C570" s="19" t="s">
        <v>38</v>
      </c>
      <c r="D570" s="36">
        <v>1.470000147819519</v>
      </c>
      <c r="E570" s="43">
        <f t="shared" ca="1" si="16"/>
        <v>1.41687498</v>
      </c>
      <c r="F570" s="1">
        <f ca="1">VLOOKUP(B570,input!$M$3:$N$27,2,FALSE)</f>
        <v>1.41687498</v>
      </c>
      <c r="G570" s="1">
        <f t="shared" ca="1" si="17"/>
        <v>1.41687498</v>
      </c>
    </row>
    <row r="571" spans="1:7" ht="30">
      <c r="A571" s="5" t="s">
        <v>1155</v>
      </c>
      <c r="B571" s="14" t="s">
        <v>1156</v>
      </c>
      <c r="C571" s="19" t="s">
        <v>33</v>
      </c>
      <c r="D571" s="37">
        <v>92.320915222167969</v>
      </c>
      <c r="E571" s="43">
        <f t="shared" ca="1" si="16"/>
        <v>92.320915222167969</v>
      </c>
      <c r="F571" s="1" t="e">
        <f ca="1">VLOOKUP(B571,input!$M$3:$N$27,2,FALSE)</f>
        <v>#N/A</v>
      </c>
      <c r="G571" s="1">
        <f t="shared" ca="1" si="17"/>
        <v>92.320915222167969</v>
      </c>
    </row>
    <row r="572" spans="1:7" ht="45">
      <c r="A572" s="5" t="s">
        <v>1157</v>
      </c>
      <c r="B572" s="14" t="s">
        <v>1158</v>
      </c>
      <c r="C572" s="19" t="s">
        <v>33</v>
      </c>
      <c r="D572" s="35">
        <v>0</v>
      </c>
      <c r="E572" s="43">
        <f t="shared" ca="1" si="16"/>
        <v>0</v>
      </c>
      <c r="F572" s="1" t="e">
        <f ca="1">VLOOKUP(B572,input!$M$3:$N$27,2,FALSE)</f>
        <v>#N/A</v>
      </c>
      <c r="G572" s="1">
        <f t="shared" ca="1" si="17"/>
        <v>0</v>
      </c>
    </row>
    <row r="573" spans="1:7" ht="30">
      <c r="A573" s="5" t="s">
        <v>1159</v>
      </c>
      <c r="B573" s="14" t="s">
        <v>1160</v>
      </c>
      <c r="C573" s="19" t="s">
        <v>500</v>
      </c>
      <c r="D573" s="35">
        <v>0</v>
      </c>
      <c r="E573" s="43">
        <f t="shared" ca="1" si="16"/>
        <v>0</v>
      </c>
      <c r="F573" s="1" t="e">
        <f ca="1">VLOOKUP(B573,input!$M$3:$N$27,2,FALSE)</f>
        <v>#N/A</v>
      </c>
      <c r="G573" s="1">
        <f t="shared" ca="1" si="17"/>
        <v>0</v>
      </c>
    </row>
    <row r="574" spans="1:7" ht="45">
      <c r="A574" s="5" t="s">
        <v>1161</v>
      </c>
      <c r="B574" s="14" t="s">
        <v>1162</v>
      </c>
      <c r="C574" s="19"/>
      <c r="D574" s="36">
        <v>1.3500000238418579</v>
      </c>
      <c r="E574" s="43">
        <f t="shared" ca="1" si="16"/>
        <v>1.3500000238418579</v>
      </c>
      <c r="F574" s="1" t="e">
        <f ca="1">VLOOKUP(B574,input!$M$3:$N$27,2,FALSE)</f>
        <v>#N/A</v>
      </c>
      <c r="G574" s="1">
        <f t="shared" ca="1" si="17"/>
        <v>1.3500000238418579</v>
      </c>
    </row>
    <row r="575" spans="1:7" ht="30">
      <c r="A575" s="5" t="s">
        <v>1163</v>
      </c>
      <c r="B575" s="14" t="s">
        <v>1164</v>
      </c>
      <c r="C575" s="19"/>
      <c r="D575" s="39">
        <v>0.97000002861022949</v>
      </c>
      <c r="E575" s="43">
        <f t="shared" ca="1" si="16"/>
        <v>0.97000002861022949</v>
      </c>
      <c r="F575" s="1" t="e">
        <f ca="1">VLOOKUP(B575,input!$M$3:$N$27,2,FALSE)</f>
        <v>#N/A</v>
      </c>
      <c r="G575" s="1">
        <f t="shared" ca="1" si="17"/>
        <v>0.97000002861022949</v>
      </c>
    </row>
    <row r="576" spans="1:7" ht="30">
      <c r="A576" s="5" t="s">
        <v>1165</v>
      </c>
      <c r="B576" s="14" t="s">
        <v>1166</v>
      </c>
      <c r="C576" s="19"/>
      <c r="D576" s="39">
        <v>0.72000002861022949</v>
      </c>
      <c r="E576" s="43">
        <f t="shared" ca="1" si="16"/>
        <v>0.72000002861022949</v>
      </c>
      <c r="F576" s="1" t="e">
        <f ca="1">VLOOKUP(B576,input!$M$3:$N$27,2,FALSE)</f>
        <v>#N/A</v>
      </c>
      <c r="G576" s="1">
        <f t="shared" ca="1" si="17"/>
        <v>0.72000002861022949</v>
      </c>
    </row>
    <row r="577" spans="1:7" ht="30">
      <c r="A577" s="5" t="s">
        <v>1167</v>
      </c>
      <c r="B577" s="14" t="s">
        <v>1168</v>
      </c>
      <c r="C577" s="19" t="s">
        <v>33</v>
      </c>
      <c r="D577" s="37">
        <v>99.75</v>
      </c>
      <c r="E577" s="43">
        <f t="shared" ca="1" si="16"/>
        <v>99.75</v>
      </c>
      <c r="F577" s="1" t="e">
        <f ca="1">VLOOKUP(B577,input!$M$3:$N$27,2,FALSE)</f>
        <v>#N/A</v>
      </c>
      <c r="G577" s="1">
        <f t="shared" ca="1" si="17"/>
        <v>99.75</v>
      </c>
    </row>
    <row r="578" spans="1:7" ht="30">
      <c r="A578" s="5" t="s">
        <v>1169</v>
      </c>
      <c r="B578" s="14" t="s">
        <v>1170</v>
      </c>
      <c r="C578" s="19"/>
      <c r="D578" s="36">
        <v>1</v>
      </c>
      <c r="E578" s="43">
        <f t="shared" ca="1" si="16"/>
        <v>1</v>
      </c>
      <c r="F578" s="1" t="e">
        <f ca="1">VLOOKUP(B578,input!$M$3:$N$27,2,FALSE)</f>
        <v>#N/A</v>
      </c>
      <c r="G578" s="1">
        <f t="shared" ca="1" si="17"/>
        <v>1</v>
      </c>
    </row>
    <row r="579" spans="1:7" ht="45">
      <c r="A579" s="5" t="s">
        <v>1171</v>
      </c>
      <c r="B579" s="14" t="s">
        <v>1172</v>
      </c>
      <c r="C579" s="19" t="s">
        <v>38</v>
      </c>
      <c r="D579" s="39">
        <v>0.77999997138977051</v>
      </c>
      <c r="E579" s="43">
        <f t="shared" ca="1" si="16"/>
        <v>0.77999997138977051</v>
      </c>
      <c r="F579" s="1" t="e">
        <f ca="1">VLOOKUP(B579,input!$M$3:$N$27,2,FALSE)</f>
        <v>#N/A</v>
      </c>
      <c r="G579" s="1">
        <f t="shared" ca="1" si="17"/>
        <v>0.77999997138977051</v>
      </c>
    </row>
    <row r="580" spans="1:7" ht="30">
      <c r="A580" s="5" t="s">
        <v>1173</v>
      </c>
      <c r="B580" s="14" t="s">
        <v>1174</v>
      </c>
      <c r="C580" s="19" t="s">
        <v>33</v>
      </c>
      <c r="D580" s="37">
        <v>92.25</v>
      </c>
      <c r="E580" s="43">
        <f t="shared" ca="1" si="16"/>
        <v>92.25</v>
      </c>
      <c r="F580" s="1" t="e">
        <f ca="1">VLOOKUP(B580,input!$M$3:$N$27,2,FALSE)</f>
        <v>#N/A</v>
      </c>
      <c r="G580" s="1">
        <f t="shared" ca="1" si="17"/>
        <v>92.25</v>
      </c>
    </row>
    <row r="581" spans="1:7" ht="45">
      <c r="A581" s="5" t="s">
        <v>1175</v>
      </c>
      <c r="B581" s="14" t="s">
        <v>1176</v>
      </c>
      <c r="C581" s="19" t="s">
        <v>33</v>
      </c>
      <c r="D581" s="35">
        <v>0</v>
      </c>
      <c r="E581" s="43">
        <f t="shared" ca="1" si="16"/>
        <v>0</v>
      </c>
      <c r="F581" s="1" t="e">
        <f ca="1">VLOOKUP(B581,input!$M$3:$N$27,2,FALSE)</f>
        <v>#N/A</v>
      </c>
      <c r="G581" s="1">
        <f t="shared" ca="1" si="17"/>
        <v>0</v>
      </c>
    </row>
    <row r="582" spans="1:7" ht="30">
      <c r="A582" s="5" t="s">
        <v>1177</v>
      </c>
      <c r="B582" s="14" t="s">
        <v>1178</v>
      </c>
      <c r="C582" s="19" t="s">
        <v>500</v>
      </c>
      <c r="D582" s="35">
        <v>0</v>
      </c>
      <c r="E582" s="43">
        <f t="shared" ca="1" si="16"/>
        <v>0</v>
      </c>
      <c r="F582" s="1" t="e">
        <f ca="1">VLOOKUP(B582,input!$M$3:$N$27,2,FALSE)</f>
        <v>#N/A</v>
      </c>
      <c r="G582" s="1">
        <f t="shared" ca="1" si="17"/>
        <v>0</v>
      </c>
    </row>
    <row r="583" spans="1:7" ht="45">
      <c r="A583" s="5" t="s">
        <v>1179</v>
      </c>
      <c r="B583" s="14" t="s">
        <v>1180</v>
      </c>
      <c r="C583" s="19"/>
      <c r="D583" s="36">
        <v>1.3500000238418579</v>
      </c>
      <c r="E583" s="43">
        <f t="shared" ca="1" si="16"/>
        <v>1.3500000238418579</v>
      </c>
      <c r="F583" s="1" t="e">
        <f ca="1">VLOOKUP(B583,input!$M$3:$N$27,2,FALSE)</f>
        <v>#N/A</v>
      </c>
      <c r="G583" s="1">
        <f t="shared" ca="1" si="17"/>
        <v>1.3500000238418579</v>
      </c>
    </row>
    <row r="584" spans="1:7" ht="30">
      <c r="A584" s="5" t="s">
        <v>1181</v>
      </c>
      <c r="B584" s="14" t="s">
        <v>1182</v>
      </c>
      <c r="C584" s="19"/>
      <c r="D584" s="39">
        <v>0.97000002861022949</v>
      </c>
      <c r="E584" s="43">
        <f t="shared" ca="1" si="16"/>
        <v>0.97000002861022949</v>
      </c>
      <c r="F584" s="1" t="e">
        <f ca="1">VLOOKUP(B584,input!$M$3:$N$27,2,FALSE)</f>
        <v>#N/A</v>
      </c>
      <c r="G584" s="1">
        <f t="shared" ca="1" si="17"/>
        <v>0.97000002861022949</v>
      </c>
    </row>
    <row r="585" spans="1:7" ht="30">
      <c r="A585" s="5" t="s">
        <v>1183</v>
      </c>
      <c r="B585" s="14" t="s">
        <v>1184</v>
      </c>
      <c r="C585" s="19"/>
      <c r="D585" s="39">
        <v>0.72000002861022949</v>
      </c>
      <c r="E585" s="43">
        <f t="shared" ref="E585:E598" ca="1" si="18">G585</f>
        <v>0.72000002861022949</v>
      </c>
      <c r="F585" s="1" t="e">
        <f ca="1">VLOOKUP(B585,input!$M$3:$N$27,2,FALSE)</f>
        <v>#N/A</v>
      </c>
      <c r="G585" s="1">
        <f t="shared" ref="G585:G598" ca="1" si="19">_xlfn.IFNA(F585,D585)</f>
        <v>0.72000002861022949</v>
      </c>
    </row>
    <row r="586" spans="1:7" ht="30">
      <c r="A586" s="5" t="s">
        <v>1185</v>
      </c>
      <c r="B586" s="14" t="s">
        <v>1186</v>
      </c>
      <c r="C586" s="19" t="s">
        <v>33</v>
      </c>
      <c r="D586" s="37">
        <v>99.75</v>
      </c>
      <c r="E586" s="43">
        <f t="shared" ca="1" si="18"/>
        <v>99.75</v>
      </c>
      <c r="F586" s="1" t="e">
        <f ca="1">VLOOKUP(B586,input!$M$3:$N$27,2,FALSE)</f>
        <v>#N/A</v>
      </c>
      <c r="G586" s="1">
        <f t="shared" ca="1" si="19"/>
        <v>99.75</v>
      </c>
    </row>
    <row r="587" spans="1:7" ht="30">
      <c r="A587" s="5" t="s">
        <v>1187</v>
      </c>
      <c r="B587" s="14" t="s">
        <v>1188</v>
      </c>
      <c r="C587" s="19"/>
      <c r="D587" s="36">
        <v>1</v>
      </c>
      <c r="E587" s="43">
        <f t="shared" ca="1" si="18"/>
        <v>1</v>
      </c>
      <c r="F587" s="1" t="e">
        <f ca="1">VLOOKUP(B587,input!$M$3:$N$27,2,FALSE)</f>
        <v>#N/A</v>
      </c>
      <c r="G587" s="1">
        <f t="shared" ca="1" si="19"/>
        <v>1</v>
      </c>
    </row>
    <row r="588" spans="1:7" ht="45">
      <c r="A588" s="5" t="s">
        <v>1189</v>
      </c>
      <c r="B588" s="14" t="s">
        <v>1190</v>
      </c>
      <c r="C588" s="19" t="s">
        <v>38</v>
      </c>
      <c r="D588" s="39">
        <v>0.28299999237060547</v>
      </c>
      <c r="E588" s="43">
        <f t="shared" ca="1" si="18"/>
        <v>0.28299999237060547</v>
      </c>
      <c r="F588" s="1" t="e">
        <f ca="1">VLOOKUP(B588,input!$M$3:$N$27,2,FALSE)</f>
        <v>#N/A</v>
      </c>
      <c r="G588" s="1">
        <f t="shared" ca="1" si="19"/>
        <v>0.28299999237060547</v>
      </c>
    </row>
    <row r="589" spans="1:7" ht="30">
      <c r="A589" s="5" t="s">
        <v>1191</v>
      </c>
      <c r="B589" s="14" t="s">
        <v>1192</v>
      </c>
      <c r="C589" s="19" t="s">
        <v>33</v>
      </c>
      <c r="D589" s="37">
        <v>92.150001525878906</v>
      </c>
      <c r="E589" s="43">
        <f t="shared" ca="1" si="18"/>
        <v>92.150001525878906</v>
      </c>
      <c r="F589" s="1" t="e">
        <f ca="1">VLOOKUP(B589,input!$M$3:$N$27,2,FALSE)</f>
        <v>#N/A</v>
      </c>
      <c r="G589" s="1">
        <f t="shared" ca="1" si="19"/>
        <v>92.150001525878906</v>
      </c>
    </row>
    <row r="590" spans="1:7" ht="45">
      <c r="A590" s="5" t="s">
        <v>1193</v>
      </c>
      <c r="B590" s="14" t="s">
        <v>1194</v>
      </c>
      <c r="C590" s="19" t="s">
        <v>33</v>
      </c>
      <c r="D590" s="35">
        <v>0</v>
      </c>
      <c r="E590" s="43">
        <f t="shared" ca="1" si="18"/>
        <v>0</v>
      </c>
      <c r="F590" s="1" t="e">
        <f ca="1">VLOOKUP(B590,input!$M$3:$N$27,2,FALSE)</f>
        <v>#N/A</v>
      </c>
      <c r="G590" s="1">
        <f t="shared" ca="1" si="19"/>
        <v>0</v>
      </c>
    </row>
    <row r="591" spans="1:7" ht="45">
      <c r="A591" s="5" t="s">
        <v>1195</v>
      </c>
      <c r="B591" s="14" t="s">
        <v>1196</v>
      </c>
      <c r="C591" s="19" t="s">
        <v>500</v>
      </c>
      <c r="D591" s="36">
        <v>2.3258519172668457</v>
      </c>
      <c r="E591" s="43">
        <f t="shared" ca="1" si="18"/>
        <v>2.3258519172668457</v>
      </c>
      <c r="F591" s="1" t="e">
        <f ca="1">VLOOKUP(B591,input!$M$3:$N$27,2,FALSE)</f>
        <v>#N/A</v>
      </c>
      <c r="G591" s="1">
        <f t="shared" ca="1" si="19"/>
        <v>2.3258519172668457</v>
      </c>
    </row>
    <row r="592" spans="1:7" ht="45">
      <c r="A592" s="5" t="s">
        <v>1197</v>
      </c>
      <c r="B592" s="14" t="s">
        <v>1198</v>
      </c>
      <c r="C592" s="19"/>
      <c r="D592" s="36">
        <v>1.3500000238418579</v>
      </c>
      <c r="E592" s="43">
        <f t="shared" ca="1" si="18"/>
        <v>1.3500000238418579</v>
      </c>
      <c r="F592" s="1" t="e">
        <f ca="1">VLOOKUP(B592,input!$M$3:$N$27,2,FALSE)</f>
        <v>#N/A</v>
      </c>
      <c r="G592" s="1">
        <f t="shared" ca="1" si="19"/>
        <v>1.3500000238418579</v>
      </c>
    </row>
    <row r="593" spans="1:7" ht="30">
      <c r="A593" s="5" t="s">
        <v>1199</v>
      </c>
      <c r="B593" s="14" t="s">
        <v>1200</v>
      </c>
      <c r="C593" s="19"/>
      <c r="D593" s="39">
        <v>0.97000002861022949</v>
      </c>
      <c r="E593" s="43">
        <f t="shared" ca="1" si="18"/>
        <v>0.97000002861022949</v>
      </c>
      <c r="F593" s="1" t="e">
        <f ca="1">VLOOKUP(B593,input!$M$3:$N$27,2,FALSE)</f>
        <v>#N/A</v>
      </c>
      <c r="G593" s="1">
        <f t="shared" ca="1" si="19"/>
        <v>0.97000002861022949</v>
      </c>
    </row>
    <row r="594" spans="1:7" ht="30">
      <c r="A594" s="5" t="s">
        <v>1201</v>
      </c>
      <c r="B594" s="14" t="s">
        <v>1202</v>
      </c>
      <c r="C594" s="19"/>
      <c r="D594" s="39">
        <v>0.72000002861022949</v>
      </c>
      <c r="E594" s="43">
        <f t="shared" ca="1" si="18"/>
        <v>0.72000002861022949</v>
      </c>
      <c r="F594" s="1" t="e">
        <f ca="1">VLOOKUP(B594,input!$M$3:$N$27,2,FALSE)</f>
        <v>#N/A</v>
      </c>
      <c r="G594" s="1">
        <f t="shared" ca="1" si="19"/>
        <v>0.72000002861022949</v>
      </c>
    </row>
    <row r="595" spans="1:7" ht="30">
      <c r="A595" s="5" t="s">
        <v>1203</v>
      </c>
      <c r="B595" s="14" t="s">
        <v>1204</v>
      </c>
      <c r="C595" s="19" t="s">
        <v>33</v>
      </c>
      <c r="D595" s="37">
        <v>99.75</v>
      </c>
      <c r="E595" s="43">
        <f t="shared" ca="1" si="18"/>
        <v>99.75</v>
      </c>
      <c r="F595" s="1" t="e">
        <f ca="1">VLOOKUP(B595,input!$M$3:$N$27,2,FALSE)</f>
        <v>#N/A</v>
      </c>
      <c r="G595" s="1">
        <f t="shared" ca="1" si="19"/>
        <v>99.75</v>
      </c>
    </row>
    <row r="596" spans="1:7" ht="30">
      <c r="A596" s="5" t="s">
        <v>1205</v>
      </c>
      <c r="B596" s="14" t="s">
        <v>1206</v>
      </c>
      <c r="C596" s="19"/>
      <c r="D596" s="36">
        <v>1</v>
      </c>
      <c r="E596" s="43">
        <f t="shared" ca="1" si="18"/>
        <v>1</v>
      </c>
      <c r="F596" s="1" t="e">
        <f ca="1">VLOOKUP(B596,input!$M$3:$N$27,2,FALSE)</f>
        <v>#N/A</v>
      </c>
      <c r="G596" s="1">
        <f t="shared" ca="1" si="19"/>
        <v>1</v>
      </c>
    </row>
    <row r="597" spans="1:7">
      <c r="A597" s="5" t="s">
        <v>1207</v>
      </c>
      <c r="B597" s="14" t="s">
        <v>1208</v>
      </c>
      <c r="C597" s="19"/>
      <c r="D597" s="11" t="s">
        <v>1209</v>
      </c>
      <c r="E597" s="43" t="str">
        <f t="shared" ca="1" si="18"/>
        <v>BFPT-A</v>
      </c>
      <c r="F597" s="1" t="e">
        <f ca="1">VLOOKUP(B597,input!$M$3:$N$27,2,FALSE)</f>
        <v>#N/A</v>
      </c>
      <c r="G597" s="1" t="str">
        <f t="shared" ca="1" si="19"/>
        <v>BFPT-A</v>
      </c>
    </row>
    <row r="598" spans="1:7">
      <c r="A598" s="5" t="s">
        <v>1210</v>
      </c>
      <c r="B598" s="14" t="s">
        <v>1211</v>
      </c>
      <c r="C598" s="19"/>
      <c r="D598" s="11" t="s">
        <v>1212</v>
      </c>
      <c r="E598" s="43" t="str">
        <f t="shared" ca="1" si="18"/>
        <v>BFPT-B</v>
      </c>
      <c r="F598" s="1" t="e">
        <f ca="1">VLOOKUP(B598,input!$M$3:$N$27,2,FALSE)</f>
        <v>#N/A</v>
      </c>
      <c r="G598" s="1" t="str">
        <f t="shared" ca="1" si="19"/>
        <v>BFPT-B</v>
      </c>
    </row>
    <row r="599" spans="1:7">
      <c r="A599" s="5"/>
      <c r="B599" s="14"/>
      <c r="C599" s="19"/>
      <c r="D599" s="11"/>
      <c r="E599" s="32"/>
    </row>
    <row r="600" spans="1:7">
      <c r="A600" s="8"/>
      <c r="B600" s="25" t="s">
        <v>5</v>
      </c>
      <c r="C600" s="26" t="s">
        <v>3</v>
      </c>
      <c r="D600" s="13" t="s">
        <v>6</v>
      </c>
      <c r="E600" s="33" t="s">
        <v>6</v>
      </c>
    </row>
    <row r="601" spans="1:7">
      <c r="A601" s="5" t="s">
        <v>1213</v>
      </c>
      <c r="B601" s="15" t="s">
        <v>1214</v>
      </c>
      <c r="C601" s="20" t="s">
        <v>38</v>
      </c>
      <c r="D601" s="44">
        <v>1.0124129056930542</v>
      </c>
      <c r="E601" s="55">
        <v>1.0124129056930542</v>
      </c>
    </row>
    <row r="602" spans="1:7">
      <c r="A602" s="5" t="s">
        <v>1215</v>
      </c>
      <c r="B602" s="15" t="s">
        <v>1216</v>
      </c>
      <c r="C602" s="20" t="s">
        <v>30</v>
      </c>
      <c r="D602" s="45">
        <v>26.949996948242188</v>
      </c>
      <c r="E602" s="56">
        <v>26.949996948242188</v>
      </c>
    </row>
    <row r="603" spans="1:7">
      <c r="A603" s="5" t="s">
        <v>1217</v>
      </c>
      <c r="B603" s="15" t="s">
        <v>1218</v>
      </c>
      <c r="C603" s="20" t="s">
        <v>33</v>
      </c>
      <c r="D603" s="45">
        <v>75.410003662109375</v>
      </c>
      <c r="E603" s="56">
        <v>75.410003662109375</v>
      </c>
    </row>
    <row r="604" spans="1:7" ht="30">
      <c r="A604" s="5" t="s">
        <v>1219</v>
      </c>
      <c r="B604" s="15" t="s">
        <v>1220</v>
      </c>
      <c r="C604" s="20" t="s">
        <v>30</v>
      </c>
      <c r="D604" s="45">
        <v>23.547693252563477</v>
      </c>
      <c r="E604" s="56">
        <v>23.547693252563477</v>
      </c>
    </row>
    <row r="605" spans="1:7">
      <c r="A605" s="5" t="s">
        <v>1221</v>
      </c>
      <c r="B605" s="15" t="s">
        <v>1222</v>
      </c>
      <c r="C605" s="20" t="s">
        <v>120</v>
      </c>
      <c r="D605" s="46">
        <v>350067.59375</v>
      </c>
      <c r="E605" s="57">
        <v>350067.59375</v>
      </c>
    </row>
    <row r="606" spans="1:7">
      <c r="A606" s="5" t="s">
        <v>1223</v>
      </c>
      <c r="B606" s="15" t="s">
        <v>1224</v>
      </c>
      <c r="C606" s="20" t="s">
        <v>120</v>
      </c>
      <c r="D606" s="46">
        <v>328299.4375</v>
      </c>
      <c r="E606" s="57">
        <v>328299.4375</v>
      </c>
    </row>
    <row r="607" spans="1:7" ht="30">
      <c r="A607" s="5" t="s">
        <v>1225</v>
      </c>
      <c r="B607" s="15" t="s">
        <v>1226</v>
      </c>
      <c r="C607" s="20" t="s">
        <v>120</v>
      </c>
      <c r="D607" s="46">
        <v>21768.15234375</v>
      </c>
      <c r="E607" s="57">
        <v>21768.15234375</v>
      </c>
    </row>
    <row r="608" spans="1:7">
      <c r="A608" s="5" t="s">
        <v>1227</v>
      </c>
      <c r="B608" s="15" t="s">
        <v>1228</v>
      </c>
      <c r="C608" s="20" t="s">
        <v>120</v>
      </c>
      <c r="D608" s="46">
        <v>20017.814453125</v>
      </c>
      <c r="E608" s="57">
        <v>20017.814453125</v>
      </c>
    </row>
    <row r="609" spans="1:5">
      <c r="A609" s="5" t="s">
        <v>1229</v>
      </c>
      <c r="B609" s="15" t="s">
        <v>1230</v>
      </c>
      <c r="C609" s="20" t="s">
        <v>120</v>
      </c>
      <c r="D609" s="47">
        <v>1750.337890625</v>
      </c>
      <c r="E609" s="58">
        <v>1750.337890625</v>
      </c>
    </row>
    <row r="610" spans="1:5" ht="30">
      <c r="A610" s="5" t="s">
        <v>1231</v>
      </c>
      <c r="B610" s="15" t="s">
        <v>1232</v>
      </c>
      <c r="C610" s="20" t="s">
        <v>33</v>
      </c>
      <c r="D610" s="45">
        <v>39.471534729003906</v>
      </c>
      <c r="E610" s="56">
        <v>39.471534729003906</v>
      </c>
    </row>
    <row r="611" spans="1:5">
      <c r="A611" s="5" t="s">
        <v>1233</v>
      </c>
      <c r="B611" s="15" t="s">
        <v>1234</v>
      </c>
      <c r="C611" s="20" t="s">
        <v>1235</v>
      </c>
      <c r="D611" s="46">
        <v>9120.49609375</v>
      </c>
      <c r="E611" s="57">
        <v>9120.49609375</v>
      </c>
    </row>
    <row r="612" spans="1:5">
      <c r="A612" s="5" t="s">
        <v>1236</v>
      </c>
      <c r="B612" s="15" t="s">
        <v>1237</v>
      </c>
      <c r="C612" s="20" t="s">
        <v>33</v>
      </c>
      <c r="D612" s="45">
        <v>37.017086029052734</v>
      </c>
      <c r="E612" s="56">
        <v>37.017086029052734</v>
      </c>
    </row>
    <row r="613" spans="1:5">
      <c r="A613" s="5" t="s">
        <v>1238</v>
      </c>
      <c r="B613" s="15" t="s">
        <v>1239</v>
      </c>
      <c r="C613" s="20" t="s">
        <v>1235</v>
      </c>
      <c r="D613" s="46">
        <v>9725.2392578125</v>
      </c>
      <c r="E613" s="57">
        <v>9725.2392578125</v>
      </c>
    </row>
    <row r="614" spans="1:5">
      <c r="A614" s="5" t="s">
        <v>1240</v>
      </c>
      <c r="B614" s="15" t="s">
        <v>1241</v>
      </c>
      <c r="C614" s="20" t="s">
        <v>120</v>
      </c>
      <c r="D614" s="46">
        <v>886886.125</v>
      </c>
      <c r="E614" s="57">
        <v>886886.125</v>
      </c>
    </row>
    <row r="615" spans="1:5">
      <c r="A615" s="5" t="s">
        <v>1242</v>
      </c>
      <c r="B615" s="15" t="s">
        <v>1243</v>
      </c>
      <c r="C615" s="20" t="s">
        <v>120</v>
      </c>
      <c r="D615" s="48">
        <v>0</v>
      </c>
      <c r="E615" s="59">
        <v>0</v>
      </c>
    </row>
    <row r="616" spans="1:5">
      <c r="A616" s="5" t="s">
        <v>1244</v>
      </c>
      <c r="B616" s="15" t="s">
        <v>1245</v>
      </c>
      <c r="C616" s="20" t="s">
        <v>33</v>
      </c>
      <c r="D616" s="45">
        <v>37.017086029052734</v>
      </c>
      <c r="E616" s="56">
        <v>37.017086029052734</v>
      </c>
    </row>
    <row r="617" spans="1:5">
      <c r="A617" s="5" t="s">
        <v>1246</v>
      </c>
      <c r="B617" s="15" t="s">
        <v>1247</v>
      </c>
      <c r="C617" s="20" t="s">
        <v>33</v>
      </c>
      <c r="D617" s="45">
        <v>37.017086029052734</v>
      </c>
      <c r="E617" s="56">
        <v>37.017086029052734</v>
      </c>
    </row>
    <row r="618" spans="1:5" ht="30">
      <c r="A618" s="5" t="s">
        <v>1248</v>
      </c>
      <c r="B618" s="15" t="s">
        <v>1249</v>
      </c>
      <c r="C618" s="20" t="s">
        <v>33</v>
      </c>
      <c r="D618" s="45">
        <v>33.962917327880859</v>
      </c>
      <c r="E618" s="56">
        <v>33.962917327880859</v>
      </c>
    </row>
    <row r="619" spans="1:5">
      <c r="A619" s="5" t="s">
        <v>1250</v>
      </c>
      <c r="B619" s="15" t="s">
        <v>1251</v>
      </c>
      <c r="C619" s="20" t="s">
        <v>1235</v>
      </c>
      <c r="D619" s="46">
        <v>10599.794921875</v>
      </c>
      <c r="E619" s="57">
        <v>10599.794921875</v>
      </c>
    </row>
    <row r="620" spans="1:5" ht="30">
      <c r="A620" s="5" t="s">
        <v>1252</v>
      </c>
      <c r="B620" s="15" t="s">
        <v>1253</v>
      </c>
      <c r="C620" s="20" t="s">
        <v>120</v>
      </c>
      <c r="D620" s="46">
        <v>966640.8125</v>
      </c>
      <c r="E620" s="57">
        <v>966640.8125</v>
      </c>
    </row>
    <row r="621" spans="1:5" ht="30">
      <c r="A621" s="5" t="s">
        <v>1254</v>
      </c>
      <c r="B621" s="15" t="s">
        <v>1255</v>
      </c>
      <c r="C621" s="20" t="s">
        <v>120</v>
      </c>
      <c r="D621" s="46">
        <v>886886.125</v>
      </c>
      <c r="E621" s="57">
        <v>886886.125</v>
      </c>
    </row>
    <row r="622" spans="1:5" ht="30">
      <c r="A622" s="5" t="s">
        <v>1256</v>
      </c>
      <c r="B622" s="15" t="s">
        <v>1257</v>
      </c>
      <c r="C622" s="20" t="s">
        <v>33</v>
      </c>
      <c r="D622" s="45">
        <v>37.017086029052734</v>
      </c>
      <c r="E622" s="56">
        <v>37.017086029052734</v>
      </c>
    </row>
    <row r="623" spans="1:5">
      <c r="A623" s="5" t="s">
        <v>1258</v>
      </c>
      <c r="B623" s="15" t="s">
        <v>1259</v>
      </c>
      <c r="C623" s="20" t="s">
        <v>212</v>
      </c>
      <c r="D623" s="44">
        <v>2.9718163013458252</v>
      </c>
      <c r="E623" s="55">
        <v>2.9718163013458252</v>
      </c>
    </row>
    <row r="624" spans="1:5">
      <c r="A624" s="5" t="s">
        <v>1260</v>
      </c>
      <c r="B624" s="15" t="s">
        <v>1261</v>
      </c>
      <c r="C624" s="20" t="s">
        <v>212</v>
      </c>
      <c r="D624" s="44">
        <v>2.7647500038146973</v>
      </c>
      <c r="E624" s="55">
        <v>2.7647500038146973</v>
      </c>
    </row>
    <row r="625" spans="1:5" ht="30">
      <c r="A625" s="5" t="s">
        <v>1262</v>
      </c>
      <c r="B625" s="15" t="s">
        <v>1263</v>
      </c>
      <c r="C625" s="20" t="s">
        <v>120</v>
      </c>
      <c r="D625" s="48">
        <v>0</v>
      </c>
      <c r="E625" s="59">
        <v>0</v>
      </c>
    </row>
    <row r="626" spans="1:5">
      <c r="A626" s="5" t="s">
        <v>1264</v>
      </c>
      <c r="B626" s="15" t="s">
        <v>1265</v>
      </c>
      <c r="C626" s="20" t="s">
        <v>120</v>
      </c>
      <c r="D626" s="48">
        <v>0</v>
      </c>
      <c r="E626" s="59">
        <v>0</v>
      </c>
    </row>
    <row r="627" spans="1:5">
      <c r="A627" s="5" t="s">
        <v>1266</v>
      </c>
      <c r="B627" s="15" t="s">
        <v>1267</v>
      </c>
      <c r="C627" s="20" t="s">
        <v>120</v>
      </c>
      <c r="D627" s="46">
        <v>886886.125</v>
      </c>
      <c r="E627" s="57">
        <v>886886.125</v>
      </c>
    </row>
    <row r="628" spans="1:5" ht="30">
      <c r="A628" s="5" t="s">
        <v>1268</v>
      </c>
      <c r="B628" s="15" t="s">
        <v>1269</v>
      </c>
      <c r="C628" s="20" t="s">
        <v>120</v>
      </c>
      <c r="D628" s="48">
        <v>0</v>
      </c>
      <c r="E628" s="59">
        <v>0</v>
      </c>
    </row>
    <row r="629" spans="1:5">
      <c r="A629" s="5" t="s">
        <v>1270</v>
      </c>
      <c r="B629" s="15" t="s">
        <v>1271</v>
      </c>
      <c r="C629" s="20" t="s">
        <v>120</v>
      </c>
      <c r="D629" s="48">
        <v>0</v>
      </c>
      <c r="E629" s="59">
        <v>0</v>
      </c>
    </row>
    <row r="630" spans="1:5">
      <c r="A630" s="5" t="s">
        <v>1272</v>
      </c>
      <c r="B630" s="15" t="s">
        <v>1273</v>
      </c>
      <c r="C630" s="20" t="s">
        <v>120</v>
      </c>
      <c r="D630" s="46">
        <v>966640.8125</v>
      </c>
      <c r="E630" s="57">
        <v>966640.8125</v>
      </c>
    </row>
    <row r="631" spans="1:5">
      <c r="A631" s="5" t="s">
        <v>1274</v>
      </c>
      <c r="B631" s="15" t="s">
        <v>1275</v>
      </c>
      <c r="C631" s="20" t="s">
        <v>585</v>
      </c>
      <c r="D631" s="44">
        <v>2.3619730472564697</v>
      </c>
      <c r="E631" s="55">
        <v>2.3619730472564697</v>
      </c>
    </row>
    <row r="632" spans="1:5">
      <c r="A632" s="5" t="s">
        <v>1276</v>
      </c>
      <c r="B632" s="15" t="s">
        <v>1277</v>
      </c>
      <c r="C632" s="20" t="s">
        <v>1278</v>
      </c>
      <c r="D632" s="46">
        <v>7541.2841796875</v>
      </c>
      <c r="E632" s="57">
        <v>7541.2841796875</v>
      </c>
    </row>
    <row r="633" spans="1:5">
      <c r="A633" s="5" t="s">
        <v>1279</v>
      </c>
      <c r="B633" s="15" t="s">
        <v>1280</v>
      </c>
      <c r="C633" s="20" t="s">
        <v>585</v>
      </c>
      <c r="D633" s="44">
        <v>4.7393050193786621</v>
      </c>
      <c r="E633" s="55">
        <v>4.7393050193786621</v>
      </c>
    </row>
    <row r="634" spans="1:5">
      <c r="A634" s="5" t="s">
        <v>1281</v>
      </c>
      <c r="B634" s="15" t="s">
        <v>1282</v>
      </c>
      <c r="C634" s="20" t="s">
        <v>1278</v>
      </c>
      <c r="D634" s="48">
        <v>0</v>
      </c>
      <c r="E634" s="59">
        <v>0</v>
      </c>
    </row>
    <row r="635" spans="1:5">
      <c r="A635" s="5" t="s">
        <v>1283</v>
      </c>
      <c r="B635" s="15" t="s">
        <v>1284</v>
      </c>
      <c r="C635" s="20"/>
      <c r="D635" s="49">
        <v>44253</v>
      </c>
      <c r="E635" s="60">
        <v>44253</v>
      </c>
    </row>
    <row r="636" spans="1:5" ht="30">
      <c r="A636" s="5" t="s">
        <v>1285</v>
      </c>
      <c r="B636" s="15" t="s">
        <v>1286</v>
      </c>
      <c r="C636" s="20" t="s">
        <v>1287</v>
      </c>
      <c r="D636" s="46">
        <v>60995604</v>
      </c>
      <c r="E636" s="57">
        <v>60995604</v>
      </c>
    </row>
    <row r="637" spans="1:5" ht="30">
      <c r="A637" s="5" t="s">
        <v>1288</v>
      </c>
      <c r="B637" s="15" t="s">
        <v>1289</v>
      </c>
      <c r="C637" s="20" t="s">
        <v>1287</v>
      </c>
      <c r="D637" s="46">
        <v>77217576</v>
      </c>
      <c r="E637" s="57">
        <v>77217576</v>
      </c>
    </row>
    <row r="638" spans="1:5">
      <c r="A638" s="5" t="s">
        <v>1290</v>
      </c>
      <c r="B638" s="15" t="s">
        <v>1291</v>
      </c>
      <c r="C638" s="20" t="s">
        <v>120</v>
      </c>
      <c r="D638" s="46">
        <v>353770.65625</v>
      </c>
      <c r="E638" s="57">
        <v>353770.65625</v>
      </c>
    </row>
    <row r="639" spans="1:5">
      <c r="A639" s="5" t="s">
        <v>1292</v>
      </c>
      <c r="B639" s="15" t="s">
        <v>1293</v>
      </c>
      <c r="C639" s="20" t="s">
        <v>1294</v>
      </c>
      <c r="D639" s="47">
        <v>3000</v>
      </c>
      <c r="E639" s="58">
        <v>3000</v>
      </c>
    </row>
    <row r="640" spans="1:5">
      <c r="A640" s="5" t="s">
        <v>1295</v>
      </c>
      <c r="B640" s="15" t="s">
        <v>1296</v>
      </c>
      <c r="C640" s="20"/>
      <c r="D640" s="46">
        <v>8100</v>
      </c>
      <c r="E640" s="57">
        <v>8100</v>
      </c>
    </row>
    <row r="641" spans="1:5" ht="30">
      <c r="A641" s="5" t="s">
        <v>1297</v>
      </c>
      <c r="B641" s="15" t="s">
        <v>1298</v>
      </c>
      <c r="C641" s="20"/>
      <c r="D641" s="47">
        <v>2659.225341796875</v>
      </c>
      <c r="E641" s="58">
        <v>2659.225341796875</v>
      </c>
    </row>
    <row r="642" spans="1:5">
      <c r="A642" s="5" t="s">
        <v>1299</v>
      </c>
      <c r="B642" s="15" t="s">
        <v>1300</v>
      </c>
      <c r="C642" s="20" t="s">
        <v>1301</v>
      </c>
      <c r="D642" s="48">
        <v>0</v>
      </c>
      <c r="E642" s="59">
        <v>0</v>
      </c>
    </row>
    <row r="643" spans="1:5">
      <c r="A643" s="5" t="s">
        <v>1302</v>
      </c>
      <c r="B643" s="15" t="s">
        <v>1303</v>
      </c>
      <c r="C643" s="20" t="s">
        <v>1301</v>
      </c>
      <c r="D643" s="46">
        <v>25861.6015625</v>
      </c>
      <c r="E643" s="57">
        <v>25861.6015625</v>
      </c>
    </row>
    <row r="644" spans="1:5">
      <c r="A644" s="5" t="s">
        <v>1304</v>
      </c>
      <c r="B644" s="15" t="s">
        <v>1305</v>
      </c>
      <c r="C644" s="20" t="s">
        <v>1306</v>
      </c>
      <c r="D644" s="45">
        <v>24.350032806396484</v>
      </c>
      <c r="E644" s="56">
        <v>24.350032806396484</v>
      </c>
    </row>
    <row r="645" spans="1:5">
      <c r="A645" s="5" t="s">
        <v>1307</v>
      </c>
      <c r="B645" s="15" t="s">
        <v>1308</v>
      </c>
      <c r="C645" s="20" t="s">
        <v>1309</v>
      </c>
      <c r="D645" s="47">
        <v>2656.8037109375</v>
      </c>
      <c r="E645" s="58">
        <v>2656.8037109375</v>
      </c>
    </row>
    <row r="646" spans="1:5">
      <c r="A646" s="5" t="s">
        <v>1310</v>
      </c>
      <c r="B646" s="15" t="s">
        <v>1311</v>
      </c>
      <c r="C646" s="20" t="s">
        <v>1312</v>
      </c>
      <c r="D646" s="46">
        <v>77217.578125</v>
      </c>
      <c r="E646" s="57">
        <v>77217.578125</v>
      </c>
    </row>
    <row r="647" spans="1:5" ht="30">
      <c r="A647" s="5" t="s">
        <v>1313</v>
      </c>
      <c r="B647" s="15" t="s">
        <v>1314</v>
      </c>
      <c r="C647" s="20" t="s">
        <v>1315</v>
      </c>
      <c r="D647" s="50">
        <v>235.20472717285156</v>
      </c>
      <c r="E647" s="61">
        <v>235.20472717285156</v>
      </c>
    </row>
    <row r="648" spans="1:5">
      <c r="A648" s="5" t="s">
        <v>1316</v>
      </c>
      <c r="B648" s="15" t="s">
        <v>1317</v>
      </c>
      <c r="C648" s="20" t="s">
        <v>1312</v>
      </c>
      <c r="D648" s="46">
        <v>1700825.375</v>
      </c>
      <c r="E648" s="57">
        <v>1700825.375</v>
      </c>
    </row>
    <row r="649" spans="1:5">
      <c r="A649" s="5" t="s">
        <v>1318</v>
      </c>
      <c r="B649" s="15" t="s">
        <v>1319</v>
      </c>
      <c r="C649" s="20" t="s">
        <v>1312</v>
      </c>
      <c r="D649" s="46">
        <v>23165.2734375</v>
      </c>
      <c r="E649" s="57">
        <v>23165.2734375</v>
      </c>
    </row>
    <row r="650" spans="1:5" ht="30">
      <c r="A650" s="5" t="s">
        <v>1320</v>
      </c>
      <c r="B650" s="15" t="s">
        <v>1321</v>
      </c>
      <c r="C650" s="20" t="s">
        <v>33</v>
      </c>
      <c r="D650" s="45">
        <v>89.104393005371094</v>
      </c>
      <c r="E650" s="56">
        <v>89.104393005371094</v>
      </c>
    </row>
    <row r="651" spans="1:5" ht="30">
      <c r="A651" s="5" t="s">
        <v>1322</v>
      </c>
      <c r="B651" s="15" t="s">
        <v>1323</v>
      </c>
      <c r="C651" s="20" t="s">
        <v>33</v>
      </c>
      <c r="D651" s="50">
        <v>272.25799560546875</v>
      </c>
      <c r="E651" s="61">
        <v>272.25799560546875</v>
      </c>
    </row>
    <row r="652" spans="1:5">
      <c r="A652" s="5" t="s">
        <v>1324</v>
      </c>
      <c r="B652" s="15" t="s">
        <v>1325</v>
      </c>
      <c r="C652" s="20"/>
      <c r="D652" s="51">
        <v>0.37146222591400146</v>
      </c>
      <c r="E652" s="62">
        <v>0.37146222591400146</v>
      </c>
    </row>
    <row r="653" spans="1:5">
      <c r="A653" s="5" t="s">
        <v>1326</v>
      </c>
      <c r="B653" s="15" t="s">
        <v>1327</v>
      </c>
      <c r="C653" s="20" t="s">
        <v>1312</v>
      </c>
      <c r="D653" s="46">
        <v>894502.0625</v>
      </c>
      <c r="E653" s="57">
        <v>894502.0625</v>
      </c>
    </row>
    <row r="654" spans="1:5">
      <c r="A654" s="5" t="s">
        <v>1328</v>
      </c>
      <c r="B654" s="15" t="s">
        <v>1329</v>
      </c>
      <c r="C654" s="20" t="s">
        <v>1330</v>
      </c>
      <c r="D654" s="51">
        <v>2.9460951685905457E-2</v>
      </c>
      <c r="E654" s="62">
        <v>2.9460951685905457E-2</v>
      </c>
    </row>
    <row r="655" spans="1:5">
      <c r="A655" s="5" t="s">
        <v>1331</v>
      </c>
      <c r="B655" s="15" t="s">
        <v>1332</v>
      </c>
      <c r="C655" s="20" t="s">
        <v>585</v>
      </c>
      <c r="D655" s="44">
        <v>6.0162844657897949</v>
      </c>
      <c r="E655" s="55">
        <v>6.0162844657897949</v>
      </c>
    </row>
    <row r="656" spans="1:5" ht="30">
      <c r="A656" s="5" t="s">
        <v>1333</v>
      </c>
      <c r="B656" s="15" t="s">
        <v>1334</v>
      </c>
      <c r="C656" s="20" t="s">
        <v>1287</v>
      </c>
      <c r="D656" s="46">
        <v>60995604</v>
      </c>
      <c r="E656" s="57">
        <v>60995604</v>
      </c>
    </row>
    <row r="657" spans="1:5" ht="30">
      <c r="A657" s="5" t="s">
        <v>1335</v>
      </c>
      <c r="B657" s="15" t="s">
        <v>1336</v>
      </c>
      <c r="C657" s="20" t="s">
        <v>1287</v>
      </c>
      <c r="D657" s="48">
        <v>0</v>
      </c>
      <c r="E657" s="59">
        <v>0</v>
      </c>
    </row>
    <row r="658" spans="1:5" ht="45">
      <c r="A658" s="5" t="s">
        <v>1337</v>
      </c>
      <c r="B658" s="15" t="s">
        <v>1338</v>
      </c>
      <c r="C658" s="20" t="s">
        <v>1287</v>
      </c>
      <c r="D658" s="46">
        <v>60995604</v>
      </c>
      <c r="E658" s="57">
        <v>60995604</v>
      </c>
    </row>
    <row r="659" spans="1:5" ht="30">
      <c r="A659" s="5" t="s">
        <v>1339</v>
      </c>
      <c r="B659" s="15" t="s">
        <v>1340</v>
      </c>
      <c r="C659" s="20" t="s">
        <v>1287</v>
      </c>
      <c r="D659" s="46">
        <v>10732365</v>
      </c>
      <c r="E659" s="57">
        <v>10732365</v>
      </c>
    </row>
    <row r="660" spans="1:5">
      <c r="A660" s="5" t="s">
        <v>1341</v>
      </c>
      <c r="B660" s="15" t="s">
        <v>1342</v>
      </c>
      <c r="C660" s="20" t="s">
        <v>1287</v>
      </c>
      <c r="D660" s="46">
        <v>71727968</v>
      </c>
      <c r="E660" s="57">
        <v>71727968</v>
      </c>
    </row>
    <row r="661" spans="1:5">
      <c r="A661" s="5" t="s">
        <v>1343</v>
      </c>
      <c r="B661" s="15" t="s">
        <v>1344</v>
      </c>
      <c r="C661" s="20" t="s">
        <v>1287</v>
      </c>
      <c r="D661" s="46">
        <v>77217576</v>
      </c>
      <c r="E661" s="57">
        <v>77217576</v>
      </c>
    </row>
    <row r="662" spans="1:5" ht="30">
      <c r="A662" s="5" t="s">
        <v>1345</v>
      </c>
      <c r="B662" s="15" t="s">
        <v>1346</v>
      </c>
      <c r="C662" s="20" t="s">
        <v>120</v>
      </c>
      <c r="D662" s="46">
        <v>350067.59375</v>
      </c>
      <c r="E662" s="57">
        <v>350067.59375</v>
      </c>
    </row>
    <row r="663" spans="1:5" ht="30">
      <c r="A663" s="5" t="s">
        <v>1347</v>
      </c>
      <c r="B663" s="15" t="s">
        <v>1348</v>
      </c>
      <c r="C663" s="20" t="s">
        <v>120</v>
      </c>
      <c r="D663" s="48">
        <v>0</v>
      </c>
      <c r="E663" s="59">
        <v>0</v>
      </c>
    </row>
    <row r="664" spans="1:5" ht="30">
      <c r="A664" s="5" t="s">
        <v>1349</v>
      </c>
      <c r="B664" s="15" t="s">
        <v>1350</v>
      </c>
      <c r="C664" s="20" t="s">
        <v>120</v>
      </c>
      <c r="D664" s="47">
        <v>1202.72314453125</v>
      </c>
      <c r="E664" s="58">
        <v>1202.72314453125</v>
      </c>
    </row>
    <row r="665" spans="1:5" ht="30">
      <c r="A665" s="5" t="s">
        <v>1351</v>
      </c>
      <c r="B665" s="15" t="s">
        <v>1352</v>
      </c>
      <c r="C665" s="20" t="s">
        <v>120</v>
      </c>
      <c r="D665" s="46">
        <v>3052.412841796875</v>
      </c>
      <c r="E665" s="57">
        <v>3052.412841796875</v>
      </c>
    </row>
    <row r="666" spans="1:5" ht="30">
      <c r="A666" s="5" t="s">
        <v>1353</v>
      </c>
      <c r="B666" s="15" t="s">
        <v>1354</v>
      </c>
      <c r="C666" s="20" t="s">
        <v>120</v>
      </c>
      <c r="D666" s="50">
        <v>139.37190246582031</v>
      </c>
      <c r="E666" s="61">
        <v>139.37190246582031</v>
      </c>
    </row>
    <row r="667" spans="1:5" ht="30">
      <c r="A667" s="5" t="s">
        <v>1355</v>
      </c>
      <c r="B667" s="15" t="s">
        <v>1356</v>
      </c>
      <c r="C667" s="20" t="s">
        <v>120</v>
      </c>
      <c r="D667" s="50">
        <v>262.72964477539063</v>
      </c>
      <c r="E667" s="61">
        <v>262.72964477539063</v>
      </c>
    </row>
    <row r="668" spans="1:5" ht="30">
      <c r="A668" s="5" t="s">
        <v>1357</v>
      </c>
      <c r="B668" s="15" t="s">
        <v>1358</v>
      </c>
      <c r="C668" s="20" t="s">
        <v>120</v>
      </c>
      <c r="D668" s="46">
        <v>6365.7265625</v>
      </c>
      <c r="E668" s="57">
        <v>6365.7265625</v>
      </c>
    </row>
    <row r="669" spans="1:5" ht="30">
      <c r="A669" s="5" t="s">
        <v>1359</v>
      </c>
      <c r="B669" s="15" t="s">
        <v>1360</v>
      </c>
      <c r="C669" s="20" t="s">
        <v>120</v>
      </c>
      <c r="D669" s="50">
        <v>387.62997436523437</v>
      </c>
      <c r="E669" s="61">
        <v>387.62997436523437</v>
      </c>
    </row>
    <row r="670" spans="1:5" ht="30">
      <c r="A670" s="5" t="s">
        <v>1361</v>
      </c>
      <c r="B670" s="15" t="s">
        <v>1362</v>
      </c>
      <c r="C670" s="20" t="s">
        <v>120</v>
      </c>
      <c r="D670" s="47">
        <v>2185.70166015625</v>
      </c>
      <c r="E670" s="58">
        <v>2185.70166015625</v>
      </c>
    </row>
    <row r="671" spans="1:5" ht="30">
      <c r="A671" s="5" t="s">
        <v>1363</v>
      </c>
      <c r="B671" s="15" t="s">
        <v>1364</v>
      </c>
      <c r="C671" s="20" t="s">
        <v>120</v>
      </c>
      <c r="D671" s="47">
        <v>2185.70166015625</v>
      </c>
      <c r="E671" s="58">
        <v>2185.70166015625</v>
      </c>
    </row>
    <row r="672" spans="1:5" ht="30">
      <c r="A672" s="5" t="s">
        <v>1365</v>
      </c>
      <c r="B672" s="15" t="s">
        <v>1366</v>
      </c>
      <c r="C672" s="20" t="s">
        <v>120</v>
      </c>
      <c r="D672" s="50">
        <v>735.14202880859375</v>
      </c>
      <c r="E672" s="61">
        <v>735.14202880859375</v>
      </c>
    </row>
    <row r="673" spans="1:5" ht="30">
      <c r="A673" s="5" t="s">
        <v>1367</v>
      </c>
      <c r="B673" s="15" t="s">
        <v>1368</v>
      </c>
      <c r="C673" s="20" t="s">
        <v>120</v>
      </c>
      <c r="D673" s="46">
        <v>3500.67578125</v>
      </c>
      <c r="E673" s="57">
        <v>3500.67578125</v>
      </c>
    </row>
    <row r="674" spans="1:5" ht="30">
      <c r="A674" s="5" t="s">
        <v>1369</v>
      </c>
      <c r="B674" s="15" t="s">
        <v>1370</v>
      </c>
      <c r="C674" s="20" t="s">
        <v>120</v>
      </c>
      <c r="D674" s="47">
        <v>1750.337890625</v>
      </c>
      <c r="E674" s="58">
        <v>1750.337890625</v>
      </c>
    </row>
    <row r="675" spans="1:5" ht="30">
      <c r="A675" s="5" t="s">
        <v>1371</v>
      </c>
      <c r="B675" s="15" t="s">
        <v>1372</v>
      </c>
      <c r="C675" s="20" t="s">
        <v>120</v>
      </c>
      <c r="D675" s="46">
        <v>353770.65625</v>
      </c>
      <c r="E675" s="57">
        <v>353770.65625</v>
      </c>
    </row>
    <row r="676" spans="1:5">
      <c r="A676" s="5" t="s">
        <v>1227</v>
      </c>
      <c r="B676" s="15" t="s">
        <v>1373</v>
      </c>
      <c r="C676" s="20" t="s">
        <v>120</v>
      </c>
      <c r="D676" s="46">
        <v>20017.814453125</v>
      </c>
      <c r="E676" s="57">
        <v>20017.814453125</v>
      </c>
    </row>
    <row r="677" spans="1:5" ht="30">
      <c r="A677" s="5" t="s">
        <v>1374</v>
      </c>
      <c r="B677" s="15" t="s">
        <v>1375</v>
      </c>
      <c r="C677" s="20" t="s">
        <v>120</v>
      </c>
      <c r="D677" s="46">
        <v>886886.125</v>
      </c>
      <c r="E677" s="57">
        <v>886886.125</v>
      </c>
    </row>
    <row r="678" spans="1:5" ht="30">
      <c r="A678" s="5" t="s">
        <v>1009</v>
      </c>
      <c r="B678" s="15" t="s">
        <v>1376</v>
      </c>
      <c r="C678" s="20"/>
      <c r="D678" s="44">
        <v>1</v>
      </c>
      <c r="E678" s="55">
        <v>1</v>
      </c>
    </row>
    <row r="679" spans="1:5" ht="30">
      <c r="A679" s="5" t="s">
        <v>1377</v>
      </c>
      <c r="B679" s="15" t="s">
        <v>1378</v>
      </c>
      <c r="C679" s="20"/>
      <c r="D679" s="12" t="s">
        <v>1379</v>
      </c>
      <c r="E679" s="34" t="s">
        <v>1379</v>
      </c>
    </row>
    <row r="680" spans="1:5" ht="30">
      <c r="A680" s="5" t="s">
        <v>1380</v>
      </c>
      <c r="B680" s="15" t="s">
        <v>1381</v>
      </c>
      <c r="C680" s="20" t="s">
        <v>120</v>
      </c>
      <c r="D680" s="50">
        <v>-400.12091064453125</v>
      </c>
      <c r="E680" s="61">
        <v>-400.12091064453125</v>
      </c>
    </row>
    <row r="681" spans="1:5" ht="30">
      <c r="A681" s="5" t="s">
        <v>1382</v>
      </c>
      <c r="B681" s="15" t="s">
        <v>1383</v>
      </c>
      <c r="C681" s="20"/>
      <c r="D681" s="44">
        <v>1</v>
      </c>
      <c r="E681" s="55">
        <v>1</v>
      </c>
    </row>
    <row r="682" spans="1:5" ht="30">
      <c r="A682" s="5" t="s">
        <v>1384</v>
      </c>
      <c r="B682" s="15" t="s">
        <v>1385</v>
      </c>
      <c r="C682" s="20"/>
      <c r="D682" s="12" t="s">
        <v>1386</v>
      </c>
      <c r="E682" s="34" t="s">
        <v>1386</v>
      </c>
    </row>
    <row r="683" spans="1:5" ht="30">
      <c r="A683" s="5" t="s">
        <v>1387</v>
      </c>
      <c r="B683" s="15" t="s">
        <v>1388</v>
      </c>
      <c r="C683" s="20" t="s">
        <v>120</v>
      </c>
      <c r="D683" s="50">
        <v>-116.88980865478516</v>
      </c>
      <c r="E683" s="61">
        <v>-116.88980865478516</v>
      </c>
    </row>
    <row r="684" spans="1:5" ht="30">
      <c r="A684" s="5" t="s">
        <v>1389</v>
      </c>
      <c r="B684" s="15" t="s">
        <v>1390</v>
      </c>
      <c r="C684" s="20"/>
      <c r="D684" s="44">
        <v>1</v>
      </c>
      <c r="E684" s="55">
        <v>1</v>
      </c>
    </row>
    <row r="685" spans="1:5" ht="30">
      <c r="A685" s="5" t="s">
        <v>1391</v>
      </c>
      <c r="B685" s="15" t="s">
        <v>1392</v>
      </c>
      <c r="C685" s="20"/>
      <c r="D685" s="12" t="s">
        <v>1386</v>
      </c>
      <c r="E685" s="34" t="s">
        <v>1386</v>
      </c>
    </row>
    <row r="686" spans="1:5" ht="30">
      <c r="A686" s="5" t="s">
        <v>1393</v>
      </c>
      <c r="B686" s="15" t="s">
        <v>1394</v>
      </c>
      <c r="C686" s="20" t="s">
        <v>120</v>
      </c>
      <c r="D686" s="45">
        <v>86.620903015136719</v>
      </c>
      <c r="E686" s="56">
        <v>86.620903015136719</v>
      </c>
    </row>
    <row r="687" spans="1:5" ht="30">
      <c r="A687" s="5" t="s">
        <v>1395</v>
      </c>
      <c r="B687" s="15" t="s">
        <v>1396</v>
      </c>
      <c r="C687" s="20"/>
      <c r="D687" s="44">
        <v>1</v>
      </c>
      <c r="E687" s="55">
        <v>1</v>
      </c>
    </row>
    <row r="688" spans="1:5" ht="30">
      <c r="A688" s="5" t="s">
        <v>1397</v>
      </c>
      <c r="B688" s="15" t="s">
        <v>1398</v>
      </c>
      <c r="C688" s="20"/>
      <c r="D688" s="12" t="s">
        <v>1386</v>
      </c>
      <c r="E688" s="34" t="s">
        <v>1386</v>
      </c>
    </row>
    <row r="689" spans="1:5" ht="30">
      <c r="A689" s="5" t="s">
        <v>1399</v>
      </c>
      <c r="B689" s="15" t="s">
        <v>1400</v>
      </c>
      <c r="C689" s="20" t="s">
        <v>120</v>
      </c>
      <c r="D689" s="46">
        <v>1241652.375</v>
      </c>
      <c r="E689" s="57">
        <v>1241652.375</v>
      </c>
    </row>
    <row r="690" spans="1:5" ht="30">
      <c r="A690" s="5" t="s">
        <v>1401</v>
      </c>
      <c r="B690" s="15" t="s">
        <v>1402</v>
      </c>
      <c r="C690" s="20"/>
      <c r="D690" s="44">
        <v>1</v>
      </c>
      <c r="E690" s="55">
        <v>1</v>
      </c>
    </row>
    <row r="691" spans="1:5">
      <c r="A691" s="5" t="s">
        <v>1403</v>
      </c>
      <c r="B691" s="15" t="s">
        <v>1404</v>
      </c>
      <c r="C691" s="20"/>
      <c r="D691" s="12" t="s">
        <v>1386</v>
      </c>
      <c r="E691" s="34" t="s">
        <v>1386</v>
      </c>
    </row>
    <row r="692" spans="1:5" ht="30">
      <c r="A692" s="5" t="s">
        <v>1405</v>
      </c>
      <c r="B692" s="15" t="s">
        <v>1406</v>
      </c>
      <c r="C692" s="20" t="s">
        <v>120</v>
      </c>
      <c r="D692" s="48">
        <v>0</v>
      </c>
      <c r="E692" s="59">
        <v>0</v>
      </c>
    </row>
    <row r="693" spans="1:5" ht="30">
      <c r="A693" s="5" t="s">
        <v>1407</v>
      </c>
      <c r="B693" s="15" t="s">
        <v>1408</v>
      </c>
      <c r="C693" s="20"/>
      <c r="D693" s="44">
        <v>1</v>
      </c>
      <c r="E693" s="55">
        <v>1</v>
      </c>
    </row>
    <row r="694" spans="1:5" ht="30">
      <c r="A694" s="5" t="s">
        <v>1409</v>
      </c>
      <c r="B694" s="15" t="s">
        <v>1410</v>
      </c>
      <c r="C694" s="20"/>
      <c r="D694" s="12" t="s">
        <v>1386</v>
      </c>
      <c r="E694" s="34" t="s">
        <v>1386</v>
      </c>
    </row>
    <row r="695" spans="1:5" ht="30">
      <c r="A695" s="5" t="s">
        <v>1411</v>
      </c>
      <c r="B695" s="15" t="s">
        <v>1412</v>
      </c>
      <c r="C695" s="20" t="s">
        <v>120</v>
      </c>
      <c r="D695" s="46">
        <v>1699384.125</v>
      </c>
      <c r="E695" s="57">
        <v>1699384.125</v>
      </c>
    </row>
    <row r="696" spans="1:5" ht="30">
      <c r="A696" s="5" t="s">
        <v>1413</v>
      </c>
      <c r="B696" s="15" t="s">
        <v>1414</v>
      </c>
      <c r="C696" s="20"/>
      <c r="D696" s="44">
        <v>1</v>
      </c>
      <c r="E696" s="55">
        <v>1</v>
      </c>
    </row>
    <row r="697" spans="1:5">
      <c r="A697" s="5" t="s">
        <v>1415</v>
      </c>
      <c r="B697" s="15" t="s">
        <v>1416</v>
      </c>
      <c r="C697" s="20"/>
      <c r="D697" s="12" t="s">
        <v>1386</v>
      </c>
      <c r="E697" s="34" t="s">
        <v>1386</v>
      </c>
    </row>
    <row r="698" spans="1:5" ht="30">
      <c r="A698" s="5" t="s">
        <v>1417</v>
      </c>
      <c r="B698" s="15" t="s">
        <v>1418</v>
      </c>
      <c r="C698" s="20" t="s">
        <v>120</v>
      </c>
      <c r="D698" s="46">
        <v>79384.3125</v>
      </c>
      <c r="E698" s="57">
        <v>79384.3125</v>
      </c>
    </row>
    <row r="699" spans="1:5" ht="30">
      <c r="A699" s="5" t="s">
        <v>1419</v>
      </c>
      <c r="B699" s="15" t="s">
        <v>1420</v>
      </c>
      <c r="C699" s="20" t="s">
        <v>120</v>
      </c>
      <c r="D699" s="46">
        <v>26431.0625</v>
      </c>
      <c r="E699" s="57">
        <v>26431.0625</v>
      </c>
    </row>
    <row r="700" spans="1:5" ht="30">
      <c r="A700" s="5" t="s">
        <v>1421</v>
      </c>
      <c r="B700" s="15" t="s">
        <v>1422</v>
      </c>
      <c r="C700" s="20" t="s">
        <v>120</v>
      </c>
      <c r="D700" s="46">
        <v>49082.265625</v>
      </c>
      <c r="E700" s="57">
        <v>49082.265625</v>
      </c>
    </row>
    <row r="701" spans="1:5" ht="30">
      <c r="A701" s="5" t="s">
        <v>1423</v>
      </c>
      <c r="B701" s="15" t="s">
        <v>1424</v>
      </c>
      <c r="C701" s="20" t="s">
        <v>120</v>
      </c>
      <c r="D701" s="46">
        <v>39403.953125</v>
      </c>
      <c r="E701" s="57">
        <v>39403.953125</v>
      </c>
    </row>
    <row r="702" spans="1:5" ht="30">
      <c r="A702" s="5" t="s">
        <v>1425</v>
      </c>
      <c r="B702" s="15" t="s">
        <v>1426</v>
      </c>
      <c r="C702" s="20" t="s">
        <v>120</v>
      </c>
      <c r="D702" s="46">
        <v>49947.25</v>
      </c>
      <c r="E702" s="57">
        <v>49947.25</v>
      </c>
    </row>
    <row r="703" spans="1:5" ht="30">
      <c r="A703" s="5" t="s">
        <v>1427</v>
      </c>
      <c r="B703" s="15" t="s">
        <v>1428</v>
      </c>
      <c r="C703" s="20" t="s">
        <v>120</v>
      </c>
      <c r="D703" s="46">
        <v>40562.26171875</v>
      </c>
      <c r="E703" s="57">
        <v>40562.26171875</v>
      </c>
    </row>
    <row r="704" spans="1:5" ht="30">
      <c r="A704" s="5" t="s">
        <v>1429</v>
      </c>
      <c r="B704" s="15" t="s">
        <v>1430</v>
      </c>
      <c r="C704" s="20" t="s">
        <v>120</v>
      </c>
      <c r="D704" s="46">
        <v>21420.5390625</v>
      </c>
      <c r="E704" s="57">
        <v>21420.5390625</v>
      </c>
    </row>
    <row r="705" spans="1:5" ht="30">
      <c r="A705" s="5" t="s">
        <v>1431</v>
      </c>
      <c r="B705" s="15" t="s">
        <v>1432</v>
      </c>
      <c r="C705" s="20" t="s">
        <v>120</v>
      </c>
      <c r="D705" s="46">
        <v>28742.908203125</v>
      </c>
      <c r="E705" s="57">
        <v>28742.908203125</v>
      </c>
    </row>
    <row r="706" spans="1:5" ht="30">
      <c r="A706" s="5" t="s">
        <v>1433</v>
      </c>
      <c r="B706" s="15" t="s">
        <v>1434</v>
      </c>
      <c r="C706" s="20" t="s">
        <v>120</v>
      </c>
      <c r="D706" s="46">
        <v>18796.091796875</v>
      </c>
      <c r="E706" s="57">
        <v>18796.091796875</v>
      </c>
    </row>
    <row r="707" spans="1:5" ht="30">
      <c r="A707" s="5" t="s">
        <v>1435</v>
      </c>
      <c r="B707" s="15" t="s">
        <v>1436</v>
      </c>
      <c r="C707" s="20" t="s">
        <v>120</v>
      </c>
      <c r="D707" s="46">
        <v>350067.59375</v>
      </c>
      <c r="E707" s="57">
        <v>350067.59375</v>
      </c>
    </row>
    <row r="708" spans="1:5" ht="30">
      <c r="A708" s="5" t="s">
        <v>1437</v>
      </c>
      <c r="B708" s="15" t="s">
        <v>1438</v>
      </c>
      <c r="C708" s="20"/>
      <c r="D708" s="44">
        <v>1</v>
      </c>
      <c r="E708" s="55">
        <v>1</v>
      </c>
    </row>
    <row r="709" spans="1:5" ht="30">
      <c r="A709" s="5" t="s">
        <v>1439</v>
      </c>
      <c r="B709" s="15" t="s">
        <v>1440</v>
      </c>
      <c r="C709" s="20" t="s">
        <v>33</v>
      </c>
      <c r="D709" s="45">
        <v>98.953262329101563</v>
      </c>
      <c r="E709" s="56">
        <v>98.953262329101563</v>
      </c>
    </row>
    <row r="710" spans="1:5" ht="30">
      <c r="A710" s="5" t="s">
        <v>1441</v>
      </c>
      <c r="B710" s="15" t="s">
        <v>1442</v>
      </c>
      <c r="C710" s="20"/>
      <c r="D710" s="12" t="s">
        <v>1443</v>
      </c>
      <c r="E710" s="34" t="s">
        <v>1443</v>
      </c>
    </row>
    <row r="711" spans="1:5" ht="30">
      <c r="A711" s="5" t="s">
        <v>1444</v>
      </c>
      <c r="B711" s="15" t="s">
        <v>1445</v>
      </c>
      <c r="C711" s="20" t="s">
        <v>120</v>
      </c>
      <c r="D711" s="48">
        <v>0</v>
      </c>
      <c r="E711" s="59">
        <v>0</v>
      </c>
    </row>
    <row r="712" spans="1:5" ht="30">
      <c r="A712" s="5" t="s">
        <v>1013</v>
      </c>
      <c r="B712" s="15" t="s">
        <v>1446</v>
      </c>
      <c r="C712" s="20"/>
      <c r="D712" s="44">
        <v>1</v>
      </c>
      <c r="E712" s="55">
        <v>1</v>
      </c>
    </row>
    <row r="713" spans="1:5" ht="30">
      <c r="A713" s="5" t="s">
        <v>1447</v>
      </c>
      <c r="B713" s="15" t="s">
        <v>1448</v>
      </c>
      <c r="C713" s="20"/>
      <c r="D713" s="12" t="s">
        <v>1449</v>
      </c>
      <c r="E713" s="34" t="s">
        <v>1449</v>
      </c>
    </row>
    <row r="714" spans="1:5" ht="45">
      <c r="A714" s="5" t="s">
        <v>1450</v>
      </c>
      <c r="B714" s="15" t="s">
        <v>1451</v>
      </c>
      <c r="C714" s="20" t="s">
        <v>120</v>
      </c>
      <c r="D714" s="47">
        <v>1202.72314453125</v>
      </c>
      <c r="E714" s="58">
        <v>1202.72314453125</v>
      </c>
    </row>
    <row r="715" spans="1:5" ht="45">
      <c r="A715" s="5" t="s">
        <v>1015</v>
      </c>
      <c r="B715" s="15" t="s">
        <v>1452</v>
      </c>
      <c r="C715" s="20"/>
      <c r="D715" s="44">
        <v>1</v>
      </c>
      <c r="E715" s="55">
        <v>1</v>
      </c>
    </row>
    <row r="716" spans="1:5" ht="45">
      <c r="A716" s="5" t="s">
        <v>1453</v>
      </c>
      <c r="B716" s="15" t="s">
        <v>1454</v>
      </c>
      <c r="C716" s="20"/>
      <c r="D716" s="12" t="s">
        <v>1449</v>
      </c>
      <c r="E716" s="34" t="s">
        <v>1449</v>
      </c>
    </row>
    <row r="717" spans="1:5" ht="30">
      <c r="A717" s="5" t="s">
        <v>1455</v>
      </c>
      <c r="B717" s="15" t="s">
        <v>1456</v>
      </c>
      <c r="C717" s="20" t="s">
        <v>120</v>
      </c>
      <c r="D717" s="46">
        <v>3052.412841796875</v>
      </c>
      <c r="E717" s="57">
        <v>3052.412841796875</v>
      </c>
    </row>
    <row r="718" spans="1:5" ht="30">
      <c r="A718" s="5" t="s">
        <v>1017</v>
      </c>
      <c r="B718" s="15" t="s">
        <v>1457</v>
      </c>
      <c r="C718" s="20"/>
      <c r="D718" s="44">
        <v>1</v>
      </c>
      <c r="E718" s="55">
        <v>1</v>
      </c>
    </row>
    <row r="719" spans="1:5" ht="30">
      <c r="A719" s="5" t="s">
        <v>1458</v>
      </c>
      <c r="B719" s="15" t="s">
        <v>1459</v>
      </c>
      <c r="C719" s="20"/>
      <c r="D719" s="12" t="s">
        <v>1449</v>
      </c>
      <c r="E719" s="34" t="s">
        <v>1449</v>
      </c>
    </row>
    <row r="720" spans="1:5" ht="30">
      <c r="A720" s="5" t="s">
        <v>1460</v>
      </c>
      <c r="B720" s="15" t="s">
        <v>1461</v>
      </c>
      <c r="C720" s="20" t="s">
        <v>120</v>
      </c>
      <c r="D720" s="50">
        <v>139.37190246582031</v>
      </c>
      <c r="E720" s="61">
        <v>139.37190246582031</v>
      </c>
    </row>
    <row r="721" spans="1:5" ht="30">
      <c r="A721" s="5" t="s">
        <v>1019</v>
      </c>
      <c r="B721" s="15" t="s">
        <v>1462</v>
      </c>
      <c r="C721" s="20"/>
      <c r="D721" s="44">
        <v>1</v>
      </c>
      <c r="E721" s="55">
        <v>1</v>
      </c>
    </row>
    <row r="722" spans="1:5" ht="30">
      <c r="A722" s="5" t="s">
        <v>1463</v>
      </c>
      <c r="B722" s="15" t="s">
        <v>1464</v>
      </c>
      <c r="C722" s="20"/>
      <c r="D722" s="12" t="s">
        <v>1449</v>
      </c>
      <c r="E722" s="34" t="s">
        <v>1449</v>
      </c>
    </row>
    <row r="723" spans="1:5" ht="30">
      <c r="A723" s="5" t="s">
        <v>1465</v>
      </c>
      <c r="B723" s="15" t="s">
        <v>1466</v>
      </c>
      <c r="C723" s="20" t="s">
        <v>120</v>
      </c>
      <c r="D723" s="50">
        <v>262.72964477539063</v>
      </c>
      <c r="E723" s="61">
        <v>262.72964477539063</v>
      </c>
    </row>
    <row r="724" spans="1:5" ht="30">
      <c r="A724" s="5" t="s">
        <v>1021</v>
      </c>
      <c r="B724" s="15" t="s">
        <v>1467</v>
      </c>
      <c r="C724" s="20"/>
      <c r="D724" s="44">
        <v>1</v>
      </c>
      <c r="E724" s="55">
        <v>1</v>
      </c>
    </row>
    <row r="725" spans="1:5" ht="30">
      <c r="A725" s="5" t="s">
        <v>1468</v>
      </c>
      <c r="B725" s="15" t="s">
        <v>1469</v>
      </c>
      <c r="C725" s="20"/>
      <c r="D725" s="12" t="s">
        <v>1449</v>
      </c>
      <c r="E725" s="34" t="s">
        <v>1449</v>
      </c>
    </row>
    <row r="726" spans="1:5" ht="30">
      <c r="A726" s="5" t="s">
        <v>1470</v>
      </c>
      <c r="B726" s="15" t="s">
        <v>1471</v>
      </c>
      <c r="C726" s="20" t="s">
        <v>120</v>
      </c>
      <c r="D726" s="46">
        <v>6365.7265625</v>
      </c>
      <c r="E726" s="57">
        <v>6365.7265625</v>
      </c>
    </row>
    <row r="727" spans="1:5" ht="30">
      <c r="A727" s="5" t="s">
        <v>1023</v>
      </c>
      <c r="B727" s="15" t="s">
        <v>1472</v>
      </c>
      <c r="C727" s="20"/>
      <c r="D727" s="44">
        <v>1</v>
      </c>
      <c r="E727" s="55">
        <v>1</v>
      </c>
    </row>
    <row r="728" spans="1:5" ht="30">
      <c r="A728" s="5" t="s">
        <v>1473</v>
      </c>
      <c r="B728" s="15" t="s">
        <v>1474</v>
      </c>
      <c r="C728" s="20"/>
      <c r="D728" s="12" t="s">
        <v>1449</v>
      </c>
      <c r="E728" s="34" t="s">
        <v>1449</v>
      </c>
    </row>
    <row r="729" spans="1:5" ht="30">
      <c r="A729" s="5" t="s">
        <v>1475</v>
      </c>
      <c r="B729" s="15" t="s">
        <v>1476</v>
      </c>
      <c r="C729" s="20" t="s">
        <v>120</v>
      </c>
      <c r="D729" s="50">
        <v>387.62997436523437</v>
      </c>
      <c r="E729" s="61">
        <v>387.62997436523437</v>
      </c>
    </row>
    <row r="730" spans="1:5" ht="30">
      <c r="A730" s="5" t="s">
        <v>1025</v>
      </c>
      <c r="B730" s="15" t="s">
        <v>1477</v>
      </c>
      <c r="C730" s="20"/>
      <c r="D730" s="44">
        <v>1</v>
      </c>
      <c r="E730" s="55">
        <v>1</v>
      </c>
    </row>
    <row r="731" spans="1:5" ht="30">
      <c r="A731" s="5" t="s">
        <v>1478</v>
      </c>
      <c r="B731" s="15" t="s">
        <v>1479</v>
      </c>
      <c r="C731" s="20"/>
      <c r="D731" s="12" t="s">
        <v>1449</v>
      </c>
      <c r="E731" s="34" t="s">
        <v>1449</v>
      </c>
    </row>
    <row r="732" spans="1:5" ht="30">
      <c r="A732" s="5" t="s">
        <v>1480</v>
      </c>
      <c r="B732" s="15" t="s">
        <v>1481</v>
      </c>
      <c r="C732" s="20" t="s">
        <v>120</v>
      </c>
      <c r="D732" s="47">
        <v>2185.70166015625</v>
      </c>
      <c r="E732" s="58">
        <v>2185.70166015625</v>
      </c>
    </row>
    <row r="733" spans="1:5" ht="30">
      <c r="A733" s="5" t="s">
        <v>1027</v>
      </c>
      <c r="B733" s="15" t="s">
        <v>1482</v>
      </c>
      <c r="C733" s="20"/>
      <c r="D733" s="44">
        <v>1</v>
      </c>
      <c r="E733" s="55">
        <v>1</v>
      </c>
    </row>
    <row r="734" spans="1:5" ht="30">
      <c r="A734" s="5" t="s">
        <v>1483</v>
      </c>
      <c r="B734" s="15" t="s">
        <v>1484</v>
      </c>
      <c r="C734" s="20"/>
      <c r="D734" s="12" t="s">
        <v>1449</v>
      </c>
      <c r="E734" s="34" t="s">
        <v>1449</v>
      </c>
    </row>
    <row r="735" spans="1:5" ht="30">
      <c r="A735" s="5" t="s">
        <v>1485</v>
      </c>
      <c r="B735" s="15" t="s">
        <v>1486</v>
      </c>
      <c r="C735" s="20" t="s">
        <v>120</v>
      </c>
      <c r="D735" s="47">
        <v>2185.70166015625</v>
      </c>
      <c r="E735" s="58">
        <v>2185.70166015625</v>
      </c>
    </row>
    <row r="736" spans="1:5" ht="30">
      <c r="A736" s="5" t="s">
        <v>1029</v>
      </c>
      <c r="B736" s="15" t="s">
        <v>1487</v>
      </c>
      <c r="C736" s="20"/>
      <c r="D736" s="44">
        <v>1</v>
      </c>
      <c r="E736" s="55">
        <v>1</v>
      </c>
    </row>
    <row r="737" spans="1:5" ht="30">
      <c r="A737" s="5" t="s">
        <v>1488</v>
      </c>
      <c r="B737" s="15" t="s">
        <v>1489</v>
      </c>
      <c r="C737" s="20"/>
      <c r="D737" s="12" t="s">
        <v>1449</v>
      </c>
      <c r="E737" s="34" t="s">
        <v>1449</v>
      </c>
    </row>
    <row r="738" spans="1:5">
      <c r="A738" s="5" t="s">
        <v>1490</v>
      </c>
      <c r="B738" s="15" t="s">
        <v>1491</v>
      </c>
      <c r="C738" s="20"/>
      <c r="D738" s="12" t="s">
        <v>1492</v>
      </c>
      <c r="E738" s="34" t="s">
        <v>1492</v>
      </c>
    </row>
    <row r="739" spans="1:5" ht="30">
      <c r="A739" s="5" t="s">
        <v>1493</v>
      </c>
      <c r="B739" s="15" t="s">
        <v>1494</v>
      </c>
      <c r="C739" s="20"/>
      <c r="D739" s="12" t="s">
        <v>1495</v>
      </c>
      <c r="E739" s="34" t="s">
        <v>1495</v>
      </c>
    </row>
    <row r="740" spans="1:5">
      <c r="A740" s="5" t="s">
        <v>1496</v>
      </c>
      <c r="B740" s="15" t="s">
        <v>1497</v>
      </c>
      <c r="C740" s="20" t="s">
        <v>38</v>
      </c>
      <c r="D740" s="44">
        <v>9.2499971389770508</v>
      </c>
      <c r="E740" s="55">
        <v>9.2499971389770508</v>
      </c>
    </row>
    <row r="741" spans="1:5">
      <c r="A741" s="5" t="s">
        <v>1498</v>
      </c>
      <c r="B741" s="15" t="s">
        <v>1499</v>
      </c>
      <c r="C741" s="20" t="s">
        <v>30</v>
      </c>
      <c r="D741" s="50">
        <v>176.52560424804687</v>
      </c>
      <c r="E741" s="61">
        <v>176.52560424804687</v>
      </c>
    </row>
    <row r="742" spans="1:5">
      <c r="A742" s="5" t="s">
        <v>1500</v>
      </c>
      <c r="B742" s="15" t="s">
        <v>1501</v>
      </c>
      <c r="C742" s="20" t="s">
        <v>38</v>
      </c>
      <c r="D742" s="45">
        <v>10.427623748779297</v>
      </c>
      <c r="E742" s="56">
        <v>10.427623748779297</v>
      </c>
    </row>
    <row r="743" spans="1:5" ht="30">
      <c r="A743" s="5" t="s">
        <v>1502</v>
      </c>
      <c r="B743" s="15" t="s">
        <v>1503</v>
      </c>
      <c r="C743" s="20" t="s">
        <v>30</v>
      </c>
      <c r="D743" s="50">
        <v>136.22645568847656</v>
      </c>
      <c r="E743" s="61">
        <v>136.22645568847656</v>
      </c>
    </row>
    <row r="744" spans="1:5">
      <c r="A744" s="5" t="s">
        <v>1504</v>
      </c>
      <c r="B744" s="15" t="s">
        <v>1505</v>
      </c>
      <c r="C744" s="20" t="s">
        <v>500</v>
      </c>
      <c r="D744" s="50">
        <v>573.41900634765625</v>
      </c>
      <c r="E744" s="61">
        <v>573.41900634765625</v>
      </c>
    </row>
    <row r="745" spans="1:5">
      <c r="A745" s="5" t="s">
        <v>1506</v>
      </c>
      <c r="B745" s="15" t="s">
        <v>1507</v>
      </c>
      <c r="C745" s="20" t="s">
        <v>212</v>
      </c>
      <c r="D745" s="50">
        <v>861.82550048828125</v>
      </c>
      <c r="E745" s="61">
        <v>861.82550048828125</v>
      </c>
    </row>
    <row r="746" spans="1:5" ht="30">
      <c r="A746" s="5" t="s">
        <v>1508</v>
      </c>
      <c r="B746" s="15" t="s">
        <v>1509</v>
      </c>
      <c r="C746" s="20" t="s">
        <v>38</v>
      </c>
      <c r="D746" s="44">
        <v>1.1775194406509399</v>
      </c>
      <c r="E746" s="55">
        <v>1.1775194406509399</v>
      </c>
    </row>
    <row r="747" spans="1:5" ht="30">
      <c r="A747" s="5" t="s">
        <v>1510</v>
      </c>
      <c r="B747" s="15" t="s">
        <v>1511</v>
      </c>
      <c r="C747" s="20" t="s">
        <v>38</v>
      </c>
      <c r="D747" s="44">
        <v>9.6568622589111328</v>
      </c>
      <c r="E747" s="55">
        <v>9.6568622589111328</v>
      </c>
    </row>
    <row r="748" spans="1:5" ht="30">
      <c r="A748" s="5" t="s">
        <v>1512</v>
      </c>
      <c r="B748" s="15" t="s">
        <v>1513</v>
      </c>
      <c r="C748" s="20" t="s">
        <v>30</v>
      </c>
      <c r="D748" s="50">
        <v>353.03475952148437</v>
      </c>
      <c r="E748" s="61">
        <v>353.03475952148437</v>
      </c>
    </row>
    <row r="749" spans="1:5" ht="30">
      <c r="A749" s="5" t="s">
        <v>1514</v>
      </c>
      <c r="B749" s="15" t="s">
        <v>1515</v>
      </c>
      <c r="C749" s="20" t="s">
        <v>500</v>
      </c>
      <c r="D749" s="46">
        <v>3165.284423828125</v>
      </c>
      <c r="E749" s="57">
        <v>3165.284423828125</v>
      </c>
    </row>
    <row r="750" spans="1:5" ht="30">
      <c r="A750" s="5" t="s">
        <v>1516</v>
      </c>
      <c r="B750" s="15" t="s">
        <v>1517</v>
      </c>
      <c r="C750" s="20" t="s">
        <v>212</v>
      </c>
      <c r="D750" s="45">
        <v>59.869224548339844</v>
      </c>
      <c r="E750" s="56">
        <v>59.869224548339844</v>
      </c>
    </row>
    <row r="751" spans="1:5">
      <c r="A751" s="5" t="s">
        <v>1518</v>
      </c>
      <c r="B751" s="15" t="s">
        <v>1519</v>
      </c>
      <c r="C751" s="20" t="s">
        <v>38</v>
      </c>
      <c r="D751" s="45">
        <v>16.224603652954102</v>
      </c>
      <c r="E751" s="56">
        <v>16.224603652954102</v>
      </c>
    </row>
    <row r="752" spans="1:5" ht="30">
      <c r="A752" s="5" t="s">
        <v>1520</v>
      </c>
      <c r="B752" s="15" t="s">
        <v>1521</v>
      </c>
      <c r="C752" s="20" t="s">
        <v>30</v>
      </c>
      <c r="D752" s="50">
        <v>182.96165466308594</v>
      </c>
      <c r="E752" s="61">
        <v>182.96165466308594</v>
      </c>
    </row>
    <row r="753" spans="1:5">
      <c r="A753" s="5" t="s">
        <v>1522</v>
      </c>
      <c r="B753" s="15" t="s">
        <v>1523</v>
      </c>
      <c r="C753" s="20" t="s">
        <v>500</v>
      </c>
      <c r="D753" s="50">
        <v>776.4781494140625</v>
      </c>
      <c r="E753" s="61">
        <v>776.4781494140625</v>
      </c>
    </row>
    <row r="754" spans="1:5">
      <c r="A754" s="5" t="s">
        <v>1524</v>
      </c>
      <c r="B754" s="15" t="s">
        <v>1525</v>
      </c>
      <c r="C754" s="20" t="s">
        <v>212</v>
      </c>
      <c r="D754" s="50">
        <v>196.14279174804687</v>
      </c>
      <c r="E754" s="61">
        <v>196.14279174804687</v>
      </c>
    </row>
    <row r="755" spans="1:5">
      <c r="A755" s="5" t="s">
        <v>1526</v>
      </c>
      <c r="B755" s="15" t="s">
        <v>1527</v>
      </c>
      <c r="C755" s="20" t="s">
        <v>38</v>
      </c>
      <c r="D755" s="45">
        <v>10.329487800598145</v>
      </c>
      <c r="E755" s="56">
        <v>10.329487800598145</v>
      </c>
    </row>
    <row r="756" spans="1:5" ht="30">
      <c r="A756" s="5" t="s">
        <v>1528</v>
      </c>
      <c r="B756" s="15" t="s">
        <v>1529</v>
      </c>
      <c r="C756" s="20" t="s">
        <v>30</v>
      </c>
      <c r="D756" s="50">
        <v>176.53359985351562</v>
      </c>
      <c r="E756" s="61">
        <v>176.53359985351562</v>
      </c>
    </row>
    <row r="757" spans="1:5">
      <c r="A757" s="5" t="s">
        <v>1530</v>
      </c>
      <c r="B757" s="15" t="s">
        <v>1531</v>
      </c>
      <c r="C757" s="20" t="s">
        <v>500</v>
      </c>
      <c r="D757" s="50">
        <v>747.86456298828125</v>
      </c>
      <c r="E757" s="61">
        <v>747.86456298828125</v>
      </c>
    </row>
    <row r="758" spans="1:5">
      <c r="A758" s="5" t="s">
        <v>1532</v>
      </c>
      <c r="B758" s="15" t="s">
        <v>1533</v>
      </c>
      <c r="C758" s="20" t="s">
        <v>212</v>
      </c>
      <c r="D758" s="47">
        <v>1117.8375244140625</v>
      </c>
      <c r="E758" s="58">
        <v>1117.8375244140625</v>
      </c>
    </row>
    <row r="759" spans="1:5" ht="30">
      <c r="A759" s="5" t="s">
        <v>1534</v>
      </c>
      <c r="B759" s="15" t="s">
        <v>1535</v>
      </c>
      <c r="C759" s="20" t="s">
        <v>38</v>
      </c>
      <c r="D759" s="44">
        <v>1.0793927907943726</v>
      </c>
      <c r="E759" s="55">
        <v>1.0793927907943726</v>
      </c>
    </row>
    <row r="760" spans="1:5" ht="30">
      <c r="A760" s="5" t="s">
        <v>1536</v>
      </c>
      <c r="B760" s="15" t="s">
        <v>1537</v>
      </c>
      <c r="C760" s="20" t="s">
        <v>30</v>
      </c>
      <c r="D760" s="44">
        <v>2.4129233360290527</v>
      </c>
      <c r="E760" s="55">
        <v>2.4129233360290527</v>
      </c>
    </row>
    <row r="761" spans="1:5" ht="30">
      <c r="A761" s="5" t="s">
        <v>1538</v>
      </c>
      <c r="B761" s="15" t="s">
        <v>1539</v>
      </c>
      <c r="C761" s="20" t="s">
        <v>38</v>
      </c>
      <c r="D761" s="45">
        <v>35.779994964599609</v>
      </c>
      <c r="E761" s="56">
        <v>35.779994964599609</v>
      </c>
    </row>
    <row r="762" spans="1:5" ht="30">
      <c r="A762" s="5" t="s">
        <v>1540</v>
      </c>
      <c r="B762" s="15" t="s">
        <v>1541</v>
      </c>
      <c r="C762" s="20" t="s">
        <v>30</v>
      </c>
      <c r="D762" s="50">
        <v>327.41253662109375</v>
      </c>
      <c r="E762" s="61">
        <v>327.41253662109375</v>
      </c>
    </row>
    <row r="763" spans="1:5" ht="30">
      <c r="A763" s="5" t="s">
        <v>1542</v>
      </c>
      <c r="B763" s="15" t="s">
        <v>1543</v>
      </c>
      <c r="C763" s="20" t="s">
        <v>212</v>
      </c>
      <c r="D763" s="50">
        <v>940.29241943359375</v>
      </c>
      <c r="E763" s="61">
        <v>940.29241943359375</v>
      </c>
    </row>
    <row r="764" spans="1:5" ht="30">
      <c r="A764" s="5" t="s">
        <v>1544</v>
      </c>
      <c r="B764" s="15" t="s">
        <v>1545</v>
      </c>
      <c r="C764" s="20" t="s">
        <v>500</v>
      </c>
      <c r="D764" s="46">
        <v>3047.146728515625</v>
      </c>
      <c r="E764" s="57">
        <v>3047.146728515625</v>
      </c>
    </row>
    <row r="765" spans="1:5" ht="30">
      <c r="A765" s="5" t="s">
        <v>1546</v>
      </c>
      <c r="B765" s="15" t="s">
        <v>1547</v>
      </c>
      <c r="C765" s="20" t="s">
        <v>38</v>
      </c>
      <c r="D765" s="45">
        <v>35.779994964599609</v>
      </c>
      <c r="E765" s="56">
        <v>35.779994964599609</v>
      </c>
    </row>
    <row r="766" spans="1:5" ht="30">
      <c r="A766" s="5" t="s">
        <v>1548</v>
      </c>
      <c r="B766" s="15" t="s">
        <v>1549</v>
      </c>
      <c r="C766" s="20" t="s">
        <v>30</v>
      </c>
      <c r="D766" s="50">
        <v>324.9996337890625</v>
      </c>
      <c r="E766" s="61">
        <v>324.9996337890625</v>
      </c>
    </row>
    <row r="767" spans="1:5" ht="30">
      <c r="A767" s="5" t="s">
        <v>1550</v>
      </c>
      <c r="B767" s="15" t="s">
        <v>1551</v>
      </c>
      <c r="C767" s="20" t="s">
        <v>212</v>
      </c>
      <c r="D767" s="50">
        <v>942.82354736328125</v>
      </c>
      <c r="E767" s="61">
        <v>942.82354736328125</v>
      </c>
    </row>
    <row r="768" spans="1:5" ht="30">
      <c r="A768" s="5" t="s">
        <v>1552</v>
      </c>
      <c r="B768" s="15" t="s">
        <v>1553</v>
      </c>
      <c r="C768" s="20" t="s">
        <v>500</v>
      </c>
      <c r="D768" s="46">
        <v>3041.04443359375</v>
      </c>
      <c r="E768" s="57">
        <v>3041.04443359375</v>
      </c>
    </row>
    <row r="769" spans="1:5" ht="30">
      <c r="A769" s="5" t="s">
        <v>1554</v>
      </c>
      <c r="B769" s="15" t="s">
        <v>1555</v>
      </c>
      <c r="C769" s="20" t="s">
        <v>212</v>
      </c>
      <c r="D769" s="44">
        <v>2.5312061309814453</v>
      </c>
      <c r="E769" s="55">
        <v>2.5312061309814453</v>
      </c>
    </row>
    <row r="770" spans="1:5" ht="30">
      <c r="A770" s="5" t="s">
        <v>1556</v>
      </c>
      <c r="B770" s="15" t="s">
        <v>1557</v>
      </c>
      <c r="C770" s="20" t="s">
        <v>500</v>
      </c>
      <c r="D770" s="50">
        <v>774.1844482421875</v>
      </c>
      <c r="E770" s="61">
        <v>774.1844482421875</v>
      </c>
    </row>
    <row r="771" spans="1:5" ht="30">
      <c r="A771" s="5" t="s">
        <v>1558</v>
      </c>
      <c r="B771" s="15" t="s">
        <v>1559</v>
      </c>
      <c r="C771" s="20" t="s">
        <v>30</v>
      </c>
      <c r="D771" s="44">
        <v>2.0006647109985352</v>
      </c>
      <c r="E771" s="55">
        <v>2.0006647109985352</v>
      </c>
    </row>
    <row r="772" spans="1:5" ht="30">
      <c r="A772" s="5" t="s">
        <v>1560</v>
      </c>
      <c r="B772" s="15" t="s">
        <v>1561</v>
      </c>
      <c r="C772" s="20" t="s">
        <v>38</v>
      </c>
      <c r="D772" s="50">
        <v>169.09814453125</v>
      </c>
      <c r="E772" s="61">
        <v>169.09814453125</v>
      </c>
    </row>
    <row r="773" spans="1:5" ht="30">
      <c r="A773" s="5" t="s">
        <v>1562</v>
      </c>
      <c r="B773" s="15" t="s">
        <v>1563</v>
      </c>
      <c r="C773" s="20" t="s">
        <v>30</v>
      </c>
      <c r="D773" s="50">
        <v>420.00164794921875</v>
      </c>
      <c r="E773" s="61">
        <v>420.00164794921875</v>
      </c>
    </row>
    <row r="774" spans="1:5" ht="30">
      <c r="A774" s="5" t="s">
        <v>1564</v>
      </c>
      <c r="B774" s="15" t="s">
        <v>1565</v>
      </c>
      <c r="C774" s="20" t="s">
        <v>212</v>
      </c>
      <c r="D774" s="47">
        <v>1105.89990234375</v>
      </c>
      <c r="E774" s="58">
        <v>1105.89990234375</v>
      </c>
    </row>
    <row r="775" spans="1:5" ht="30">
      <c r="A775" s="5" t="s">
        <v>1566</v>
      </c>
      <c r="B775" s="15" t="s">
        <v>1567</v>
      </c>
      <c r="C775" s="20" t="s">
        <v>500</v>
      </c>
      <c r="D775" s="46">
        <v>3009.088623046875</v>
      </c>
      <c r="E775" s="57">
        <v>3009.088623046875</v>
      </c>
    </row>
    <row r="776" spans="1:5" ht="30">
      <c r="A776" s="5" t="s">
        <v>1568</v>
      </c>
      <c r="B776" s="15" t="s">
        <v>1569</v>
      </c>
      <c r="C776" s="20" t="s">
        <v>38</v>
      </c>
      <c r="D776" s="50">
        <v>169.09814453125</v>
      </c>
      <c r="E776" s="61">
        <v>169.09814453125</v>
      </c>
    </row>
    <row r="777" spans="1:5" ht="30">
      <c r="A777" s="5" t="s">
        <v>1570</v>
      </c>
      <c r="B777" s="15" t="s">
        <v>1571</v>
      </c>
      <c r="C777" s="20" t="s">
        <v>30</v>
      </c>
      <c r="D777" s="50">
        <v>418.00100708007812</v>
      </c>
      <c r="E777" s="61">
        <v>418.00100708007812</v>
      </c>
    </row>
    <row r="778" spans="1:5" ht="30">
      <c r="A778" s="5" t="s">
        <v>1572</v>
      </c>
      <c r="B778" s="15" t="s">
        <v>1573</v>
      </c>
      <c r="C778" s="20" t="s">
        <v>212</v>
      </c>
      <c r="D778" s="47">
        <v>1110.0084228515625</v>
      </c>
      <c r="E778" s="58">
        <v>1110.0084228515625</v>
      </c>
    </row>
    <row r="779" spans="1:5" ht="30">
      <c r="A779" s="5" t="s">
        <v>1574</v>
      </c>
      <c r="B779" s="15" t="s">
        <v>1575</v>
      </c>
      <c r="C779" s="20" t="s">
        <v>500</v>
      </c>
      <c r="D779" s="46">
        <v>3000.81689453125</v>
      </c>
      <c r="E779" s="57">
        <v>3000.81689453125</v>
      </c>
    </row>
    <row r="780" spans="1:5" ht="30">
      <c r="A780" s="5" t="s">
        <v>1576</v>
      </c>
      <c r="B780" s="15" t="s">
        <v>1577</v>
      </c>
      <c r="C780" s="20" t="s">
        <v>212</v>
      </c>
      <c r="D780" s="44">
        <v>4.1084160804748535</v>
      </c>
      <c r="E780" s="55">
        <v>4.1084160804748535</v>
      </c>
    </row>
    <row r="781" spans="1:5" ht="30">
      <c r="A781" s="5" t="s">
        <v>1578</v>
      </c>
      <c r="B781" s="15" t="s">
        <v>1579</v>
      </c>
      <c r="C781" s="20" t="s">
        <v>500</v>
      </c>
      <c r="D781" s="50">
        <v>774.1844482421875</v>
      </c>
      <c r="E781" s="61">
        <v>774.1844482421875</v>
      </c>
    </row>
    <row r="782" spans="1:5" ht="30">
      <c r="A782" s="5" t="s">
        <v>1580</v>
      </c>
      <c r="B782" s="15" t="s">
        <v>1581</v>
      </c>
      <c r="C782" s="20" t="s">
        <v>30</v>
      </c>
      <c r="D782" s="44">
        <v>2.0001900196075439</v>
      </c>
      <c r="E782" s="55">
        <v>2.0001900196075439</v>
      </c>
    </row>
    <row r="783" spans="1:5" ht="30">
      <c r="A783" s="5" t="s">
        <v>1582</v>
      </c>
      <c r="B783" s="15" t="s">
        <v>1583</v>
      </c>
      <c r="C783" s="20" t="s">
        <v>38</v>
      </c>
      <c r="D783" s="50">
        <v>165.7662353515625</v>
      </c>
      <c r="E783" s="61">
        <v>165.7662353515625</v>
      </c>
    </row>
    <row r="784" spans="1:5" ht="30">
      <c r="A784" s="5" t="s">
        <v>1584</v>
      </c>
      <c r="B784" s="15" t="s">
        <v>1585</v>
      </c>
      <c r="C784" s="20" t="s">
        <v>30</v>
      </c>
      <c r="D784" s="50">
        <v>516.9981689453125</v>
      </c>
      <c r="E784" s="61">
        <v>516.9981689453125</v>
      </c>
    </row>
    <row r="785" spans="1:5" ht="30">
      <c r="A785" s="5" t="s">
        <v>1586</v>
      </c>
      <c r="B785" s="15" t="s">
        <v>1587</v>
      </c>
      <c r="C785" s="20" t="s">
        <v>212</v>
      </c>
      <c r="D785" s="47">
        <v>1110.0084228515625</v>
      </c>
      <c r="E785" s="58">
        <v>1110.0084228515625</v>
      </c>
    </row>
    <row r="786" spans="1:5" ht="30">
      <c r="A786" s="5" t="s">
        <v>1588</v>
      </c>
      <c r="B786" s="15" t="s">
        <v>1589</v>
      </c>
      <c r="C786" s="20" t="s">
        <v>500</v>
      </c>
      <c r="D786" s="46">
        <v>3339.77197265625</v>
      </c>
      <c r="E786" s="57">
        <v>3339.77197265625</v>
      </c>
    </row>
    <row r="787" spans="1:5" ht="30">
      <c r="A787" s="5" t="s">
        <v>1590</v>
      </c>
      <c r="B787" s="15" t="s">
        <v>1591</v>
      </c>
      <c r="C787" s="20" t="s">
        <v>38</v>
      </c>
      <c r="D787" s="50">
        <v>165.7662353515625</v>
      </c>
      <c r="E787" s="61">
        <v>165.7662353515625</v>
      </c>
    </row>
    <row r="788" spans="1:5" ht="45">
      <c r="A788" s="5" t="s">
        <v>1592</v>
      </c>
      <c r="B788" s="15" t="s">
        <v>1593</v>
      </c>
      <c r="C788" s="20" t="s">
        <v>30</v>
      </c>
      <c r="D788" s="50">
        <v>514.99798583984375</v>
      </c>
      <c r="E788" s="61">
        <v>514.99798583984375</v>
      </c>
    </row>
    <row r="789" spans="1:5" ht="30">
      <c r="A789" s="5" t="s">
        <v>1594</v>
      </c>
      <c r="B789" s="15" t="s">
        <v>1595</v>
      </c>
      <c r="C789" s="20" t="s">
        <v>212</v>
      </c>
      <c r="D789" s="47">
        <v>1112.54150390625</v>
      </c>
      <c r="E789" s="58">
        <v>1112.54150390625</v>
      </c>
    </row>
    <row r="790" spans="1:5" ht="30">
      <c r="A790" s="5" t="s">
        <v>1596</v>
      </c>
      <c r="B790" s="15" t="s">
        <v>1597</v>
      </c>
      <c r="C790" s="20" t="s">
        <v>500</v>
      </c>
      <c r="D790" s="46">
        <v>3333.930419921875</v>
      </c>
      <c r="E790" s="57">
        <v>3333.930419921875</v>
      </c>
    </row>
    <row r="791" spans="1:5" ht="30">
      <c r="A791" s="5" t="s">
        <v>1598</v>
      </c>
      <c r="B791" s="15" t="s">
        <v>1599</v>
      </c>
      <c r="C791" s="20" t="s">
        <v>212</v>
      </c>
      <c r="D791" s="44">
        <v>2.5331311225891113</v>
      </c>
      <c r="E791" s="55">
        <v>2.5331311225891113</v>
      </c>
    </row>
    <row r="792" spans="1:5" ht="45">
      <c r="A792" s="5" t="s">
        <v>1600</v>
      </c>
      <c r="B792" s="15" t="s">
        <v>1601</v>
      </c>
      <c r="C792" s="20" t="s">
        <v>500</v>
      </c>
      <c r="D792" s="50">
        <v>774.1844482421875</v>
      </c>
      <c r="E792" s="61">
        <v>774.1844482421875</v>
      </c>
    </row>
    <row r="793" spans="1:5" ht="30">
      <c r="A793" s="5" t="s">
        <v>1602</v>
      </c>
      <c r="B793" s="15" t="s">
        <v>1603</v>
      </c>
      <c r="C793" s="20"/>
      <c r="D793" s="12" t="s">
        <v>1604</v>
      </c>
      <c r="E793" s="34" t="s">
        <v>1604</v>
      </c>
    </row>
    <row r="794" spans="1:5" ht="30">
      <c r="A794" s="5" t="s">
        <v>1605</v>
      </c>
      <c r="B794" s="15" t="s">
        <v>1606</v>
      </c>
      <c r="C794" s="20" t="s">
        <v>61</v>
      </c>
      <c r="D794" s="44">
        <v>4.9813203811645508</v>
      </c>
      <c r="E794" s="55">
        <v>4.9813203811645508</v>
      </c>
    </row>
    <row r="795" spans="1:5" ht="30">
      <c r="A795" s="5" t="s">
        <v>1607</v>
      </c>
      <c r="B795" s="15" t="s">
        <v>1608</v>
      </c>
      <c r="C795" s="20" t="s">
        <v>30</v>
      </c>
      <c r="D795" s="44">
        <v>1.0000016689300537</v>
      </c>
      <c r="E795" s="55">
        <v>1.0000016689300537</v>
      </c>
    </row>
    <row r="796" spans="1:5" ht="30">
      <c r="A796" s="5" t="s">
        <v>1609</v>
      </c>
      <c r="B796" s="15" t="s">
        <v>1610</v>
      </c>
      <c r="C796" s="20" t="s">
        <v>120</v>
      </c>
      <c r="D796" s="50">
        <v>105.39894104003906</v>
      </c>
      <c r="E796" s="61">
        <v>105.39894104003906</v>
      </c>
    </row>
    <row r="797" spans="1:5" ht="30">
      <c r="A797" s="5" t="s">
        <v>1611</v>
      </c>
      <c r="B797" s="15" t="s">
        <v>1612</v>
      </c>
      <c r="C797" s="20"/>
      <c r="D797" s="12" t="s">
        <v>1604</v>
      </c>
      <c r="E797" s="34" t="s">
        <v>1604</v>
      </c>
    </row>
    <row r="798" spans="1:5" ht="30">
      <c r="A798" s="5" t="s">
        <v>1613</v>
      </c>
      <c r="B798" s="15" t="s">
        <v>1614</v>
      </c>
      <c r="C798" s="20" t="s">
        <v>61</v>
      </c>
      <c r="D798" s="44">
        <v>4.9813203811645508</v>
      </c>
      <c r="E798" s="55">
        <v>4.9813203811645508</v>
      </c>
    </row>
    <row r="799" spans="1:5" ht="30">
      <c r="A799" s="5" t="s">
        <v>1615</v>
      </c>
      <c r="B799" s="15" t="s">
        <v>1616</v>
      </c>
      <c r="C799" s="20" t="s">
        <v>30</v>
      </c>
      <c r="D799" s="44">
        <v>1.1111111640930176</v>
      </c>
      <c r="E799" s="55">
        <v>1.1111111640930176</v>
      </c>
    </row>
    <row r="800" spans="1:5" ht="30">
      <c r="A800" s="5" t="s">
        <v>1617</v>
      </c>
      <c r="B800" s="15" t="s">
        <v>1618</v>
      </c>
      <c r="C800" s="20" t="s">
        <v>120</v>
      </c>
      <c r="D800" s="50">
        <v>609.25048828125</v>
      </c>
      <c r="E800" s="61">
        <v>609.25048828125</v>
      </c>
    </row>
    <row r="801" spans="1:5" ht="30">
      <c r="A801" s="5" t="s">
        <v>1619</v>
      </c>
      <c r="B801" s="15" t="s">
        <v>1620</v>
      </c>
      <c r="C801" s="20"/>
      <c r="D801" s="12" t="s">
        <v>1604</v>
      </c>
      <c r="E801" s="34" t="s">
        <v>1604</v>
      </c>
    </row>
    <row r="802" spans="1:5" ht="30">
      <c r="A802" s="5" t="s">
        <v>1621</v>
      </c>
      <c r="B802" s="15" t="s">
        <v>1622</v>
      </c>
      <c r="C802" s="20" t="s">
        <v>61</v>
      </c>
      <c r="D802" s="44">
        <v>4.9813203811645508</v>
      </c>
      <c r="E802" s="55">
        <v>4.9813203811645508</v>
      </c>
    </row>
    <row r="803" spans="1:5" ht="30">
      <c r="A803" s="5" t="s">
        <v>1623</v>
      </c>
      <c r="B803" s="15" t="s">
        <v>1624</v>
      </c>
      <c r="C803" s="20" t="s">
        <v>30</v>
      </c>
      <c r="D803" s="48">
        <v>0</v>
      </c>
      <c r="E803" s="59">
        <v>0</v>
      </c>
    </row>
    <row r="804" spans="1:5" ht="30">
      <c r="A804" s="5" t="s">
        <v>1625</v>
      </c>
      <c r="B804" s="15" t="s">
        <v>1626</v>
      </c>
      <c r="C804" s="20" t="s">
        <v>120</v>
      </c>
      <c r="D804" s="48">
        <v>0</v>
      </c>
      <c r="E804" s="59">
        <v>0</v>
      </c>
    </row>
    <row r="805" spans="1:5" ht="30">
      <c r="A805" s="5" t="s">
        <v>1627</v>
      </c>
      <c r="B805" s="15" t="s">
        <v>1628</v>
      </c>
      <c r="C805" s="20"/>
      <c r="D805" s="12" t="s">
        <v>1492</v>
      </c>
      <c r="E805" s="34" t="s">
        <v>1492</v>
      </c>
    </row>
    <row r="806" spans="1:5" ht="30">
      <c r="A806" s="5" t="s">
        <v>1629</v>
      </c>
      <c r="B806" s="15" t="s">
        <v>1630</v>
      </c>
      <c r="C806" s="20" t="s">
        <v>212</v>
      </c>
      <c r="D806" s="47">
        <v>1108.664794921875</v>
      </c>
      <c r="E806" s="58">
        <v>1108.664794921875</v>
      </c>
    </row>
    <row r="807" spans="1:5" ht="30">
      <c r="A807" s="5" t="s">
        <v>1631</v>
      </c>
      <c r="B807" s="15" t="s">
        <v>1632</v>
      </c>
      <c r="C807" s="20" t="s">
        <v>38</v>
      </c>
      <c r="D807" s="50">
        <v>172.49697875976562</v>
      </c>
      <c r="E807" s="61">
        <v>172.49697875976562</v>
      </c>
    </row>
    <row r="808" spans="1:5" ht="30">
      <c r="A808" s="5" t="s">
        <v>1633</v>
      </c>
      <c r="B808" s="15" t="s">
        <v>1634</v>
      </c>
      <c r="C808" s="20" t="s">
        <v>500</v>
      </c>
      <c r="D808" s="47">
        <v>1191.14453125</v>
      </c>
      <c r="E808" s="58">
        <v>1191.14453125</v>
      </c>
    </row>
    <row r="809" spans="1:5" ht="30">
      <c r="A809" s="5" t="s">
        <v>1635</v>
      </c>
      <c r="B809" s="15" t="s">
        <v>1636</v>
      </c>
      <c r="C809" s="20" t="s">
        <v>30</v>
      </c>
      <c r="D809" s="50">
        <v>271.78244018554688</v>
      </c>
      <c r="E809" s="61">
        <v>271.78244018554688</v>
      </c>
    </row>
    <row r="810" spans="1:5" ht="30">
      <c r="A810" s="5" t="s">
        <v>1637</v>
      </c>
      <c r="B810" s="15" t="s">
        <v>1638</v>
      </c>
      <c r="C810" s="20" t="s">
        <v>212</v>
      </c>
      <c r="D810" s="47">
        <v>1108.664794921875</v>
      </c>
      <c r="E810" s="58">
        <v>1108.664794921875</v>
      </c>
    </row>
    <row r="811" spans="1:5" ht="30">
      <c r="A811" s="5" t="s">
        <v>1639</v>
      </c>
      <c r="B811" s="15" t="s">
        <v>1640</v>
      </c>
      <c r="C811" s="20" t="s">
        <v>38</v>
      </c>
      <c r="D811" s="50">
        <v>170.78909301757813</v>
      </c>
      <c r="E811" s="61">
        <v>170.78909301757813</v>
      </c>
    </row>
    <row r="812" spans="1:5" ht="30">
      <c r="A812" s="5" t="s">
        <v>1641</v>
      </c>
      <c r="B812" s="15" t="s">
        <v>1642</v>
      </c>
      <c r="C812" s="20" t="s">
        <v>30</v>
      </c>
      <c r="D812" s="50">
        <v>317</v>
      </c>
      <c r="E812" s="61">
        <v>317</v>
      </c>
    </row>
    <row r="813" spans="1:5" ht="30">
      <c r="A813" s="5" t="s">
        <v>1643</v>
      </c>
      <c r="B813" s="15" t="s">
        <v>1644</v>
      </c>
      <c r="C813" s="20" t="s">
        <v>500</v>
      </c>
      <c r="D813" s="47">
        <v>1432.102294921875</v>
      </c>
      <c r="E813" s="58">
        <v>1432.102294921875</v>
      </c>
    </row>
    <row r="814" spans="1:5" ht="30">
      <c r="A814" s="5" t="s">
        <v>1645</v>
      </c>
      <c r="B814" s="15" t="s">
        <v>1646</v>
      </c>
      <c r="C814" s="20" t="s">
        <v>212</v>
      </c>
      <c r="D814" s="47">
        <v>1667.9180908203125</v>
      </c>
      <c r="E814" s="58">
        <v>1667.9180908203125</v>
      </c>
    </row>
    <row r="815" spans="1:5" ht="30">
      <c r="A815" s="5" t="s">
        <v>1647</v>
      </c>
      <c r="B815" s="15" t="s">
        <v>1648</v>
      </c>
      <c r="C815" s="20" t="s">
        <v>212</v>
      </c>
      <c r="D815" s="44">
        <v>8.171422004699707</v>
      </c>
      <c r="E815" s="55">
        <v>8.171422004699707</v>
      </c>
    </row>
    <row r="816" spans="1:5" ht="30">
      <c r="A816" s="5" t="s">
        <v>1649</v>
      </c>
      <c r="B816" s="15" t="s">
        <v>1650</v>
      </c>
      <c r="C816" s="20" t="s">
        <v>30</v>
      </c>
      <c r="D816" s="50">
        <v>489.36956787109375</v>
      </c>
      <c r="E816" s="61">
        <v>489.36956787109375</v>
      </c>
    </row>
    <row r="817" spans="1:5" ht="30">
      <c r="A817" s="5" t="s">
        <v>1651</v>
      </c>
      <c r="B817" s="15" t="s">
        <v>1652</v>
      </c>
      <c r="C817" s="20" t="s">
        <v>30</v>
      </c>
      <c r="D817" s="50">
        <v>352.37298583984375</v>
      </c>
      <c r="E817" s="61">
        <v>352.37298583984375</v>
      </c>
    </row>
    <row r="818" spans="1:5" ht="30">
      <c r="A818" s="5" t="s">
        <v>1653</v>
      </c>
      <c r="B818" s="15" t="s">
        <v>1654</v>
      </c>
      <c r="C818" s="20" t="s">
        <v>30</v>
      </c>
      <c r="D818" s="45">
        <v>51.093463897705078</v>
      </c>
      <c r="E818" s="56">
        <v>51.093463897705078</v>
      </c>
    </row>
    <row r="819" spans="1:5" ht="30">
      <c r="A819" s="5" t="s">
        <v>1655</v>
      </c>
      <c r="B819" s="15" t="s">
        <v>1656</v>
      </c>
      <c r="C819" s="20" t="s">
        <v>212</v>
      </c>
      <c r="D819" s="48">
        <v>0</v>
      </c>
      <c r="E819" s="59">
        <v>0</v>
      </c>
    </row>
    <row r="820" spans="1:5" ht="30">
      <c r="A820" s="5" t="s">
        <v>1657</v>
      </c>
      <c r="B820" s="15" t="s">
        <v>1658</v>
      </c>
      <c r="C820" s="20" t="s">
        <v>500</v>
      </c>
      <c r="D820" s="47">
        <v>1690.9503173828125</v>
      </c>
      <c r="E820" s="58">
        <v>1690.9503173828125</v>
      </c>
    </row>
    <row r="821" spans="1:5" ht="45">
      <c r="A821" s="5" t="s">
        <v>1659</v>
      </c>
      <c r="B821" s="15" t="s">
        <v>1660</v>
      </c>
      <c r="C821" s="20" t="s">
        <v>120</v>
      </c>
      <c r="D821" s="46">
        <v>74207.09375</v>
      </c>
      <c r="E821" s="57">
        <v>74207.09375</v>
      </c>
    </row>
    <row r="822" spans="1:5" ht="30">
      <c r="A822" s="5" t="s">
        <v>1661</v>
      </c>
      <c r="B822" s="15" t="s">
        <v>1662</v>
      </c>
      <c r="C822" s="20" t="s">
        <v>120</v>
      </c>
      <c r="D822" s="48">
        <v>0</v>
      </c>
      <c r="E822" s="59">
        <v>0</v>
      </c>
    </row>
    <row r="823" spans="1:5" ht="30">
      <c r="A823" s="5" t="s">
        <v>1663</v>
      </c>
      <c r="B823" s="15" t="s">
        <v>1664</v>
      </c>
      <c r="C823" s="20" t="s">
        <v>120</v>
      </c>
      <c r="D823" s="46">
        <v>74207.09375</v>
      </c>
      <c r="E823" s="57">
        <v>74207.09375</v>
      </c>
    </row>
    <row r="824" spans="1:5" ht="30">
      <c r="A824" s="5" t="s">
        <v>1665</v>
      </c>
      <c r="B824" s="15" t="s">
        <v>1666</v>
      </c>
      <c r="C824" s="20" t="s">
        <v>120</v>
      </c>
      <c r="D824" s="50">
        <v>556.55322265625</v>
      </c>
      <c r="E824" s="61">
        <v>556.55322265625</v>
      </c>
    </row>
    <row r="825" spans="1:5" ht="30">
      <c r="A825" s="5" t="s">
        <v>1667</v>
      </c>
      <c r="B825" s="15" t="s">
        <v>1668</v>
      </c>
      <c r="C825" s="20" t="s">
        <v>120</v>
      </c>
      <c r="D825" s="48">
        <v>0</v>
      </c>
      <c r="E825" s="59">
        <v>0</v>
      </c>
    </row>
    <row r="826" spans="1:5" ht="30">
      <c r="A826" s="5" t="s">
        <v>1669</v>
      </c>
      <c r="B826" s="15" t="s">
        <v>1670</v>
      </c>
      <c r="C826" s="20" t="s">
        <v>61</v>
      </c>
      <c r="D826" s="44">
        <v>2.4906601905822754</v>
      </c>
      <c r="E826" s="55">
        <v>2.4906601905822754</v>
      </c>
    </row>
    <row r="827" spans="1:5" ht="30">
      <c r="A827" s="5" t="s">
        <v>1671</v>
      </c>
      <c r="B827" s="15" t="s">
        <v>1672</v>
      </c>
      <c r="C827" s="20" t="s">
        <v>38</v>
      </c>
      <c r="D827" s="44">
        <v>1.7078902721405029</v>
      </c>
      <c r="E827" s="55">
        <v>1.7078902721405029</v>
      </c>
    </row>
    <row r="828" spans="1:5" ht="45">
      <c r="A828" s="5" t="s">
        <v>1673</v>
      </c>
      <c r="B828" s="15" t="s">
        <v>1674</v>
      </c>
      <c r="C828" s="20" t="s">
        <v>33</v>
      </c>
      <c r="D828" s="45">
        <v>99.618110656738281</v>
      </c>
      <c r="E828" s="56">
        <v>99.618110656738281</v>
      </c>
    </row>
    <row r="829" spans="1:5" ht="45">
      <c r="A829" s="5" t="s">
        <v>1675</v>
      </c>
      <c r="B829" s="15" t="s">
        <v>1676</v>
      </c>
      <c r="C829" s="20" t="s">
        <v>120</v>
      </c>
      <c r="D829" s="47">
        <v>1202.72314453125</v>
      </c>
      <c r="E829" s="58">
        <v>1202.72314453125</v>
      </c>
    </row>
    <row r="830" spans="1:5" ht="30">
      <c r="A830" s="5" t="s">
        <v>1677</v>
      </c>
      <c r="B830" s="15" t="s">
        <v>1678</v>
      </c>
      <c r="C830" s="20" t="s">
        <v>38</v>
      </c>
      <c r="D830" s="51">
        <v>0.98686343431472778</v>
      </c>
      <c r="E830" s="62">
        <v>0.98686343431472778</v>
      </c>
    </row>
    <row r="831" spans="1:5" ht="45">
      <c r="A831" s="5" t="s">
        <v>1679</v>
      </c>
      <c r="B831" s="15" t="s">
        <v>1680</v>
      </c>
      <c r="C831" s="20" t="s">
        <v>30</v>
      </c>
      <c r="D831" s="50">
        <v>140.75473022460938</v>
      </c>
      <c r="E831" s="61">
        <v>140.75473022460938</v>
      </c>
    </row>
    <row r="832" spans="1:5" ht="45">
      <c r="A832" s="5" t="s">
        <v>1681</v>
      </c>
      <c r="B832" s="15" t="s">
        <v>1682</v>
      </c>
      <c r="C832" s="20" t="s">
        <v>1683</v>
      </c>
      <c r="D832" s="46">
        <v>2192458.5</v>
      </c>
      <c r="E832" s="57">
        <v>2192458.5</v>
      </c>
    </row>
    <row r="833" spans="1:5" ht="30">
      <c r="A833" s="5" t="s">
        <v>1684</v>
      </c>
      <c r="B833" s="15" t="s">
        <v>1685</v>
      </c>
      <c r="C833" s="20" t="s">
        <v>212</v>
      </c>
      <c r="D833" s="47">
        <v>1824.4261474609375</v>
      </c>
      <c r="E833" s="58">
        <v>1824.4261474609375</v>
      </c>
    </row>
    <row r="834" spans="1:5" ht="45">
      <c r="A834" s="5" t="s">
        <v>1686</v>
      </c>
      <c r="B834" s="15" t="s">
        <v>1687</v>
      </c>
      <c r="C834" s="20" t="s">
        <v>212</v>
      </c>
      <c r="D834" s="44">
        <v>8.171422004699707</v>
      </c>
      <c r="E834" s="55">
        <v>8.171422004699707</v>
      </c>
    </row>
    <row r="835" spans="1:5" ht="30">
      <c r="A835" s="5" t="s">
        <v>1688</v>
      </c>
      <c r="B835" s="15" t="s">
        <v>1689</v>
      </c>
      <c r="C835" s="20" t="s">
        <v>212</v>
      </c>
      <c r="D835" s="44">
        <v>8.1402168273925781</v>
      </c>
      <c r="E835" s="55">
        <v>8.1402168273925781</v>
      </c>
    </row>
    <row r="836" spans="1:5" ht="45">
      <c r="A836" s="5" t="s">
        <v>1690</v>
      </c>
      <c r="B836" s="15" t="s">
        <v>1691</v>
      </c>
      <c r="C836" s="20" t="s">
        <v>212</v>
      </c>
      <c r="D836" s="51">
        <v>3.1205732375383377E-2</v>
      </c>
      <c r="E836" s="62">
        <v>3.1205732375383377E-2</v>
      </c>
    </row>
    <row r="837" spans="1:5" ht="45">
      <c r="A837" s="5" t="s">
        <v>1692</v>
      </c>
      <c r="B837" s="15" t="s">
        <v>1693</v>
      </c>
      <c r="C837" s="20" t="s">
        <v>84</v>
      </c>
      <c r="D837" s="47">
        <v>2348.209228515625</v>
      </c>
      <c r="E837" s="58">
        <v>2348.209228515625</v>
      </c>
    </row>
    <row r="838" spans="1:5" ht="45">
      <c r="A838" s="5" t="s">
        <v>1694</v>
      </c>
      <c r="B838" s="15" t="s">
        <v>1695</v>
      </c>
      <c r="C838" s="20" t="s">
        <v>87</v>
      </c>
      <c r="D838" s="46">
        <v>6546.4443359375</v>
      </c>
      <c r="E838" s="57">
        <v>6546.4443359375</v>
      </c>
    </row>
    <row r="839" spans="1:5" ht="45">
      <c r="A839" s="5" t="s">
        <v>1696</v>
      </c>
      <c r="B839" s="15" t="s">
        <v>1697</v>
      </c>
      <c r="C839" s="20" t="s">
        <v>84</v>
      </c>
      <c r="D839" s="44">
        <v>8.9675436019897461</v>
      </c>
      <c r="E839" s="55">
        <v>8.9675436019897461</v>
      </c>
    </row>
    <row r="840" spans="1:5" ht="45">
      <c r="A840" s="5" t="s">
        <v>1698</v>
      </c>
      <c r="B840" s="15" t="s">
        <v>1699</v>
      </c>
      <c r="C840" s="20" t="s">
        <v>87</v>
      </c>
      <c r="D840" s="45">
        <v>25.000127792358398</v>
      </c>
      <c r="E840" s="56">
        <v>25.000127792358398</v>
      </c>
    </row>
    <row r="841" spans="1:5" ht="30">
      <c r="A841" s="5" t="s">
        <v>1700</v>
      </c>
      <c r="B841" s="15" t="s">
        <v>1701</v>
      </c>
      <c r="C841" s="20" t="s">
        <v>61</v>
      </c>
      <c r="D841" s="44">
        <v>8.0946455001831055</v>
      </c>
      <c r="E841" s="55">
        <v>8.0946455001831055</v>
      </c>
    </row>
    <row r="842" spans="1:5" ht="30">
      <c r="A842" s="5" t="s">
        <v>1702</v>
      </c>
      <c r="B842" s="15" t="s">
        <v>1703</v>
      </c>
      <c r="C842" s="20" t="s">
        <v>120</v>
      </c>
      <c r="D842" s="48">
        <v>0</v>
      </c>
      <c r="E842" s="59">
        <v>0</v>
      </c>
    </row>
    <row r="843" spans="1:5" ht="30">
      <c r="A843" s="5" t="s">
        <v>1704</v>
      </c>
      <c r="B843" s="15" t="s">
        <v>1705</v>
      </c>
      <c r="C843" s="20" t="s">
        <v>90</v>
      </c>
      <c r="D843" s="44">
        <v>1.2139623165130615</v>
      </c>
      <c r="E843" s="55">
        <v>1.2139623165130615</v>
      </c>
    </row>
    <row r="844" spans="1:5">
      <c r="A844" s="5" t="s">
        <v>1706</v>
      </c>
      <c r="B844" s="15" t="s">
        <v>1707</v>
      </c>
      <c r="C844" s="20"/>
      <c r="D844" s="12" t="s">
        <v>1708</v>
      </c>
      <c r="E844" s="34" t="s">
        <v>1708</v>
      </c>
    </row>
    <row r="845" spans="1:5" ht="30">
      <c r="A845" s="5" t="s">
        <v>1709</v>
      </c>
      <c r="B845" s="15" t="s">
        <v>1710</v>
      </c>
      <c r="C845" s="20"/>
      <c r="D845" s="12" t="s">
        <v>1708</v>
      </c>
      <c r="E845" s="34" t="s">
        <v>1708</v>
      </c>
    </row>
    <row r="846" spans="1:5" ht="30">
      <c r="A846" s="5" t="s">
        <v>1711</v>
      </c>
      <c r="B846" s="15" t="s">
        <v>1712</v>
      </c>
      <c r="C846" s="20"/>
      <c r="D846" s="44">
        <v>1</v>
      </c>
      <c r="E846" s="55">
        <v>1</v>
      </c>
    </row>
    <row r="847" spans="1:5" ht="30">
      <c r="A847" s="5" t="s">
        <v>1713</v>
      </c>
      <c r="B847" s="15" t="s">
        <v>117</v>
      </c>
      <c r="C847" s="20"/>
      <c r="D847" s="44">
        <v>1</v>
      </c>
      <c r="E847" s="55">
        <v>1</v>
      </c>
    </row>
    <row r="848" spans="1:5" ht="30">
      <c r="A848" s="5" t="s">
        <v>1714</v>
      </c>
      <c r="B848" s="15" t="s">
        <v>1715</v>
      </c>
      <c r="C848" s="20" t="s">
        <v>120</v>
      </c>
      <c r="D848" s="47">
        <v>2960.046142578125</v>
      </c>
      <c r="E848" s="58">
        <v>2960.046142578125</v>
      </c>
    </row>
    <row r="849" spans="1:5" ht="30">
      <c r="A849" s="5" t="s">
        <v>1716</v>
      </c>
      <c r="B849" s="15" t="s">
        <v>1717</v>
      </c>
      <c r="C849" s="20" t="s">
        <v>120</v>
      </c>
      <c r="D849" s="47">
        <v>2960.046142578125</v>
      </c>
      <c r="E849" s="58">
        <v>2960.046142578125</v>
      </c>
    </row>
    <row r="850" spans="1:5" ht="30">
      <c r="A850" s="5" t="s">
        <v>1718</v>
      </c>
      <c r="B850" s="15" t="s">
        <v>1719</v>
      </c>
      <c r="C850" s="20" t="s">
        <v>120</v>
      </c>
      <c r="D850" s="47">
        <v>2930.44580078125</v>
      </c>
      <c r="E850" s="58">
        <v>2930.44580078125</v>
      </c>
    </row>
    <row r="851" spans="1:5" ht="30">
      <c r="A851" s="5" t="s">
        <v>1720</v>
      </c>
      <c r="B851" s="15" t="s">
        <v>1721</v>
      </c>
      <c r="C851" s="20" t="s">
        <v>127</v>
      </c>
      <c r="D851" s="50">
        <v>615.54388427734375</v>
      </c>
      <c r="E851" s="61">
        <v>615.54388427734375</v>
      </c>
    </row>
    <row r="852" spans="1:5" ht="30">
      <c r="A852" s="5" t="s">
        <v>1722</v>
      </c>
      <c r="B852" s="15" t="s">
        <v>1723</v>
      </c>
      <c r="C852" s="20" t="s">
        <v>61</v>
      </c>
      <c r="D852" s="45">
        <v>38.605178833007812</v>
      </c>
      <c r="E852" s="56">
        <v>38.605178833007812</v>
      </c>
    </row>
    <row r="853" spans="1:5" ht="30">
      <c r="A853" s="5" t="s">
        <v>1724</v>
      </c>
      <c r="B853" s="15" t="s">
        <v>1725</v>
      </c>
      <c r="C853" s="20" t="s">
        <v>61</v>
      </c>
      <c r="D853" s="45">
        <v>38.605178833007812</v>
      </c>
      <c r="E853" s="56">
        <v>38.605178833007812</v>
      </c>
    </row>
    <row r="854" spans="1:5" ht="30">
      <c r="A854" s="5" t="s">
        <v>1726</v>
      </c>
      <c r="B854" s="15" t="s">
        <v>1727</v>
      </c>
      <c r="C854" s="20" t="s">
        <v>33</v>
      </c>
      <c r="D854" s="45">
        <v>79.999992370605469</v>
      </c>
      <c r="E854" s="56">
        <v>79.999992370605469</v>
      </c>
    </row>
    <row r="855" spans="1:5" ht="30">
      <c r="A855" s="5" t="s">
        <v>1728</v>
      </c>
      <c r="B855" s="15" t="s">
        <v>1729</v>
      </c>
      <c r="C855" s="20" t="s">
        <v>33</v>
      </c>
      <c r="D855" s="45">
        <v>80.099197387695313</v>
      </c>
      <c r="E855" s="56">
        <v>80.099197387695313</v>
      </c>
    </row>
    <row r="856" spans="1:5">
      <c r="A856" s="5" t="s">
        <v>1730</v>
      </c>
      <c r="B856" s="15" t="s">
        <v>111</v>
      </c>
      <c r="C856" s="20"/>
      <c r="D856" s="47">
        <v>1200</v>
      </c>
      <c r="E856" s="58">
        <v>1200</v>
      </c>
    </row>
    <row r="857" spans="1:5" ht="30">
      <c r="A857" s="5" t="s">
        <v>1731</v>
      </c>
      <c r="B857" s="15" t="s">
        <v>1732</v>
      </c>
      <c r="C857" s="20" t="s">
        <v>120</v>
      </c>
      <c r="D857" s="45">
        <v>29.600433349609375</v>
      </c>
      <c r="E857" s="56">
        <v>29.600433349609375</v>
      </c>
    </row>
    <row r="858" spans="1:5" ht="30">
      <c r="A858" s="5" t="s">
        <v>1733</v>
      </c>
      <c r="B858" s="15" t="s">
        <v>115</v>
      </c>
      <c r="C858" s="20" t="s">
        <v>33</v>
      </c>
      <c r="D858" s="45">
        <v>99.000007629394531</v>
      </c>
      <c r="E858" s="56">
        <v>99.000007629394531</v>
      </c>
    </row>
    <row r="859" spans="1:5">
      <c r="A859" s="5" t="s">
        <v>1734</v>
      </c>
      <c r="B859" s="15" t="s">
        <v>1735</v>
      </c>
      <c r="C859" s="20"/>
      <c r="D859" s="12" t="s">
        <v>1736</v>
      </c>
      <c r="E859" s="34" t="s">
        <v>1736</v>
      </c>
    </row>
    <row r="860" spans="1:5" ht="30">
      <c r="A860" s="5" t="s">
        <v>1737</v>
      </c>
      <c r="B860" s="15" t="s">
        <v>1738</v>
      </c>
      <c r="C860" s="20" t="s">
        <v>120</v>
      </c>
      <c r="D860" s="46">
        <v>3205.033447265625</v>
      </c>
      <c r="E860" s="57">
        <v>3205.033447265625</v>
      </c>
    </row>
    <row r="861" spans="1:5" ht="30">
      <c r="A861" s="5" t="s">
        <v>1739</v>
      </c>
      <c r="B861" s="15" t="s">
        <v>1740</v>
      </c>
      <c r="C861" s="20" t="s">
        <v>33</v>
      </c>
      <c r="D861" s="45">
        <v>96.989036560058594</v>
      </c>
      <c r="E861" s="56">
        <v>96.989036560058594</v>
      </c>
    </row>
    <row r="862" spans="1:5" ht="30">
      <c r="A862" s="5" t="s">
        <v>130</v>
      </c>
      <c r="B862" s="15" t="s">
        <v>1741</v>
      </c>
      <c r="C862" s="20"/>
      <c r="D862" s="44">
        <v>1.0499999523162842</v>
      </c>
      <c r="E862" s="55">
        <v>1.0499999523162842</v>
      </c>
    </row>
    <row r="863" spans="1:5" ht="30">
      <c r="A863" s="5" t="s">
        <v>1742</v>
      </c>
      <c r="B863" s="15" t="s">
        <v>1743</v>
      </c>
      <c r="C863" s="20"/>
      <c r="D863" s="44">
        <v>1</v>
      </c>
      <c r="E863" s="55">
        <v>1</v>
      </c>
    </row>
    <row r="864" spans="1:5" ht="30">
      <c r="A864" s="5" t="s">
        <v>1744</v>
      </c>
      <c r="B864" s="15" t="s">
        <v>1745</v>
      </c>
      <c r="C864" s="20" t="s">
        <v>120</v>
      </c>
      <c r="D864" s="46">
        <v>3052.412841796875</v>
      </c>
      <c r="E864" s="57">
        <v>3052.412841796875</v>
      </c>
    </row>
    <row r="865" spans="1:5" ht="30">
      <c r="A865" s="5" t="s">
        <v>1746</v>
      </c>
      <c r="B865" s="15" t="s">
        <v>1747</v>
      </c>
      <c r="C865" s="20" t="s">
        <v>120</v>
      </c>
      <c r="D865" s="47">
        <v>2960.046142578125</v>
      </c>
      <c r="E865" s="58">
        <v>2960.046142578125</v>
      </c>
    </row>
    <row r="866" spans="1:5" ht="30">
      <c r="A866" s="5" t="s">
        <v>1748</v>
      </c>
      <c r="B866" s="15" t="s">
        <v>1749</v>
      </c>
      <c r="C866" s="20" t="s">
        <v>33</v>
      </c>
      <c r="D866" s="45">
        <v>96.973976135253906</v>
      </c>
      <c r="E866" s="56">
        <v>96.973976135253906</v>
      </c>
    </row>
    <row r="867" spans="1:5" ht="30">
      <c r="A867" s="5" t="s">
        <v>1750</v>
      </c>
      <c r="B867" s="15" t="s">
        <v>1751</v>
      </c>
      <c r="C867" s="20" t="s">
        <v>120</v>
      </c>
      <c r="D867" s="45">
        <v>92.366600036621094</v>
      </c>
      <c r="E867" s="56">
        <v>92.366600036621094</v>
      </c>
    </row>
    <row r="868" spans="1:5" ht="30">
      <c r="A868" s="5" t="s">
        <v>1752</v>
      </c>
      <c r="B868" s="15" t="s">
        <v>1753</v>
      </c>
      <c r="C868" s="20" t="s">
        <v>120</v>
      </c>
      <c r="D868" s="46">
        <v>3108.048095703125</v>
      </c>
      <c r="E868" s="57">
        <v>3108.048095703125</v>
      </c>
    </row>
    <row r="869" spans="1:5" ht="30">
      <c r="A869" s="5" t="s">
        <v>1754</v>
      </c>
      <c r="B869" s="15" t="s">
        <v>1755</v>
      </c>
      <c r="C869" s="20"/>
      <c r="D869" s="12" t="s">
        <v>1708</v>
      </c>
      <c r="E869" s="34" t="s">
        <v>1708</v>
      </c>
    </row>
    <row r="870" spans="1:5" ht="30">
      <c r="A870" s="5" t="s">
        <v>1756</v>
      </c>
      <c r="B870" s="15" t="s">
        <v>1757</v>
      </c>
      <c r="C870" s="20"/>
      <c r="D870" s="12" t="s">
        <v>1708</v>
      </c>
      <c r="E870" s="34" t="s">
        <v>1708</v>
      </c>
    </row>
    <row r="871" spans="1:5" ht="30">
      <c r="A871" s="5" t="s">
        <v>1758</v>
      </c>
      <c r="B871" s="15" t="s">
        <v>1759</v>
      </c>
      <c r="C871" s="20"/>
      <c r="D871" s="44">
        <v>1</v>
      </c>
      <c r="E871" s="55">
        <v>1</v>
      </c>
    </row>
    <row r="872" spans="1:5" ht="30">
      <c r="A872" s="5" t="s">
        <v>1760</v>
      </c>
      <c r="B872" s="15" t="s">
        <v>147</v>
      </c>
      <c r="C872" s="20"/>
      <c r="D872" s="44">
        <v>1</v>
      </c>
      <c r="E872" s="55">
        <v>1</v>
      </c>
    </row>
    <row r="873" spans="1:5" ht="30">
      <c r="A873" s="5" t="s">
        <v>1761</v>
      </c>
      <c r="B873" s="15" t="s">
        <v>1762</v>
      </c>
      <c r="C873" s="20" t="s">
        <v>120</v>
      </c>
      <c r="D873" s="50">
        <v>132.34432983398437</v>
      </c>
      <c r="E873" s="61">
        <v>132.34432983398437</v>
      </c>
    </row>
    <row r="874" spans="1:5" ht="30">
      <c r="A874" s="5" t="s">
        <v>1763</v>
      </c>
      <c r="B874" s="15" t="s">
        <v>1764</v>
      </c>
      <c r="C874" s="20" t="s">
        <v>120</v>
      </c>
      <c r="D874" s="50">
        <v>132.34432983398437</v>
      </c>
      <c r="E874" s="61">
        <v>132.34432983398437</v>
      </c>
    </row>
    <row r="875" spans="1:5" ht="30">
      <c r="A875" s="5" t="s">
        <v>1765</v>
      </c>
      <c r="B875" s="15" t="s">
        <v>1766</v>
      </c>
      <c r="C875" s="20" t="s">
        <v>120</v>
      </c>
      <c r="D875" s="50">
        <v>131.02088928222656</v>
      </c>
      <c r="E875" s="61">
        <v>131.02088928222656</v>
      </c>
    </row>
    <row r="876" spans="1:5" ht="30">
      <c r="A876" s="5" t="s">
        <v>1767</v>
      </c>
      <c r="B876" s="15" t="s">
        <v>1768</v>
      </c>
      <c r="C876" s="20" t="s">
        <v>127</v>
      </c>
      <c r="D876" s="50">
        <v>296.82403564453125</v>
      </c>
      <c r="E876" s="61">
        <v>296.82403564453125</v>
      </c>
    </row>
    <row r="877" spans="1:5" ht="30">
      <c r="A877" s="5" t="s">
        <v>1769</v>
      </c>
      <c r="B877" s="15" t="s">
        <v>1770</v>
      </c>
      <c r="C877" s="20" t="s">
        <v>61</v>
      </c>
      <c r="D877" s="44">
        <v>3.5333571434020996</v>
      </c>
      <c r="E877" s="55">
        <v>3.5333571434020996</v>
      </c>
    </row>
    <row r="878" spans="1:5" ht="30">
      <c r="A878" s="5" t="s">
        <v>1771</v>
      </c>
      <c r="B878" s="15" t="s">
        <v>1772</v>
      </c>
      <c r="C878" s="20" t="s">
        <v>61</v>
      </c>
      <c r="D878" s="44">
        <v>3.5333571434020996</v>
      </c>
      <c r="E878" s="55">
        <v>3.5333571434020996</v>
      </c>
    </row>
    <row r="879" spans="1:5" ht="30">
      <c r="A879" s="5" t="s">
        <v>1773</v>
      </c>
      <c r="B879" s="15" t="s">
        <v>1774</v>
      </c>
      <c r="C879" s="20" t="s">
        <v>33</v>
      </c>
      <c r="D879" s="45">
        <v>79.999992370605469</v>
      </c>
      <c r="E879" s="56">
        <v>79.999992370605469</v>
      </c>
    </row>
    <row r="880" spans="1:5" ht="30">
      <c r="A880" s="5" t="s">
        <v>1775</v>
      </c>
      <c r="B880" s="15" t="s">
        <v>1776</v>
      </c>
      <c r="C880" s="20" t="s">
        <v>33</v>
      </c>
      <c r="D880" s="45">
        <v>80.023246765136719</v>
      </c>
      <c r="E880" s="56">
        <v>80.023246765136719</v>
      </c>
    </row>
    <row r="881" spans="1:5" ht="30">
      <c r="A881" s="5" t="s">
        <v>1777</v>
      </c>
      <c r="B881" s="15" t="s">
        <v>141</v>
      </c>
      <c r="C881" s="20"/>
      <c r="D881" s="47">
        <v>1200</v>
      </c>
      <c r="E881" s="58">
        <v>1200</v>
      </c>
    </row>
    <row r="882" spans="1:5" ht="30">
      <c r="A882" s="5" t="s">
        <v>1778</v>
      </c>
      <c r="B882" s="15" t="s">
        <v>1779</v>
      </c>
      <c r="C882" s="20" t="s">
        <v>120</v>
      </c>
      <c r="D882" s="44">
        <v>1.3234419822692871</v>
      </c>
      <c r="E882" s="55">
        <v>1.3234419822692871</v>
      </c>
    </row>
    <row r="883" spans="1:5" ht="30">
      <c r="A883" s="5" t="s">
        <v>1780</v>
      </c>
      <c r="B883" s="15" t="s">
        <v>145</v>
      </c>
      <c r="C883" s="20" t="s">
        <v>33</v>
      </c>
      <c r="D883" s="45">
        <v>99</v>
      </c>
      <c r="E883" s="56">
        <v>99</v>
      </c>
    </row>
    <row r="884" spans="1:5" ht="30">
      <c r="A884" s="5" t="s">
        <v>1781</v>
      </c>
      <c r="B884" s="15" t="s">
        <v>1782</v>
      </c>
      <c r="C884" s="20"/>
      <c r="D884" s="12" t="s">
        <v>1736</v>
      </c>
      <c r="E884" s="34" t="s">
        <v>1736</v>
      </c>
    </row>
    <row r="885" spans="1:5" ht="30">
      <c r="A885" s="5" t="s">
        <v>1783</v>
      </c>
      <c r="B885" s="15" t="s">
        <v>1784</v>
      </c>
      <c r="C885" s="20" t="s">
        <v>120</v>
      </c>
      <c r="D885" s="50">
        <v>146.34048461914062</v>
      </c>
      <c r="E885" s="61">
        <v>146.34048461914062</v>
      </c>
    </row>
    <row r="886" spans="1:5" ht="30">
      <c r="A886" s="5" t="s">
        <v>1785</v>
      </c>
      <c r="B886" s="15" t="s">
        <v>1786</v>
      </c>
      <c r="C886" s="20" t="s">
        <v>33</v>
      </c>
      <c r="D886" s="45">
        <v>94.982765197753906</v>
      </c>
      <c r="E886" s="56">
        <v>94.982765197753906</v>
      </c>
    </row>
    <row r="887" spans="1:5" ht="30">
      <c r="A887" s="5" t="s">
        <v>158</v>
      </c>
      <c r="B887" s="15" t="s">
        <v>1787</v>
      </c>
      <c r="C887" s="20"/>
      <c r="D887" s="44">
        <v>1.0499999523162842</v>
      </c>
      <c r="E887" s="55">
        <v>1.0499999523162842</v>
      </c>
    </row>
    <row r="888" spans="1:5" ht="30">
      <c r="A888" s="5" t="s">
        <v>1788</v>
      </c>
      <c r="B888" s="15" t="s">
        <v>1789</v>
      </c>
      <c r="C888" s="20"/>
      <c r="D888" s="44">
        <v>1</v>
      </c>
      <c r="E888" s="55">
        <v>1</v>
      </c>
    </row>
    <row r="889" spans="1:5" ht="30">
      <c r="A889" s="5" t="s">
        <v>1790</v>
      </c>
      <c r="B889" s="15" t="s">
        <v>1791</v>
      </c>
      <c r="C889" s="20" t="s">
        <v>120</v>
      </c>
      <c r="D889" s="50">
        <v>139.37190246582031</v>
      </c>
      <c r="E889" s="61">
        <v>139.37190246582031</v>
      </c>
    </row>
    <row r="890" spans="1:5" ht="30">
      <c r="A890" s="5" t="s">
        <v>1792</v>
      </c>
      <c r="B890" s="15" t="s">
        <v>1793</v>
      </c>
      <c r="C890" s="20" t="s">
        <v>120</v>
      </c>
      <c r="D890" s="50">
        <v>132.34432983398437</v>
      </c>
      <c r="E890" s="61">
        <v>132.34432983398437</v>
      </c>
    </row>
    <row r="891" spans="1:5" ht="30">
      <c r="A891" s="5" t="s">
        <v>1794</v>
      </c>
      <c r="B891" s="15" t="s">
        <v>1795</v>
      </c>
      <c r="C891" s="20" t="s">
        <v>33</v>
      </c>
      <c r="D891" s="45">
        <v>94.957687377929688</v>
      </c>
      <c r="E891" s="56">
        <v>94.957687377929688</v>
      </c>
    </row>
    <row r="892" spans="1:5" ht="30">
      <c r="A892" s="5" t="s">
        <v>1796</v>
      </c>
      <c r="B892" s="15" t="s">
        <v>1797</v>
      </c>
      <c r="C892" s="20" t="s">
        <v>120</v>
      </c>
      <c r="D892" s="44">
        <v>7.0275759696960449</v>
      </c>
      <c r="E892" s="55">
        <v>7.0275759696960449</v>
      </c>
    </row>
    <row r="893" spans="1:5" ht="30">
      <c r="A893" s="5" t="s">
        <v>1798</v>
      </c>
      <c r="B893" s="15" t="s">
        <v>1799</v>
      </c>
      <c r="C893" s="20" t="s">
        <v>120</v>
      </c>
      <c r="D893" s="50">
        <v>138.9615478515625</v>
      </c>
      <c r="E893" s="61">
        <v>138.9615478515625</v>
      </c>
    </row>
    <row r="894" spans="1:5" ht="30">
      <c r="A894" s="5" t="s">
        <v>1800</v>
      </c>
      <c r="B894" s="15" t="s">
        <v>1801</v>
      </c>
      <c r="C894" s="20"/>
      <c r="D894" s="12" t="s">
        <v>1708</v>
      </c>
      <c r="E894" s="34" t="s">
        <v>1708</v>
      </c>
    </row>
    <row r="895" spans="1:5" ht="30">
      <c r="A895" s="5" t="s">
        <v>1802</v>
      </c>
      <c r="B895" s="15" t="s">
        <v>1803</v>
      </c>
      <c r="C895" s="20"/>
      <c r="D895" s="12" t="s">
        <v>1708</v>
      </c>
      <c r="E895" s="34" t="s">
        <v>1708</v>
      </c>
    </row>
    <row r="896" spans="1:5" ht="30">
      <c r="A896" s="5" t="s">
        <v>1804</v>
      </c>
      <c r="B896" s="15" t="s">
        <v>1805</v>
      </c>
      <c r="C896" s="20"/>
      <c r="D896" s="44">
        <v>1</v>
      </c>
      <c r="E896" s="55">
        <v>1</v>
      </c>
    </row>
    <row r="897" spans="1:5" ht="30">
      <c r="A897" s="5" t="s">
        <v>1806</v>
      </c>
      <c r="B897" s="15" t="s">
        <v>175</v>
      </c>
      <c r="C897" s="20"/>
      <c r="D897" s="44">
        <v>1</v>
      </c>
      <c r="E897" s="55">
        <v>1</v>
      </c>
    </row>
    <row r="898" spans="1:5" ht="30">
      <c r="A898" s="5" t="s">
        <v>1807</v>
      </c>
      <c r="B898" s="15" t="s">
        <v>1808</v>
      </c>
      <c r="C898" s="20" t="s">
        <v>120</v>
      </c>
      <c r="D898" s="50">
        <v>251.0621337890625</v>
      </c>
      <c r="E898" s="61">
        <v>251.0621337890625</v>
      </c>
    </row>
    <row r="899" spans="1:5" ht="30">
      <c r="A899" s="5" t="s">
        <v>1809</v>
      </c>
      <c r="B899" s="15" t="s">
        <v>1810</v>
      </c>
      <c r="C899" s="20" t="s">
        <v>120</v>
      </c>
      <c r="D899" s="50">
        <v>251.0621337890625</v>
      </c>
      <c r="E899" s="61">
        <v>251.0621337890625</v>
      </c>
    </row>
    <row r="900" spans="1:5" ht="30">
      <c r="A900" s="5" t="s">
        <v>1811</v>
      </c>
      <c r="B900" s="15" t="s">
        <v>1812</v>
      </c>
      <c r="C900" s="20" t="s">
        <v>120</v>
      </c>
      <c r="D900" s="50">
        <v>248.551513671875</v>
      </c>
      <c r="E900" s="61">
        <v>248.551513671875</v>
      </c>
    </row>
    <row r="901" spans="1:5" ht="30">
      <c r="A901" s="5" t="s">
        <v>1813</v>
      </c>
      <c r="B901" s="15" t="s">
        <v>1814</v>
      </c>
      <c r="C901" s="20" t="s">
        <v>127</v>
      </c>
      <c r="D901" s="45">
        <v>80.411880493164063</v>
      </c>
      <c r="E901" s="56">
        <v>80.411880493164063</v>
      </c>
    </row>
    <row r="902" spans="1:5" ht="30">
      <c r="A902" s="5" t="s">
        <v>1815</v>
      </c>
      <c r="B902" s="15" t="s">
        <v>1816</v>
      </c>
      <c r="C902" s="20" t="s">
        <v>61</v>
      </c>
      <c r="D902" s="45">
        <v>24.90655517578125</v>
      </c>
      <c r="E902" s="56">
        <v>24.90655517578125</v>
      </c>
    </row>
    <row r="903" spans="1:5" ht="30">
      <c r="A903" s="5" t="s">
        <v>1817</v>
      </c>
      <c r="B903" s="15" t="s">
        <v>1818</v>
      </c>
      <c r="C903" s="20" t="s">
        <v>61</v>
      </c>
      <c r="D903" s="45">
        <v>24.906553268432617</v>
      </c>
      <c r="E903" s="56">
        <v>24.906553268432617</v>
      </c>
    </row>
    <row r="904" spans="1:5" ht="30">
      <c r="A904" s="5" t="s">
        <v>1819</v>
      </c>
      <c r="B904" s="15" t="s">
        <v>1820</v>
      </c>
      <c r="C904" s="20" t="s">
        <v>33</v>
      </c>
      <c r="D904" s="45">
        <v>79.999992370605469</v>
      </c>
      <c r="E904" s="56">
        <v>79.999992370605469</v>
      </c>
    </row>
    <row r="905" spans="1:5" ht="30">
      <c r="A905" s="5" t="s">
        <v>1821</v>
      </c>
      <c r="B905" s="15" t="s">
        <v>1822</v>
      </c>
      <c r="C905" s="20" t="s">
        <v>33</v>
      </c>
      <c r="D905" s="45">
        <v>80.064254760742188</v>
      </c>
      <c r="E905" s="56">
        <v>80.064254760742188</v>
      </c>
    </row>
    <row r="906" spans="1:5" ht="30">
      <c r="A906" s="5" t="s">
        <v>1823</v>
      </c>
      <c r="B906" s="15" t="s">
        <v>169</v>
      </c>
      <c r="C906" s="20"/>
      <c r="D906" s="47">
        <v>1200</v>
      </c>
      <c r="E906" s="58">
        <v>1200</v>
      </c>
    </row>
    <row r="907" spans="1:5" ht="30">
      <c r="A907" s="5" t="s">
        <v>1824</v>
      </c>
      <c r="B907" s="15" t="s">
        <v>1825</v>
      </c>
      <c r="C907" s="20" t="s">
        <v>120</v>
      </c>
      <c r="D907" s="44">
        <v>2.5106189250946045</v>
      </c>
      <c r="E907" s="55">
        <v>2.5106189250946045</v>
      </c>
    </row>
    <row r="908" spans="1:5" ht="30">
      <c r="A908" s="5" t="s">
        <v>1826</v>
      </c>
      <c r="B908" s="15" t="s">
        <v>173</v>
      </c>
      <c r="C908" s="20" t="s">
        <v>33</v>
      </c>
      <c r="D908" s="45">
        <v>99</v>
      </c>
      <c r="E908" s="56">
        <v>99</v>
      </c>
    </row>
    <row r="909" spans="1:5" ht="30">
      <c r="A909" s="5" t="s">
        <v>1827</v>
      </c>
      <c r="B909" s="15" t="s">
        <v>1828</v>
      </c>
      <c r="C909" s="20"/>
      <c r="D909" s="12" t="s">
        <v>1736</v>
      </c>
      <c r="E909" s="34" t="s">
        <v>1736</v>
      </c>
    </row>
    <row r="910" spans="1:5" ht="30">
      <c r="A910" s="5" t="s">
        <v>1829</v>
      </c>
      <c r="B910" s="15" t="s">
        <v>1830</v>
      </c>
      <c r="C910" s="20" t="s">
        <v>120</v>
      </c>
      <c r="D910" s="50">
        <v>275.86611938476562</v>
      </c>
      <c r="E910" s="61">
        <v>275.86611938476562</v>
      </c>
    </row>
    <row r="911" spans="1:5" ht="30">
      <c r="A911" s="5" t="s">
        <v>1831</v>
      </c>
      <c r="B911" s="15" t="s">
        <v>1832</v>
      </c>
      <c r="C911" s="20" t="s">
        <v>33</v>
      </c>
      <c r="D911" s="45">
        <v>95.581207275390625</v>
      </c>
      <c r="E911" s="56">
        <v>95.581207275390625</v>
      </c>
    </row>
    <row r="912" spans="1:5" ht="30">
      <c r="A912" s="5" t="s">
        <v>186</v>
      </c>
      <c r="B912" s="15" t="s">
        <v>1833</v>
      </c>
      <c r="C912" s="20"/>
      <c r="D912" s="44">
        <v>1.0499999523162842</v>
      </c>
      <c r="E912" s="55">
        <v>1.0499999523162842</v>
      </c>
    </row>
    <row r="913" spans="1:5" ht="30">
      <c r="A913" s="5" t="s">
        <v>1834</v>
      </c>
      <c r="B913" s="15" t="s">
        <v>1835</v>
      </c>
      <c r="C913" s="20"/>
      <c r="D913" s="44">
        <v>1</v>
      </c>
      <c r="E913" s="55">
        <v>1</v>
      </c>
    </row>
    <row r="914" spans="1:5" ht="30">
      <c r="A914" s="5" t="s">
        <v>1836</v>
      </c>
      <c r="B914" s="15" t="s">
        <v>1837</v>
      </c>
      <c r="C914" s="20" t="s">
        <v>120</v>
      </c>
      <c r="D914" s="50">
        <v>262.72964477539063</v>
      </c>
      <c r="E914" s="61">
        <v>262.72964477539063</v>
      </c>
    </row>
    <row r="915" spans="1:5" ht="30">
      <c r="A915" s="5" t="s">
        <v>1838</v>
      </c>
      <c r="B915" s="15" t="s">
        <v>1839</v>
      </c>
      <c r="C915" s="20" t="s">
        <v>120</v>
      </c>
      <c r="D915" s="50">
        <v>251.0621337890625</v>
      </c>
      <c r="E915" s="61">
        <v>251.0621337890625</v>
      </c>
    </row>
    <row r="916" spans="1:5" ht="30">
      <c r="A916" s="5" t="s">
        <v>1840</v>
      </c>
      <c r="B916" s="15" t="s">
        <v>1841</v>
      </c>
      <c r="C916" s="20" t="s">
        <v>33</v>
      </c>
      <c r="D916" s="45">
        <v>95.559120178222656</v>
      </c>
      <c r="E916" s="56">
        <v>95.559120178222656</v>
      </c>
    </row>
    <row r="917" spans="1:5" ht="30">
      <c r="A917" s="5" t="s">
        <v>1842</v>
      </c>
      <c r="B917" s="15" t="s">
        <v>1843</v>
      </c>
      <c r="C917" s="20" t="s">
        <v>120</v>
      </c>
      <c r="D917" s="45">
        <v>11.667521476745605</v>
      </c>
      <c r="E917" s="56">
        <v>11.667521476745605</v>
      </c>
    </row>
    <row r="918" spans="1:5" ht="30">
      <c r="A918" s="5" t="s">
        <v>1844</v>
      </c>
      <c r="B918" s="15" t="s">
        <v>1845</v>
      </c>
      <c r="C918" s="20" t="s">
        <v>120</v>
      </c>
      <c r="D918" s="50">
        <v>263.615234375</v>
      </c>
      <c r="E918" s="61">
        <v>263.615234375</v>
      </c>
    </row>
    <row r="919" spans="1:5">
      <c r="A919" s="5" t="s">
        <v>1846</v>
      </c>
      <c r="B919" s="15" t="s">
        <v>1847</v>
      </c>
      <c r="C919" s="20"/>
      <c r="D919" s="12" t="s">
        <v>1736</v>
      </c>
      <c r="E919" s="34" t="s">
        <v>1736</v>
      </c>
    </row>
    <row r="920" spans="1:5" ht="30">
      <c r="A920" s="5" t="s">
        <v>1848</v>
      </c>
      <c r="B920" s="15" t="s">
        <v>1849</v>
      </c>
      <c r="C920" s="20" t="s">
        <v>120</v>
      </c>
      <c r="D920" s="46">
        <v>43513.70703125</v>
      </c>
      <c r="E920" s="57">
        <v>43513.70703125</v>
      </c>
    </row>
    <row r="921" spans="1:5" ht="30">
      <c r="A921" s="5" t="s">
        <v>1850</v>
      </c>
      <c r="B921" s="15" t="s">
        <v>1851</v>
      </c>
      <c r="C921" s="20" t="s">
        <v>38</v>
      </c>
      <c r="D921" s="45">
        <v>58.104751586914063</v>
      </c>
      <c r="E921" s="56">
        <v>58.104751586914063</v>
      </c>
    </row>
    <row r="922" spans="1:5" ht="30">
      <c r="A922" s="5" t="s">
        <v>1852</v>
      </c>
      <c r="B922" s="15" t="s">
        <v>1853</v>
      </c>
      <c r="C922" s="20" t="s">
        <v>30</v>
      </c>
      <c r="D922" s="50">
        <v>273.50006103515625</v>
      </c>
      <c r="E922" s="61">
        <v>273.50006103515625</v>
      </c>
    </row>
    <row r="923" spans="1:5" ht="30">
      <c r="A923" s="5" t="s">
        <v>1854</v>
      </c>
      <c r="B923" s="15" t="s">
        <v>1855</v>
      </c>
      <c r="C923" s="20" t="s">
        <v>30</v>
      </c>
      <c r="D923" s="50">
        <v>272.00003051757812</v>
      </c>
      <c r="E923" s="61">
        <v>272.00003051757812</v>
      </c>
    </row>
    <row r="924" spans="1:5" ht="30">
      <c r="A924" s="5" t="s">
        <v>1856</v>
      </c>
      <c r="B924" s="15" t="s">
        <v>1857</v>
      </c>
      <c r="C924" s="20" t="s">
        <v>30</v>
      </c>
      <c r="D924" s="44">
        <v>1.5000407695770264</v>
      </c>
      <c r="E924" s="55">
        <v>1.5000407695770264</v>
      </c>
    </row>
    <row r="925" spans="1:5" ht="30">
      <c r="A925" s="5" t="s">
        <v>1858</v>
      </c>
      <c r="B925" s="15" t="s">
        <v>1859</v>
      </c>
      <c r="C925" s="20" t="s">
        <v>30</v>
      </c>
      <c r="D925" s="44">
        <v>2.79998779296875</v>
      </c>
      <c r="E925" s="55">
        <v>2.79998779296875</v>
      </c>
    </row>
    <row r="926" spans="1:5" ht="30">
      <c r="A926" s="5" t="s">
        <v>1860</v>
      </c>
      <c r="B926" s="15" t="s">
        <v>1861</v>
      </c>
      <c r="C926" s="20" t="s">
        <v>217</v>
      </c>
      <c r="D926" s="50">
        <v>262.08718872070313</v>
      </c>
      <c r="E926" s="61">
        <v>262.08718872070313</v>
      </c>
    </row>
    <row r="927" spans="1:5" ht="30">
      <c r="A927" s="5" t="s">
        <v>1862</v>
      </c>
      <c r="B927" s="15" t="s">
        <v>1863</v>
      </c>
      <c r="C927" s="20" t="s">
        <v>217</v>
      </c>
      <c r="D927" s="46">
        <v>4359.60302734375</v>
      </c>
      <c r="E927" s="57">
        <v>4359.60302734375</v>
      </c>
    </row>
    <row r="928" spans="1:5">
      <c r="A928" s="5" t="s">
        <v>1864</v>
      </c>
      <c r="B928" s="15" t="s">
        <v>1865</v>
      </c>
      <c r="C928" s="20"/>
      <c r="D928" s="12" t="s">
        <v>1736</v>
      </c>
      <c r="E928" s="34" t="s">
        <v>1736</v>
      </c>
    </row>
    <row r="929" spans="1:5" ht="30">
      <c r="A929" s="5" t="s">
        <v>1866</v>
      </c>
      <c r="B929" s="15" t="s">
        <v>1867</v>
      </c>
      <c r="C929" s="20" t="s">
        <v>120</v>
      </c>
      <c r="D929" s="46">
        <v>56652.234375</v>
      </c>
      <c r="E929" s="57">
        <v>56652.234375</v>
      </c>
    </row>
    <row r="930" spans="1:5" ht="30">
      <c r="A930" s="5" t="s">
        <v>1868</v>
      </c>
      <c r="B930" s="15" t="s">
        <v>1869</v>
      </c>
      <c r="C930" s="20" t="s">
        <v>38</v>
      </c>
      <c r="D930" s="45">
        <v>35.07843017578125</v>
      </c>
      <c r="E930" s="56">
        <v>35.07843017578125</v>
      </c>
    </row>
    <row r="931" spans="1:5" ht="30">
      <c r="A931" s="5" t="s">
        <v>1870</v>
      </c>
      <c r="B931" s="15" t="s">
        <v>1871</v>
      </c>
      <c r="C931" s="20" t="s">
        <v>30</v>
      </c>
      <c r="D931" s="50">
        <v>242.69039916992187</v>
      </c>
      <c r="E931" s="61">
        <v>242.69039916992187</v>
      </c>
    </row>
    <row r="932" spans="1:5" ht="30">
      <c r="A932" s="5" t="s">
        <v>1872</v>
      </c>
      <c r="B932" s="15" t="s">
        <v>1873</v>
      </c>
      <c r="C932" s="20" t="s">
        <v>30</v>
      </c>
      <c r="D932" s="50">
        <v>242.41238403320312</v>
      </c>
      <c r="E932" s="61">
        <v>242.41238403320312</v>
      </c>
    </row>
    <row r="933" spans="1:5" ht="30">
      <c r="A933" s="5" t="s">
        <v>1874</v>
      </c>
      <c r="B933" s="15" t="s">
        <v>1875</v>
      </c>
      <c r="C933" s="20" t="s">
        <v>30</v>
      </c>
      <c r="D933" s="51">
        <v>0.27801513671875</v>
      </c>
      <c r="E933" s="62">
        <v>0.27801513671875</v>
      </c>
    </row>
    <row r="934" spans="1:5" ht="30">
      <c r="A934" s="5" t="s">
        <v>1876</v>
      </c>
      <c r="B934" s="15" t="s">
        <v>1877</v>
      </c>
      <c r="C934" s="20" t="s">
        <v>30</v>
      </c>
      <c r="D934" s="44">
        <v>5.6000094413757324</v>
      </c>
      <c r="E934" s="55">
        <v>5.6000094413757324</v>
      </c>
    </row>
    <row r="935" spans="1:5" ht="30">
      <c r="A935" s="5" t="s">
        <v>1878</v>
      </c>
      <c r="B935" s="15" t="s">
        <v>1879</v>
      </c>
      <c r="C935" s="20" t="s">
        <v>217</v>
      </c>
      <c r="D935" s="50">
        <v>460.7218017578125</v>
      </c>
      <c r="E935" s="61">
        <v>460.7218017578125</v>
      </c>
    </row>
    <row r="936" spans="1:5" ht="30">
      <c r="A936" s="5" t="s">
        <v>1880</v>
      </c>
      <c r="B936" s="15" t="s">
        <v>1881</v>
      </c>
      <c r="C936" s="20" t="s">
        <v>217</v>
      </c>
      <c r="D936" s="46">
        <v>6750.7080078125</v>
      </c>
      <c r="E936" s="57">
        <v>6750.7080078125</v>
      </c>
    </row>
    <row r="937" spans="1:5">
      <c r="A937" s="5" t="s">
        <v>1882</v>
      </c>
      <c r="B937" s="15" t="s">
        <v>1883</v>
      </c>
      <c r="C937" s="20"/>
      <c r="D937" s="12" t="s">
        <v>1736</v>
      </c>
      <c r="E937" s="34" t="s">
        <v>1736</v>
      </c>
    </row>
    <row r="938" spans="1:5" ht="30">
      <c r="A938" s="5" t="s">
        <v>1884</v>
      </c>
      <c r="B938" s="15" t="s">
        <v>1885</v>
      </c>
      <c r="C938" s="20" t="s">
        <v>120</v>
      </c>
      <c r="D938" s="46">
        <v>28552.029296875</v>
      </c>
      <c r="E938" s="57">
        <v>28552.029296875</v>
      </c>
    </row>
    <row r="939" spans="1:5" ht="30">
      <c r="A939" s="5" t="s">
        <v>1886</v>
      </c>
      <c r="B939" s="15" t="s">
        <v>1887</v>
      </c>
      <c r="C939" s="20" t="s">
        <v>38</v>
      </c>
      <c r="D939" s="45">
        <v>16.224603652954102</v>
      </c>
      <c r="E939" s="56">
        <v>16.224603652954102</v>
      </c>
    </row>
    <row r="940" spans="1:5" ht="30">
      <c r="A940" s="5" t="s">
        <v>1888</v>
      </c>
      <c r="B940" s="15" t="s">
        <v>1889</v>
      </c>
      <c r="C940" s="20" t="s">
        <v>30</v>
      </c>
      <c r="D940" s="50">
        <v>202.05003356933594</v>
      </c>
      <c r="E940" s="61">
        <v>202.05003356933594</v>
      </c>
    </row>
    <row r="941" spans="1:5" ht="30">
      <c r="A941" s="5" t="s">
        <v>1890</v>
      </c>
      <c r="B941" s="15" t="s">
        <v>1891</v>
      </c>
      <c r="C941" s="20" t="s">
        <v>30</v>
      </c>
      <c r="D941" s="50">
        <v>201.67001342773437</v>
      </c>
      <c r="E941" s="61">
        <v>201.67001342773437</v>
      </c>
    </row>
    <row r="942" spans="1:5" ht="30">
      <c r="A942" s="5" t="s">
        <v>1892</v>
      </c>
      <c r="B942" s="15" t="s">
        <v>1893</v>
      </c>
      <c r="C942" s="20" t="s">
        <v>30</v>
      </c>
      <c r="D942" s="51">
        <v>0.38001167774200439</v>
      </c>
      <c r="E942" s="62">
        <v>0.38001167774200439</v>
      </c>
    </row>
    <row r="943" spans="1:5" ht="30">
      <c r="A943" s="5" t="s">
        <v>1894</v>
      </c>
      <c r="B943" s="15" t="s">
        <v>1895</v>
      </c>
      <c r="C943" s="20" t="s">
        <v>30</v>
      </c>
      <c r="D943" s="44">
        <v>2.5</v>
      </c>
      <c r="E943" s="55">
        <v>2.5</v>
      </c>
    </row>
    <row r="944" spans="1:5" ht="30">
      <c r="A944" s="5" t="s">
        <v>1896</v>
      </c>
      <c r="B944" s="15" t="s">
        <v>1897</v>
      </c>
      <c r="C944" s="20" t="s">
        <v>217</v>
      </c>
      <c r="D944" s="50">
        <v>587.63433837890625</v>
      </c>
      <c r="E944" s="61">
        <v>587.63433837890625</v>
      </c>
    </row>
    <row r="945" spans="1:5" ht="30">
      <c r="A945" s="5" t="s">
        <v>1898</v>
      </c>
      <c r="B945" s="15" t="s">
        <v>1899</v>
      </c>
      <c r="C945" s="20" t="s">
        <v>217</v>
      </c>
      <c r="D945" s="46">
        <v>5201.04541015625</v>
      </c>
      <c r="E945" s="57">
        <v>5201.04541015625</v>
      </c>
    </row>
    <row r="946" spans="1:5">
      <c r="A946" s="5" t="s">
        <v>1900</v>
      </c>
      <c r="B946" s="15" t="s">
        <v>1901</v>
      </c>
      <c r="C946" s="20"/>
      <c r="D946" s="12" t="s">
        <v>1736</v>
      </c>
      <c r="E946" s="34" t="s">
        <v>1736</v>
      </c>
    </row>
    <row r="947" spans="1:5" ht="30">
      <c r="A947" s="5" t="s">
        <v>1902</v>
      </c>
      <c r="B947" s="15" t="s">
        <v>1903</v>
      </c>
      <c r="C947" s="20" t="s">
        <v>120</v>
      </c>
      <c r="D947" s="46">
        <v>15922.4248046875</v>
      </c>
      <c r="E947" s="57">
        <v>15922.4248046875</v>
      </c>
    </row>
    <row r="948" spans="1:5" ht="30">
      <c r="A948" s="5" t="s">
        <v>1904</v>
      </c>
      <c r="B948" s="15" t="s">
        <v>1905</v>
      </c>
      <c r="C948" s="20" t="s">
        <v>38</v>
      </c>
      <c r="D948" s="51">
        <v>0.27745097875595093</v>
      </c>
      <c r="E948" s="62">
        <v>0.27745097875595093</v>
      </c>
    </row>
    <row r="949" spans="1:5" ht="30">
      <c r="A949" s="5" t="s">
        <v>1906</v>
      </c>
      <c r="B949" s="15" t="s">
        <v>1907</v>
      </c>
      <c r="C949" s="20" t="s">
        <v>30</v>
      </c>
      <c r="D949" s="45">
        <v>67.310409545898438</v>
      </c>
      <c r="E949" s="56">
        <v>67.310409545898438</v>
      </c>
    </row>
    <row r="950" spans="1:5" ht="30">
      <c r="A950" s="5" t="s">
        <v>1908</v>
      </c>
      <c r="B950" s="15" t="s">
        <v>1909</v>
      </c>
      <c r="C950" s="20" t="s">
        <v>30</v>
      </c>
      <c r="D950" s="45">
        <v>61.710399627685547</v>
      </c>
      <c r="E950" s="56">
        <v>61.710399627685547</v>
      </c>
    </row>
    <row r="951" spans="1:5" ht="30">
      <c r="A951" s="5" t="s">
        <v>1910</v>
      </c>
      <c r="B951" s="15" t="s">
        <v>1911</v>
      </c>
      <c r="C951" s="20" t="s">
        <v>30</v>
      </c>
      <c r="D951" s="44">
        <v>5.6000094413757324</v>
      </c>
      <c r="E951" s="55">
        <v>5.6000094413757324</v>
      </c>
    </row>
    <row r="952" spans="1:5" ht="30">
      <c r="A952" s="5" t="s">
        <v>1912</v>
      </c>
      <c r="B952" s="15" t="s">
        <v>1913</v>
      </c>
      <c r="C952" s="20" t="s">
        <v>30</v>
      </c>
      <c r="D952" s="44">
        <v>2.79998779296875</v>
      </c>
      <c r="E952" s="55">
        <v>2.79998779296875</v>
      </c>
    </row>
    <row r="953" spans="1:5" ht="30">
      <c r="A953" s="5" t="s">
        <v>1914</v>
      </c>
      <c r="B953" s="15" t="s">
        <v>1915</v>
      </c>
      <c r="C953" s="20" t="s">
        <v>217</v>
      </c>
      <c r="D953" s="50">
        <v>331.56106567382812</v>
      </c>
      <c r="E953" s="61">
        <v>331.56106567382812</v>
      </c>
    </row>
    <row r="954" spans="1:5" ht="30">
      <c r="A954" s="5" t="s">
        <v>1916</v>
      </c>
      <c r="B954" s="15" t="s">
        <v>1917</v>
      </c>
      <c r="C954" s="20" t="s">
        <v>217</v>
      </c>
      <c r="D954" s="47">
        <v>1208.4102783203125</v>
      </c>
      <c r="E954" s="58">
        <v>1208.4102783203125</v>
      </c>
    </row>
    <row r="955" spans="1:5">
      <c r="A955" s="5" t="s">
        <v>1918</v>
      </c>
      <c r="B955" s="15" t="s">
        <v>1919</v>
      </c>
      <c r="C955" s="20"/>
      <c r="D955" s="12" t="s">
        <v>1736</v>
      </c>
      <c r="E955" s="34" t="s">
        <v>1736</v>
      </c>
    </row>
    <row r="956" spans="1:5" ht="30">
      <c r="A956" s="5" t="s">
        <v>1920</v>
      </c>
      <c r="B956" s="15" t="s">
        <v>1921</v>
      </c>
      <c r="C956" s="20" t="s">
        <v>120</v>
      </c>
      <c r="D956" s="46">
        <v>22847.189453125</v>
      </c>
      <c r="E956" s="57">
        <v>22847.189453125</v>
      </c>
    </row>
    <row r="957" spans="1:5" ht="30">
      <c r="A957" s="5" t="s">
        <v>1922</v>
      </c>
      <c r="B957" s="15" t="s">
        <v>1923</v>
      </c>
      <c r="C957" s="20" t="s">
        <v>38</v>
      </c>
      <c r="D957" s="51">
        <v>0.70449364185333252</v>
      </c>
      <c r="E957" s="62">
        <v>0.70449364185333252</v>
      </c>
    </row>
    <row r="958" spans="1:5" ht="30">
      <c r="A958" s="5" t="s">
        <v>1924</v>
      </c>
      <c r="B958" s="15" t="s">
        <v>1925</v>
      </c>
      <c r="C958" s="20" t="s">
        <v>30</v>
      </c>
      <c r="D958" s="45">
        <v>90.100021362304688</v>
      </c>
      <c r="E958" s="56">
        <v>90.100021362304688</v>
      </c>
    </row>
    <row r="959" spans="1:5" ht="30">
      <c r="A959" s="5" t="s">
        <v>1926</v>
      </c>
      <c r="B959" s="15" t="s">
        <v>1927</v>
      </c>
      <c r="C959" s="20" t="s">
        <v>30</v>
      </c>
      <c r="D959" s="45">
        <v>84.500015258789063</v>
      </c>
      <c r="E959" s="56">
        <v>84.500015258789063</v>
      </c>
    </row>
    <row r="960" spans="1:5" ht="30">
      <c r="A960" s="5" t="s">
        <v>1928</v>
      </c>
      <c r="B960" s="15" t="s">
        <v>1929</v>
      </c>
      <c r="C960" s="20" t="s">
        <v>30</v>
      </c>
      <c r="D960" s="44">
        <v>5.6000094413757324</v>
      </c>
      <c r="E960" s="55">
        <v>5.6000094413757324</v>
      </c>
    </row>
    <row r="961" spans="1:5" ht="30">
      <c r="A961" s="5" t="s">
        <v>1930</v>
      </c>
      <c r="B961" s="15" t="s">
        <v>1931</v>
      </c>
      <c r="C961" s="20" t="s">
        <v>30</v>
      </c>
      <c r="D961" s="44">
        <v>2.79998779296875</v>
      </c>
      <c r="E961" s="55">
        <v>2.79998779296875</v>
      </c>
    </row>
    <row r="962" spans="1:5" ht="30">
      <c r="A962" s="5" t="s">
        <v>1932</v>
      </c>
      <c r="B962" s="15" t="s">
        <v>1933</v>
      </c>
      <c r="C962" s="20" t="s">
        <v>217</v>
      </c>
      <c r="D962" s="50">
        <v>310.12908935546875</v>
      </c>
      <c r="E962" s="61">
        <v>310.12908935546875</v>
      </c>
    </row>
    <row r="963" spans="1:5" ht="30">
      <c r="A963" s="5" t="s">
        <v>1934</v>
      </c>
      <c r="B963" s="15" t="s">
        <v>1935</v>
      </c>
      <c r="C963" s="20" t="s">
        <v>217</v>
      </c>
      <c r="D963" s="47">
        <v>1509.27880859375</v>
      </c>
      <c r="E963" s="58">
        <v>1509.27880859375</v>
      </c>
    </row>
    <row r="964" spans="1:5">
      <c r="A964" s="5" t="s">
        <v>1936</v>
      </c>
      <c r="B964" s="15" t="s">
        <v>1937</v>
      </c>
      <c r="C964" s="20"/>
      <c r="D964" s="12" t="s">
        <v>1736</v>
      </c>
      <c r="E964" s="34" t="s">
        <v>1736</v>
      </c>
    </row>
    <row r="965" spans="1:5" ht="30">
      <c r="A965" s="5" t="s">
        <v>1938</v>
      </c>
      <c r="B965" s="15" t="s">
        <v>1939</v>
      </c>
      <c r="C965" s="20" t="s">
        <v>120</v>
      </c>
      <c r="D965" s="46">
        <v>20097.916015625</v>
      </c>
      <c r="E965" s="57">
        <v>20097.916015625</v>
      </c>
    </row>
    <row r="966" spans="1:5" ht="30">
      <c r="A966" s="5" t="s">
        <v>1940</v>
      </c>
      <c r="B966" s="15" t="s">
        <v>1941</v>
      </c>
      <c r="C966" s="20" t="s">
        <v>38</v>
      </c>
      <c r="D966" s="44">
        <v>1.4411765336990356</v>
      </c>
      <c r="E966" s="55">
        <v>1.4411765336990356</v>
      </c>
    </row>
    <row r="967" spans="1:5" ht="30">
      <c r="A967" s="5" t="s">
        <v>1942</v>
      </c>
      <c r="B967" s="15" t="s">
        <v>1943</v>
      </c>
      <c r="C967" s="20" t="s">
        <v>30</v>
      </c>
      <c r="D967" s="50">
        <v>110.15370178222656</v>
      </c>
      <c r="E967" s="61">
        <v>110.15370178222656</v>
      </c>
    </row>
    <row r="968" spans="1:5" ht="30">
      <c r="A968" s="5" t="s">
        <v>1944</v>
      </c>
      <c r="B968" s="15" t="s">
        <v>1945</v>
      </c>
      <c r="C968" s="20" t="s">
        <v>30</v>
      </c>
      <c r="D968" s="50">
        <v>104.45369720458984</v>
      </c>
      <c r="E968" s="61">
        <v>104.45369720458984</v>
      </c>
    </row>
    <row r="969" spans="1:5" ht="30">
      <c r="A969" s="5" t="s">
        <v>1946</v>
      </c>
      <c r="B969" s="15" t="s">
        <v>1947</v>
      </c>
      <c r="C969" s="20" t="s">
        <v>30</v>
      </c>
      <c r="D969" s="44">
        <v>5.7000055313110352</v>
      </c>
      <c r="E969" s="55">
        <v>5.7000055313110352</v>
      </c>
    </row>
    <row r="970" spans="1:5" ht="30">
      <c r="A970" s="5" t="s">
        <v>1948</v>
      </c>
      <c r="B970" s="15" t="s">
        <v>1949</v>
      </c>
      <c r="C970" s="20" t="s">
        <v>30</v>
      </c>
      <c r="D970" s="44">
        <v>2.79998779296875</v>
      </c>
      <c r="E970" s="55">
        <v>2.79998779296875</v>
      </c>
    </row>
    <row r="971" spans="1:5" ht="30">
      <c r="A971" s="5" t="s">
        <v>1950</v>
      </c>
      <c r="B971" s="15" t="s">
        <v>1951</v>
      </c>
      <c r="C971" s="20" t="s">
        <v>217</v>
      </c>
      <c r="D971" s="50">
        <v>204.73265075683594</v>
      </c>
      <c r="E971" s="61">
        <v>204.73265075683594</v>
      </c>
    </row>
    <row r="972" spans="1:5" ht="30">
      <c r="A972" s="5" t="s">
        <v>1952</v>
      </c>
      <c r="B972" s="15" t="s">
        <v>1953</v>
      </c>
      <c r="C972" s="20" t="s">
        <v>217</v>
      </c>
      <c r="D972" s="47">
        <v>1433.8065185546875</v>
      </c>
      <c r="E972" s="58">
        <v>1433.8065185546875</v>
      </c>
    </row>
    <row r="973" spans="1:5">
      <c r="A973" s="5" t="s">
        <v>1954</v>
      </c>
      <c r="B973" s="15" t="s">
        <v>1955</v>
      </c>
      <c r="C973" s="20"/>
      <c r="D973" s="12" t="s">
        <v>1736</v>
      </c>
      <c r="E973" s="34" t="s">
        <v>1736</v>
      </c>
    </row>
    <row r="974" spans="1:5" ht="30">
      <c r="A974" s="5" t="s">
        <v>1956</v>
      </c>
      <c r="B974" s="15" t="s">
        <v>1957</v>
      </c>
      <c r="C974" s="20" t="s">
        <v>120</v>
      </c>
      <c r="D974" s="46">
        <v>32274.51953125</v>
      </c>
      <c r="E974" s="57">
        <v>32274.51953125</v>
      </c>
    </row>
    <row r="975" spans="1:5" ht="30">
      <c r="A975" s="5" t="s">
        <v>1958</v>
      </c>
      <c r="B975" s="15" t="s">
        <v>1959</v>
      </c>
      <c r="C975" s="20" t="s">
        <v>38</v>
      </c>
      <c r="D975" s="44">
        <v>3.8039212226867676</v>
      </c>
      <c r="E975" s="55">
        <v>3.8039212226867676</v>
      </c>
    </row>
    <row r="976" spans="1:5" ht="30">
      <c r="A976" s="5" t="s">
        <v>1960</v>
      </c>
      <c r="B976" s="15" t="s">
        <v>1961</v>
      </c>
      <c r="C976" s="20" t="s">
        <v>30</v>
      </c>
      <c r="D976" s="50">
        <v>141.8094482421875</v>
      </c>
      <c r="E976" s="61">
        <v>141.8094482421875</v>
      </c>
    </row>
    <row r="977" spans="1:5" ht="30">
      <c r="A977" s="5" t="s">
        <v>1962</v>
      </c>
      <c r="B977" s="15" t="s">
        <v>1963</v>
      </c>
      <c r="C977" s="20" t="s">
        <v>30</v>
      </c>
      <c r="D977" s="50">
        <v>136.20944213867187</v>
      </c>
      <c r="E977" s="61">
        <v>136.20944213867187</v>
      </c>
    </row>
    <row r="978" spans="1:5" ht="30">
      <c r="A978" s="5" t="s">
        <v>1964</v>
      </c>
      <c r="B978" s="15" t="s">
        <v>1965</v>
      </c>
      <c r="C978" s="20" t="s">
        <v>30</v>
      </c>
      <c r="D978" s="44">
        <v>5.6000094413757324</v>
      </c>
      <c r="E978" s="55">
        <v>5.6000094413757324</v>
      </c>
    </row>
    <row r="979" spans="1:5" ht="30">
      <c r="A979" s="5" t="s">
        <v>1966</v>
      </c>
      <c r="B979" s="15" t="s">
        <v>1967</v>
      </c>
      <c r="C979" s="20" t="s">
        <v>30</v>
      </c>
      <c r="D979" s="44">
        <v>2.79998779296875</v>
      </c>
      <c r="E979" s="55">
        <v>2.79998779296875</v>
      </c>
    </row>
    <row r="980" spans="1:5" ht="30">
      <c r="A980" s="5" t="s">
        <v>1968</v>
      </c>
      <c r="B980" s="15" t="s">
        <v>1969</v>
      </c>
      <c r="C980" s="20" t="s">
        <v>217</v>
      </c>
      <c r="D980" s="50">
        <v>146.92494201660156</v>
      </c>
      <c r="E980" s="61">
        <v>146.92494201660156</v>
      </c>
    </row>
    <row r="981" spans="1:5" ht="30">
      <c r="A981" s="5" t="s">
        <v>1970</v>
      </c>
      <c r="B981" s="15" t="s">
        <v>1971</v>
      </c>
      <c r="C981" s="20" t="s">
        <v>217</v>
      </c>
      <c r="D981" s="47">
        <v>1876.85693359375</v>
      </c>
      <c r="E981" s="58">
        <v>1876.85693359375</v>
      </c>
    </row>
    <row r="982" spans="1:5">
      <c r="A982" s="5" t="s">
        <v>1972</v>
      </c>
      <c r="B982" s="15" t="s">
        <v>1973</v>
      </c>
      <c r="C982" s="20" t="s">
        <v>38</v>
      </c>
      <c r="D982" s="44">
        <v>1.0135135650634766</v>
      </c>
      <c r="E982" s="55">
        <v>1.0135135650634766</v>
      </c>
    </row>
    <row r="983" spans="1:5">
      <c r="A983" s="5" t="s">
        <v>1974</v>
      </c>
      <c r="B983" s="15" t="s">
        <v>1975</v>
      </c>
      <c r="C983" s="20" t="s">
        <v>30</v>
      </c>
      <c r="D983" s="45">
        <v>29.999990463256836</v>
      </c>
      <c r="E983" s="56">
        <v>29.999990463256836</v>
      </c>
    </row>
    <row r="984" spans="1:5">
      <c r="A984" s="5" t="s">
        <v>1976</v>
      </c>
      <c r="B984" s="15" t="s">
        <v>1977</v>
      </c>
      <c r="C984" s="20" t="s">
        <v>500</v>
      </c>
      <c r="D984" s="46">
        <v>17296.677734375</v>
      </c>
      <c r="E984" s="57">
        <v>17296.677734375</v>
      </c>
    </row>
    <row r="985" spans="1:5">
      <c r="A985" s="5" t="s">
        <v>1978</v>
      </c>
      <c r="B985" s="15" t="s">
        <v>476</v>
      </c>
      <c r="C985" s="20" t="s">
        <v>212</v>
      </c>
      <c r="D985" s="50">
        <v>184.69970703125</v>
      </c>
      <c r="E985" s="61">
        <v>184.69970703125</v>
      </c>
    </row>
    <row r="986" spans="1:5">
      <c r="A986" s="5" t="s">
        <v>1979</v>
      </c>
      <c r="B986" s="15" t="s">
        <v>1980</v>
      </c>
      <c r="C986" s="20" t="s">
        <v>120</v>
      </c>
      <c r="D986" s="46">
        <v>886886.125</v>
      </c>
      <c r="E986" s="57">
        <v>886886.125</v>
      </c>
    </row>
    <row r="987" spans="1:5">
      <c r="A987" s="5" t="s">
        <v>1981</v>
      </c>
      <c r="B987" s="15" t="s">
        <v>1982</v>
      </c>
      <c r="C987" s="20" t="s">
        <v>120</v>
      </c>
      <c r="D987" s="46">
        <v>966640.8125</v>
      </c>
      <c r="E987" s="57">
        <v>966640.8125</v>
      </c>
    </row>
    <row r="988" spans="1:5">
      <c r="A988" s="5" t="s">
        <v>1983</v>
      </c>
      <c r="B988" s="15" t="s">
        <v>1984</v>
      </c>
      <c r="C988" s="20" t="s">
        <v>585</v>
      </c>
      <c r="D988" s="44">
        <v>2.3619730472564697</v>
      </c>
      <c r="E988" s="55">
        <v>2.3619730472564697</v>
      </c>
    </row>
    <row r="989" spans="1:5">
      <c r="A989" s="5" t="s">
        <v>1985</v>
      </c>
      <c r="B989" s="15" t="s">
        <v>1986</v>
      </c>
      <c r="C989" s="20" t="s">
        <v>1278</v>
      </c>
      <c r="D989" s="46">
        <v>7541.2841796875</v>
      </c>
      <c r="E989" s="57">
        <v>7541.2841796875</v>
      </c>
    </row>
    <row r="990" spans="1:5">
      <c r="A990" s="5" t="s">
        <v>1987</v>
      </c>
      <c r="B990" s="15" t="s">
        <v>478</v>
      </c>
      <c r="C990" s="20"/>
      <c r="D990" s="12" t="s">
        <v>479</v>
      </c>
      <c r="E990" s="34" t="s">
        <v>479</v>
      </c>
    </row>
    <row r="991" spans="1:5">
      <c r="A991" s="5" t="s">
        <v>1988</v>
      </c>
      <c r="B991" s="15" t="s">
        <v>1989</v>
      </c>
      <c r="C991" s="20"/>
      <c r="D991" s="12" t="s">
        <v>1990</v>
      </c>
      <c r="E991" s="34" t="s">
        <v>1990</v>
      </c>
    </row>
    <row r="992" spans="1:5">
      <c r="A992" s="5" t="s">
        <v>1991</v>
      </c>
      <c r="B992" s="15" t="s">
        <v>1992</v>
      </c>
      <c r="C992" s="20" t="s">
        <v>500</v>
      </c>
      <c r="D992" s="46">
        <v>17286.119140625</v>
      </c>
      <c r="E992" s="57">
        <v>17286.119140625</v>
      </c>
    </row>
    <row r="993" spans="1:5">
      <c r="A993" s="5" t="s">
        <v>1993</v>
      </c>
      <c r="B993" s="15" t="s">
        <v>499</v>
      </c>
      <c r="C993" s="20" t="s">
        <v>500</v>
      </c>
      <c r="D993" s="46">
        <v>18840.599609375</v>
      </c>
      <c r="E993" s="57">
        <v>18840.599609375</v>
      </c>
    </row>
    <row r="994" spans="1:5" ht="30">
      <c r="A994" s="5" t="s">
        <v>1994</v>
      </c>
      <c r="B994" s="15" t="s">
        <v>474</v>
      </c>
      <c r="C994" s="20" t="s">
        <v>30</v>
      </c>
      <c r="D994" s="45">
        <v>29.999992370605469</v>
      </c>
      <c r="E994" s="56">
        <v>29.999992370605469</v>
      </c>
    </row>
    <row r="995" spans="1:5" ht="30">
      <c r="A995" s="5" t="s">
        <v>1995</v>
      </c>
      <c r="B995" s="15" t="s">
        <v>1996</v>
      </c>
      <c r="C995" s="20" t="s">
        <v>500</v>
      </c>
      <c r="D995" s="46">
        <v>17296.677734375</v>
      </c>
      <c r="E995" s="57">
        <v>17296.677734375</v>
      </c>
    </row>
    <row r="996" spans="1:5" ht="30">
      <c r="A996" s="5" t="s">
        <v>1997</v>
      </c>
      <c r="B996" s="15" t="s">
        <v>1998</v>
      </c>
      <c r="C996" s="20" t="s">
        <v>500</v>
      </c>
      <c r="D996" s="46">
        <v>18922.1328125</v>
      </c>
      <c r="E996" s="57">
        <v>18922.1328125</v>
      </c>
    </row>
    <row r="997" spans="1:5">
      <c r="A997" s="5" t="s">
        <v>1999</v>
      </c>
      <c r="B997" s="15" t="s">
        <v>2000</v>
      </c>
      <c r="C997" s="20" t="s">
        <v>33</v>
      </c>
      <c r="D997" s="45">
        <v>48.630001068115234</v>
      </c>
      <c r="E997" s="56">
        <v>48.630001068115234</v>
      </c>
    </row>
    <row r="998" spans="1:5">
      <c r="A998" s="5" t="s">
        <v>2001</v>
      </c>
      <c r="B998" s="15" t="s">
        <v>2002</v>
      </c>
      <c r="C998" s="20" t="s">
        <v>33</v>
      </c>
      <c r="D998" s="44">
        <v>3.9900000095367432</v>
      </c>
      <c r="E998" s="55">
        <v>3.9900000095367432</v>
      </c>
    </row>
    <row r="999" spans="1:5">
      <c r="A999" s="5" t="s">
        <v>2003</v>
      </c>
      <c r="B999" s="15" t="s">
        <v>2004</v>
      </c>
      <c r="C999" s="20" t="s">
        <v>33</v>
      </c>
      <c r="D999" s="45">
        <v>13.039999008178711</v>
      </c>
      <c r="E999" s="56">
        <v>13.039999008178711</v>
      </c>
    </row>
    <row r="1000" spans="1:5">
      <c r="A1000" s="5" t="s">
        <v>2005</v>
      </c>
      <c r="B1000" s="15" t="s">
        <v>2006</v>
      </c>
      <c r="C1000" s="20" t="s">
        <v>33</v>
      </c>
      <c r="D1000" s="51">
        <v>0.80000001192092896</v>
      </c>
      <c r="E1000" s="62">
        <v>0.80000001192092896</v>
      </c>
    </row>
    <row r="1001" spans="1:5">
      <c r="A1001" s="5" t="s">
        <v>2007</v>
      </c>
      <c r="B1001" s="15" t="s">
        <v>2008</v>
      </c>
      <c r="C1001" s="20" t="s">
        <v>33</v>
      </c>
      <c r="D1001" s="51">
        <v>0.18999999761581421</v>
      </c>
      <c r="E1001" s="62">
        <v>0.18999999761581421</v>
      </c>
    </row>
    <row r="1002" spans="1:5">
      <c r="A1002" s="5" t="s">
        <v>2009</v>
      </c>
      <c r="B1002" s="15" t="s">
        <v>2010</v>
      </c>
      <c r="C1002" s="20" t="s">
        <v>33</v>
      </c>
      <c r="D1002" s="48">
        <v>0</v>
      </c>
      <c r="E1002" s="59">
        <v>0</v>
      </c>
    </row>
    <row r="1003" spans="1:5" ht="30">
      <c r="A1003" s="5" t="s">
        <v>2011</v>
      </c>
      <c r="B1003" s="15" t="s">
        <v>2012</v>
      </c>
      <c r="C1003" s="20" t="s">
        <v>33</v>
      </c>
      <c r="D1003" s="48">
        <v>0</v>
      </c>
      <c r="E1003" s="59">
        <v>0</v>
      </c>
    </row>
    <row r="1004" spans="1:5">
      <c r="A1004" s="5" t="s">
        <v>2013</v>
      </c>
      <c r="B1004" s="15" t="s">
        <v>2014</v>
      </c>
      <c r="C1004" s="20" t="s">
        <v>33</v>
      </c>
      <c r="D1004" s="44">
        <v>5.3600001335144043</v>
      </c>
      <c r="E1004" s="55">
        <v>5.3600001335144043</v>
      </c>
    </row>
    <row r="1005" spans="1:5" ht="30">
      <c r="A1005" s="5" t="s">
        <v>2015</v>
      </c>
      <c r="B1005" s="15" t="s">
        <v>2016</v>
      </c>
      <c r="C1005" s="20" t="s">
        <v>33</v>
      </c>
      <c r="D1005" s="45">
        <v>27.989999771118164</v>
      </c>
      <c r="E1005" s="56">
        <v>27.989999771118164</v>
      </c>
    </row>
    <row r="1006" spans="1:5" ht="30">
      <c r="A1006" s="5" t="s">
        <v>2017</v>
      </c>
      <c r="B1006" s="15" t="s">
        <v>2018</v>
      </c>
      <c r="C1006" s="20"/>
      <c r="D1006" s="44">
        <v>6.9862322807312012</v>
      </c>
      <c r="E1006" s="55">
        <v>6.9862322807312012</v>
      </c>
    </row>
    <row r="1007" spans="1:5" ht="30">
      <c r="A1007" s="5" t="s">
        <v>2019</v>
      </c>
      <c r="B1007" s="15" t="s">
        <v>2020</v>
      </c>
      <c r="C1007" s="20" t="s">
        <v>212</v>
      </c>
      <c r="D1007" s="47">
        <v>1105.9000244140625</v>
      </c>
      <c r="E1007" s="58">
        <v>1105.9000244140625</v>
      </c>
    </row>
    <row r="1008" spans="1:5" ht="30">
      <c r="A1008" s="5" t="s">
        <v>2021</v>
      </c>
      <c r="B1008" s="15" t="s">
        <v>2022</v>
      </c>
      <c r="C1008" s="20" t="s">
        <v>38</v>
      </c>
      <c r="D1008" s="50">
        <v>170.78909301757813</v>
      </c>
      <c r="E1008" s="61">
        <v>170.78909301757813</v>
      </c>
    </row>
    <row r="1009" spans="1:5" ht="30">
      <c r="A1009" s="5" t="s">
        <v>2023</v>
      </c>
      <c r="B1009" s="15" t="s">
        <v>2024</v>
      </c>
      <c r="C1009" s="20" t="s">
        <v>30</v>
      </c>
      <c r="D1009" s="50">
        <v>352.67263793945313</v>
      </c>
      <c r="E1009" s="61">
        <v>352.67263793945313</v>
      </c>
    </row>
    <row r="1010" spans="1:5" ht="30">
      <c r="A1010" s="5" t="s">
        <v>2025</v>
      </c>
      <c r="B1010" s="15" t="s">
        <v>2026</v>
      </c>
      <c r="C1010" s="20" t="s">
        <v>500</v>
      </c>
      <c r="D1010" s="47">
        <v>2544.83251953125</v>
      </c>
      <c r="E1010" s="58">
        <v>2544.83251953125</v>
      </c>
    </row>
    <row r="1011" spans="1:5" ht="30">
      <c r="A1011" s="5" t="s">
        <v>2027</v>
      </c>
      <c r="B1011" s="15" t="s">
        <v>2028</v>
      </c>
      <c r="C1011" s="20" t="s">
        <v>30</v>
      </c>
      <c r="D1011" s="47">
        <v>1707.3338623046875</v>
      </c>
      <c r="E1011" s="58">
        <v>1707.3338623046875</v>
      </c>
    </row>
    <row r="1012" spans="1:5" ht="30">
      <c r="A1012" s="5" t="s">
        <v>2029</v>
      </c>
      <c r="B1012" s="15" t="s">
        <v>2030</v>
      </c>
      <c r="C1012" s="20" t="s">
        <v>30</v>
      </c>
      <c r="D1012" s="47">
        <v>1431.25244140625</v>
      </c>
      <c r="E1012" s="58">
        <v>1431.25244140625</v>
      </c>
    </row>
    <row r="1013" spans="1:5" ht="30">
      <c r="A1013" s="5" t="s">
        <v>2031</v>
      </c>
      <c r="B1013" s="15" t="s">
        <v>539</v>
      </c>
      <c r="C1013" s="20" t="s">
        <v>30</v>
      </c>
      <c r="D1013" s="47">
        <v>1150.943603515625</v>
      </c>
      <c r="E1013" s="58">
        <v>1150.943603515625</v>
      </c>
    </row>
    <row r="1014" spans="1:5" ht="30">
      <c r="A1014" s="5" t="s">
        <v>2032</v>
      </c>
      <c r="B1014" s="15" t="s">
        <v>2033</v>
      </c>
      <c r="C1014" s="20" t="s">
        <v>30</v>
      </c>
      <c r="D1014" s="47">
        <v>1085.9188232421875</v>
      </c>
      <c r="E1014" s="58">
        <v>1085.9188232421875</v>
      </c>
    </row>
    <row r="1015" spans="1:5" ht="30">
      <c r="A1015" s="5" t="s">
        <v>2034</v>
      </c>
      <c r="B1015" s="15" t="s">
        <v>541</v>
      </c>
      <c r="C1015" s="20" t="s">
        <v>33</v>
      </c>
      <c r="D1015" s="45">
        <v>25</v>
      </c>
      <c r="E1015" s="56">
        <v>25</v>
      </c>
    </row>
    <row r="1016" spans="1:5" ht="30">
      <c r="A1016" s="5" t="s">
        <v>2035</v>
      </c>
      <c r="B1016" s="15" t="s">
        <v>2036</v>
      </c>
      <c r="C1016" s="20" t="s">
        <v>33</v>
      </c>
      <c r="D1016" s="45">
        <v>69.363334655761719</v>
      </c>
      <c r="E1016" s="56">
        <v>69.363334655761719</v>
      </c>
    </row>
    <row r="1017" spans="1:5" ht="30">
      <c r="A1017" s="5" t="s">
        <v>2037</v>
      </c>
      <c r="B1017" s="15" t="s">
        <v>2038</v>
      </c>
      <c r="C1017" s="20" t="s">
        <v>33</v>
      </c>
      <c r="D1017" s="44">
        <v>3.7172515392303467</v>
      </c>
      <c r="E1017" s="55">
        <v>3.7172515392303467</v>
      </c>
    </row>
    <row r="1018" spans="1:5" ht="30">
      <c r="A1018" s="5" t="s">
        <v>2039</v>
      </c>
      <c r="B1018" s="15" t="s">
        <v>2040</v>
      </c>
      <c r="C1018" s="20" t="s">
        <v>33</v>
      </c>
      <c r="D1018" s="45">
        <v>13.00465202331543</v>
      </c>
      <c r="E1018" s="56">
        <v>13.00465202331543</v>
      </c>
    </row>
    <row r="1019" spans="1:5" ht="30">
      <c r="A1019" s="5" t="s">
        <v>2041</v>
      </c>
      <c r="B1019" s="15" t="s">
        <v>2042</v>
      </c>
      <c r="C1019" s="20" t="s">
        <v>33</v>
      </c>
      <c r="D1019" s="45">
        <v>13.061439514160156</v>
      </c>
      <c r="E1019" s="56">
        <v>13.061439514160156</v>
      </c>
    </row>
    <row r="1020" spans="1:5" ht="30">
      <c r="A1020" s="5" t="s">
        <v>2043</v>
      </c>
      <c r="B1020" s="15" t="s">
        <v>2044</v>
      </c>
      <c r="C1020" s="20" t="s">
        <v>33</v>
      </c>
      <c r="D1020" s="51">
        <v>1.9061246886849403E-2</v>
      </c>
      <c r="E1020" s="62">
        <v>1.9061246886849403E-2</v>
      </c>
    </row>
    <row r="1021" spans="1:5" ht="30">
      <c r="A1021" s="5" t="s">
        <v>2045</v>
      </c>
      <c r="B1021" s="15" t="s">
        <v>2046</v>
      </c>
      <c r="C1021" s="20" t="s">
        <v>33</v>
      </c>
      <c r="D1021" s="51">
        <v>0.83426439762115479</v>
      </c>
      <c r="E1021" s="62">
        <v>0.83426439762115479</v>
      </c>
    </row>
    <row r="1022" spans="1:5" ht="30">
      <c r="A1022" s="5" t="s">
        <v>2047</v>
      </c>
      <c r="B1022" s="15" t="s">
        <v>2048</v>
      </c>
      <c r="C1022" s="20" t="s">
        <v>120</v>
      </c>
      <c r="D1022" s="46">
        <v>342064.34375</v>
      </c>
      <c r="E1022" s="57">
        <v>342064.34375</v>
      </c>
    </row>
    <row r="1023" spans="1:5" ht="30">
      <c r="A1023" s="5" t="s">
        <v>2049</v>
      </c>
      <c r="B1023" s="15" t="s">
        <v>2050</v>
      </c>
      <c r="C1023" s="20" t="s">
        <v>120</v>
      </c>
      <c r="D1023" s="46">
        <v>342064.34375</v>
      </c>
      <c r="E1023" s="57">
        <v>342064.34375</v>
      </c>
    </row>
    <row r="1024" spans="1:5" ht="30">
      <c r="A1024" s="5" t="s">
        <v>2051</v>
      </c>
      <c r="B1024" s="15" t="s">
        <v>2052</v>
      </c>
      <c r="C1024" s="20" t="s">
        <v>120</v>
      </c>
      <c r="D1024" s="47">
        <v>2945.048828125</v>
      </c>
      <c r="E1024" s="58">
        <v>2945.048828125</v>
      </c>
    </row>
    <row r="1025" spans="1:5" ht="30">
      <c r="A1025" s="5" t="s">
        <v>2053</v>
      </c>
      <c r="B1025" s="15" t="s">
        <v>2054</v>
      </c>
      <c r="C1025" s="20" t="s">
        <v>120</v>
      </c>
      <c r="D1025" s="46">
        <v>11114.7890625</v>
      </c>
      <c r="E1025" s="57">
        <v>11114.7890625</v>
      </c>
    </row>
    <row r="1026" spans="1:5" ht="30">
      <c r="A1026" s="5" t="s">
        <v>2055</v>
      </c>
      <c r="B1026" s="15" t="s">
        <v>551</v>
      </c>
      <c r="C1026" s="20" t="s">
        <v>120</v>
      </c>
      <c r="D1026" s="46">
        <v>3855.54345703125</v>
      </c>
      <c r="E1026" s="57">
        <v>3855.54345703125</v>
      </c>
    </row>
    <row r="1027" spans="1:5" ht="30">
      <c r="A1027" s="5" t="s">
        <v>2056</v>
      </c>
      <c r="B1027" s="15" t="s">
        <v>2057</v>
      </c>
      <c r="C1027" s="20" t="s">
        <v>120</v>
      </c>
      <c r="D1027" s="50">
        <v>720.74224853515625</v>
      </c>
      <c r="E1027" s="61">
        <v>720.74224853515625</v>
      </c>
    </row>
    <row r="1028" spans="1:5" ht="30">
      <c r="A1028" s="5" t="s">
        <v>2058</v>
      </c>
      <c r="B1028" s="15" t="s">
        <v>2059</v>
      </c>
      <c r="C1028" s="20" t="s">
        <v>120</v>
      </c>
      <c r="D1028" s="47">
        <v>2882.969482421875</v>
      </c>
      <c r="E1028" s="58">
        <v>2882.969482421875</v>
      </c>
    </row>
    <row r="1029" spans="1:5" ht="30">
      <c r="A1029" s="5" t="s">
        <v>2060</v>
      </c>
      <c r="B1029" s="15" t="s">
        <v>2061</v>
      </c>
      <c r="C1029" s="20" t="s">
        <v>2062</v>
      </c>
      <c r="D1029" s="50">
        <v>108.02799987792969</v>
      </c>
      <c r="E1029" s="61">
        <v>108.02799987792969</v>
      </c>
    </row>
    <row r="1030" spans="1:5" ht="30">
      <c r="A1030" s="5" t="s">
        <v>2063</v>
      </c>
      <c r="B1030" s="15" t="s">
        <v>2064</v>
      </c>
      <c r="C1030" s="20" t="s">
        <v>2062</v>
      </c>
      <c r="D1030" s="50">
        <v>305.38446044921875</v>
      </c>
      <c r="E1030" s="61">
        <v>305.38446044921875</v>
      </c>
    </row>
    <row r="1031" spans="1:5" ht="30">
      <c r="A1031" s="5" t="s">
        <v>2065</v>
      </c>
      <c r="B1031" s="15" t="s">
        <v>2066</v>
      </c>
      <c r="C1031" s="20" t="s">
        <v>2067</v>
      </c>
      <c r="D1031" s="45">
        <v>93.856498718261719</v>
      </c>
      <c r="E1031" s="56">
        <v>93.856498718261719</v>
      </c>
    </row>
    <row r="1032" spans="1:5" ht="30">
      <c r="A1032" s="5" t="s">
        <v>2068</v>
      </c>
      <c r="B1032" s="15" t="s">
        <v>2069</v>
      </c>
      <c r="C1032" s="20" t="s">
        <v>33</v>
      </c>
      <c r="D1032" s="48">
        <v>0</v>
      </c>
      <c r="E1032" s="59">
        <v>0</v>
      </c>
    </row>
    <row r="1033" spans="1:5" ht="30">
      <c r="A1033" s="5" t="s">
        <v>2070</v>
      </c>
      <c r="B1033" s="15" t="s">
        <v>2071</v>
      </c>
      <c r="C1033" s="20" t="s">
        <v>212</v>
      </c>
      <c r="D1033" s="48">
        <v>0</v>
      </c>
      <c r="E1033" s="59">
        <v>0</v>
      </c>
    </row>
    <row r="1034" spans="1:5" ht="30">
      <c r="A1034" s="5" t="s">
        <v>2072</v>
      </c>
      <c r="B1034" s="15" t="s">
        <v>2073</v>
      </c>
      <c r="C1034" s="20" t="s">
        <v>212</v>
      </c>
      <c r="D1034" s="48">
        <v>0</v>
      </c>
      <c r="E1034" s="59">
        <v>0</v>
      </c>
    </row>
    <row r="1035" spans="1:5" ht="30">
      <c r="A1035" s="5" t="s">
        <v>2074</v>
      </c>
      <c r="B1035" s="15" t="s">
        <v>2075</v>
      </c>
      <c r="C1035" s="20" t="s">
        <v>2076</v>
      </c>
      <c r="D1035" s="44">
        <v>9.545745849609375</v>
      </c>
      <c r="E1035" s="55">
        <v>9.545745849609375</v>
      </c>
    </row>
    <row r="1036" spans="1:5" ht="45">
      <c r="A1036" s="5" t="s">
        <v>2077</v>
      </c>
      <c r="B1036" s="15" t="s">
        <v>2078</v>
      </c>
      <c r="C1036" s="20" t="s">
        <v>90</v>
      </c>
      <c r="D1036" s="45">
        <v>10.681979179382324</v>
      </c>
      <c r="E1036" s="56">
        <v>10.681979179382324</v>
      </c>
    </row>
    <row r="1037" spans="1:5" ht="30">
      <c r="A1037" s="5" t="s">
        <v>2079</v>
      </c>
      <c r="B1037" s="15" t="s">
        <v>2080</v>
      </c>
      <c r="C1037" s="20" t="s">
        <v>2076</v>
      </c>
      <c r="D1037" s="44">
        <v>7.7924461364746094</v>
      </c>
      <c r="E1037" s="55">
        <v>7.7924461364746094</v>
      </c>
    </row>
    <row r="1038" spans="1:5" ht="45">
      <c r="A1038" s="5" t="s">
        <v>2081</v>
      </c>
      <c r="B1038" s="15" t="s">
        <v>2082</v>
      </c>
      <c r="C1038" s="20" t="s">
        <v>90</v>
      </c>
      <c r="D1038" s="45">
        <v>10.436366081237793</v>
      </c>
      <c r="E1038" s="56">
        <v>10.436366081237793</v>
      </c>
    </row>
    <row r="1039" spans="1:5" ht="30">
      <c r="A1039" s="5" t="s">
        <v>2083</v>
      </c>
      <c r="B1039" s="15" t="s">
        <v>2084</v>
      </c>
      <c r="C1039" s="20" t="s">
        <v>212</v>
      </c>
      <c r="D1039" s="50">
        <v>184.69970703125</v>
      </c>
      <c r="E1039" s="61">
        <v>184.69970703125</v>
      </c>
    </row>
    <row r="1040" spans="1:5" ht="30">
      <c r="A1040" s="5" t="s">
        <v>2085</v>
      </c>
      <c r="B1040" s="15" t="s">
        <v>2086</v>
      </c>
      <c r="C1040" s="20" t="s">
        <v>2087</v>
      </c>
      <c r="D1040" s="46">
        <v>4432.78955078125</v>
      </c>
      <c r="E1040" s="57">
        <v>4432.78955078125</v>
      </c>
    </row>
    <row r="1041" spans="1:5" ht="30">
      <c r="A1041" s="5" t="s">
        <v>2088</v>
      </c>
      <c r="B1041" s="15" t="s">
        <v>2089</v>
      </c>
      <c r="C1041" s="20" t="s">
        <v>120</v>
      </c>
      <c r="D1041" s="46">
        <v>886886.125</v>
      </c>
      <c r="E1041" s="57">
        <v>886886.125</v>
      </c>
    </row>
    <row r="1042" spans="1:5" ht="30">
      <c r="A1042" s="5" t="s">
        <v>2090</v>
      </c>
      <c r="B1042" s="15" t="s">
        <v>2091</v>
      </c>
      <c r="C1042" s="20" t="s">
        <v>120</v>
      </c>
      <c r="D1042" s="46">
        <v>966640.8125</v>
      </c>
      <c r="E1042" s="57">
        <v>966640.8125</v>
      </c>
    </row>
    <row r="1043" spans="1:5" ht="30">
      <c r="A1043" s="5" t="s">
        <v>2092</v>
      </c>
      <c r="B1043" s="15" t="s">
        <v>2093</v>
      </c>
      <c r="C1043" s="20" t="s">
        <v>120</v>
      </c>
      <c r="D1043" s="46">
        <v>5211.17919921875</v>
      </c>
      <c r="E1043" s="57">
        <v>5211.17919921875</v>
      </c>
    </row>
    <row r="1044" spans="1:5" ht="30">
      <c r="A1044" s="5" t="s">
        <v>2094</v>
      </c>
      <c r="B1044" s="15" t="s">
        <v>2095</v>
      </c>
      <c r="C1044" s="20" t="s">
        <v>120</v>
      </c>
      <c r="D1044" s="50">
        <v>450.37167358398437</v>
      </c>
      <c r="E1044" s="61">
        <v>450.37167358398437</v>
      </c>
    </row>
    <row r="1045" spans="1:5" ht="30">
      <c r="A1045" s="5" t="s">
        <v>2096</v>
      </c>
      <c r="B1045" s="15" t="s">
        <v>2097</v>
      </c>
      <c r="C1045" s="20" t="s">
        <v>120</v>
      </c>
      <c r="D1045" s="50">
        <v>704.17510986328125</v>
      </c>
      <c r="E1045" s="61">
        <v>704.17510986328125</v>
      </c>
    </row>
    <row r="1046" spans="1:5" ht="30">
      <c r="A1046" s="5" t="s">
        <v>2098</v>
      </c>
      <c r="B1046" s="15" t="s">
        <v>2099</v>
      </c>
      <c r="C1046" s="20" t="s">
        <v>212</v>
      </c>
      <c r="D1046" s="44">
        <v>9.8999099731445313</v>
      </c>
      <c r="E1046" s="55">
        <v>9.8999099731445313</v>
      </c>
    </row>
    <row r="1047" spans="1:5" ht="30">
      <c r="A1047" s="5" t="s">
        <v>2100</v>
      </c>
      <c r="B1047" s="15" t="s">
        <v>2101</v>
      </c>
      <c r="C1047" s="20" t="s">
        <v>212</v>
      </c>
      <c r="D1047" s="51">
        <v>0.31436794996261597</v>
      </c>
      <c r="E1047" s="62">
        <v>0.31436794996261597</v>
      </c>
    </row>
    <row r="1048" spans="1:5" ht="45">
      <c r="A1048" s="5" t="s">
        <v>2102</v>
      </c>
      <c r="B1048" s="15" t="s">
        <v>2103</v>
      </c>
      <c r="C1048" s="20" t="s">
        <v>212</v>
      </c>
      <c r="D1048" s="48">
        <v>0</v>
      </c>
      <c r="E1048" s="59">
        <v>0</v>
      </c>
    </row>
    <row r="1049" spans="1:5" ht="30">
      <c r="A1049" s="5" t="s">
        <v>2104</v>
      </c>
      <c r="B1049" s="15" t="s">
        <v>2105</v>
      </c>
      <c r="C1049" s="20" t="s">
        <v>212</v>
      </c>
      <c r="D1049" s="48">
        <v>0</v>
      </c>
      <c r="E1049" s="59">
        <v>0</v>
      </c>
    </row>
    <row r="1050" spans="1:5" ht="30">
      <c r="A1050" s="5" t="s">
        <v>2106</v>
      </c>
      <c r="B1050" s="15" t="s">
        <v>2107</v>
      </c>
      <c r="C1050" s="20" t="s">
        <v>212</v>
      </c>
      <c r="D1050" s="45">
        <v>10.214278221130371</v>
      </c>
      <c r="E1050" s="56">
        <v>10.214278221130371</v>
      </c>
    </row>
    <row r="1051" spans="1:5" ht="30">
      <c r="A1051" s="5" t="s">
        <v>2108</v>
      </c>
      <c r="B1051" s="15" t="s">
        <v>2109</v>
      </c>
      <c r="C1051" s="20" t="s">
        <v>212</v>
      </c>
      <c r="D1051" s="44">
        <v>2.0428555011749268</v>
      </c>
      <c r="E1051" s="55">
        <v>2.0428555011749268</v>
      </c>
    </row>
    <row r="1052" spans="1:5" ht="30">
      <c r="A1052" s="5" t="s">
        <v>2110</v>
      </c>
      <c r="B1052" s="15" t="s">
        <v>2111</v>
      </c>
      <c r="C1052" s="20" t="s">
        <v>212</v>
      </c>
      <c r="D1052" s="44">
        <v>8.171422004699707</v>
      </c>
      <c r="E1052" s="55">
        <v>8.171422004699707</v>
      </c>
    </row>
    <row r="1053" spans="1:5" ht="30">
      <c r="A1053" s="5" t="s">
        <v>552</v>
      </c>
      <c r="B1053" s="15" t="s">
        <v>2112</v>
      </c>
      <c r="C1053" s="20" t="s">
        <v>33</v>
      </c>
      <c r="D1053" s="44">
        <v>5.3000001907348633</v>
      </c>
      <c r="E1053" s="55">
        <v>5.3000001907348633</v>
      </c>
    </row>
    <row r="1054" spans="1:5" ht="30">
      <c r="A1054" s="5" t="s">
        <v>2037</v>
      </c>
      <c r="B1054" s="15" t="s">
        <v>2113</v>
      </c>
      <c r="C1054" s="20" t="s">
        <v>33</v>
      </c>
      <c r="D1054" s="44">
        <v>3.7172515392303467</v>
      </c>
      <c r="E1054" s="55">
        <v>3.7172515392303467</v>
      </c>
    </row>
    <row r="1055" spans="1:5" ht="30">
      <c r="A1055" s="5" t="s">
        <v>2041</v>
      </c>
      <c r="B1055" s="15" t="s">
        <v>2114</v>
      </c>
      <c r="C1055" s="20" t="s">
        <v>33</v>
      </c>
      <c r="D1055" s="45">
        <v>13.061439514160156</v>
      </c>
      <c r="E1055" s="56">
        <v>13.061439514160156</v>
      </c>
    </row>
    <row r="1056" spans="1:5" ht="30">
      <c r="A1056" s="5" t="s">
        <v>2115</v>
      </c>
      <c r="B1056" s="15" t="s">
        <v>2116</v>
      </c>
      <c r="C1056" s="20" t="s">
        <v>2117</v>
      </c>
      <c r="D1056" s="48">
        <v>0</v>
      </c>
      <c r="E1056" s="59">
        <v>0</v>
      </c>
    </row>
    <row r="1057" spans="1:5" ht="30">
      <c r="A1057" s="5" t="s">
        <v>2118</v>
      </c>
      <c r="B1057" s="15" t="s">
        <v>2119</v>
      </c>
      <c r="C1057" s="20" t="s">
        <v>2117</v>
      </c>
      <c r="D1057" s="48">
        <v>0</v>
      </c>
      <c r="E1057" s="59">
        <v>0</v>
      </c>
    </row>
    <row r="1058" spans="1:5" ht="30">
      <c r="A1058" s="5" t="s">
        <v>2120</v>
      </c>
      <c r="B1058" s="15" t="s">
        <v>2121</v>
      </c>
      <c r="C1058" s="20" t="s">
        <v>2117</v>
      </c>
      <c r="D1058" s="48">
        <v>0</v>
      </c>
      <c r="E1058" s="59">
        <v>0</v>
      </c>
    </row>
    <row r="1059" spans="1:5" ht="30">
      <c r="A1059" s="5" t="s">
        <v>2122</v>
      </c>
      <c r="B1059" s="15" t="s">
        <v>2123</v>
      </c>
      <c r="C1059" s="20" t="s">
        <v>2117</v>
      </c>
      <c r="D1059" s="48">
        <v>0</v>
      </c>
      <c r="E1059" s="59">
        <v>0</v>
      </c>
    </row>
    <row r="1060" spans="1:5" ht="45">
      <c r="A1060" s="5" t="s">
        <v>2124</v>
      </c>
      <c r="B1060" s="15" t="s">
        <v>2125</v>
      </c>
      <c r="C1060" s="20" t="s">
        <v>2126</v>
      </c>
      <c r="D1060" s="48">
        <v>0</v>
      </c>
      <c r="E1060" s="59">
        <v>0</v>
      </c>
    </row>
    <row r="1061" spans="1:5" ht="30">
      <c r="A1061" s="5" t="s">
        <v>2127</v>
      </c>
      <c r="B1061" s="15" t="s">
        <v>2128</v>
      </c>
      <c r="C1061" s="20" t="s">
        <v>2129</v>
      </c>
      <c r="D1061" s="48">
        <v>0</v>
      </c>
      <c r="E1061" s="59">
        <v>0</v>
      </c>
    </row>
    <row r="1062" spans="1:5" ht="45">
      <c r="A1062" s="5" t="s">
        <v>2130</v>
      </c>
      <c r="B1062" s="15" t="s">
        <v>2131</v>
      </c>
      <c r="C1062" s="20" t="s">
        <v>2132</v>
      </c>
      <c r="D1062" s="48">
        <v>0</v>
      </c>
      <c r="E1062" s="59">
        <v>0</v>
      </c>
    </row>
    <row r="1063" spans="1:5" ht="45">
      <c r="A1063" s="5" t="s">
        <v>2133</v>
      </c>
      <c r="B1063" s="15" t="s">
        <v>2134</v>
      </c>
      <c r="C1063" s="20" t="s">
        <v>2132</v>
      </c>
      <c r="D1063" s="48">
        <v>0</v>
      </c>
      <c r="E1063" s="59">
        <v>0</v>
      </c>
    </row>
    <row r="1064" spans="1:5" ht="30">
      <c r="A1064" s="5" t="s">
        <v>2135</v>
      </c>
      <c r="B1064" s="15" t="s">
        <v>2136</v>
      </c>
      <c r="C1064" s="20"/>
      <c r="D1064" s="44">
        <v>6</v>
      </c>
      <c r="E1064" s="55">
        <v>6</v>
      </c>
    </row>
    <row r="1065" spans="1:5" ht="30">
      <c r="A1065" s="5" t="s">
        <v>2137</v>
      </c>
      <c r="B1065" s="15" t="s">
        <v>2138</v>
      </c>
      <c r="C1065" s="20"/>
      <c r="D1065" s="44">
        <v>5</v>
      </c>
      <c r="E1065" s="55">
        <v>5</v>
      </c>
    </row>
    <row r="1066" spans="1:5" ht="30">
      <c r="A1066" s="5" t="s">
        <v>2139</v>
      </c>
      <c r="B1066" s="15" t="s">
        <v>2140</v>
      </c>
      <c r="C1066" s="20" t="s">
        <v>212</v>
      </c>
      <c r="D1066" s="50">
        <v>184.69970703125</v>
      </c>
      <c r="E1066" s="61">
        <v>184.69970703125</v>
      </c>
    </row>
    <row r="1067" spans="1:5" ht="30">
      <c r="A1067" s="5" t="s">
        <v>2141</v>
      </c>
      <c r="B1067" s="15" t="s">
        <v>2142</v>
      </c>
      <c r="C1067" s="20" t="s">
        <v>212</v>
      </c>
      <c r="D1067" s="45">
        <v>36.93994140625</v>
      </c>
      <c r="E1067" s="56">
        <v>36.93994140625</v>
      </c>
    </row>
    <row r="1068" spans="1:5" ht="30">
      <c r="A1068" s="5" t="s">
        <v>2143</v>
      </c>
      <c r="B1068" s="15" t="s">
        <v>2144</v>
      </c>
      <c r="C1068" s="20" t="s">
        <v>30</v>
      </c>
      <c r="D1068" s="45">
        <v>29.999990463256836</v>
      </c>
      <c r="E1068" s="56">
        <v>29.999990463256836</v>
      </c>
    </row>
    <row r="1069" spans="1:5" ht="30">
      <c r="A1069" s="5" t="s">
        <v>2145</v>
      </c>
      <c r="B1069" s="15" t="s">
        <v>2146</v>
      </c>
      <c r="C1069" s="20" t="s">
        <v>33</v>
      </c>
      <c r="D1069" s="45">
        <v>27.989999771118164</v>
      </c>
      <c r="E1069" s="56">
        <v>27.989999771118164</v>
      </c>
    </row>
    <row r="1070" spans="1:5" ht="30">
      <c r="A1070" s="5" t="s">
        <v>2147</v>
      </c>
      <c r="B1070" s="15" t="s">
        <v>2148</v>
      </c>
      <c r="C1070" s="20" t="s">
        <v>212</v>
      </c>
      <c r="D1070" s="45">
        <v>30.736248016357422</v>
      </c>
      <c r="E1070" s="56">
        <v>30.736248016357422</v>
      </c>
    </row>
    <row r="1071" spans="1:5" ht="30">
      <c r="A1071" s="5" t="s">
        <v>2149</v>
      </c>
      <c r="B1071" s="15" t="s">
        <v>2150</v>
      </c>
      <c r="C1071" s="20" t="s">
        <v>33</v>
      </c>
      <c r="D1071" s="45">
        <v>13.45576000213623</v>
      </c>
      <c r="E1071" s="56">
        <v>13.45576000213623</v>
      </c>
    </row>
    <row r="1072" spans="1:5" ht="30">
      <c r="A1072" s="5" t="s">
        <v>2151</v>
      </c>
      <c r="B1072" s="15" t="s">
        <v>2152</v>
      </c>
      <c r="C1072" s="20" t="s">
        <v>30</v>
      </c>
      <c r="D1072" s="45">
        <v>60.799991607666016</v>
      </c>
      <c r="E1072" s="56">
        <v>60.799991607666016</v>
      </c>
    </row>
    <row r="1073" spans="1:5" ht="30">
      <c r="A1073" s="5" t="s">
        <v>2153</v>
      </c>
      <c r="B1073" s="15" t="s">
        <v>2154</v>
      </c>
      <c r="C1073" s="20" t="s">
        <v>212</v>
      </c>
      <c r="D1073" s="45">
        <v>31.018465042114258</v>
      </c>
      <c r="E1073" s="56">
        <v>31.018465042114258</v>
      </c>
    </row>
    <row r="1074" spans="1:5" ht="45">
      <c r="A1074" s="5" t="s">
        <v>2155</v>
      </c>
      <c r="B1074" s="15" t="s">
        <v>2156</v>
      </c>
      <c r="C1074" s="20" t="s">
        <v>33</v>
      </c>
      <c r="D1074" s="45">
        <v>60.000003814697266</v>
      </c>
      <c r="E1074" s="56">
        <v>60.000003814697266</v>
      </c>
    </row>
    <row r="1075" spans="1:5" ht="30">
      <c r="A1075" s="5" t="s">
        <v>2157</v>
      </c>
      <c r="B1075" s="15" t="s">
        <v>2158</v>
      </c>
      <c r="C1075" s="20" t="s">
        <v>212</v>
      </c>
      <c r="D1075" s="50">
        <v>269.41229248046875</v>
      </c>
      <c r="E1075" s="61">
        <v>269.41229248046875</v>
      </c>
    </row>
    <row r="1076" spans="1:5" ht="45">
      <c r="A1076" s="5" t="s">
        <v>2159</v>
      </c>
      <c r="B1076" s="15" t="s">
        <v>2160</v>
      </c>
      <c r="C1076" s="20" t="s">
        <v>212</v>
      </c>
      <c r="D1076" s="45">
        <v>53.882457733154297</v>
      </c>
      <c r="E1076" s="56">
        <v>53.882457733154297</v>
      </c>
    </row>
    <row r="1077" spans="1:5" ht="30">
      <c r="A1077" s="5" t="s">
        <v>2161</v>
      </c>
      <c r="B1077" s="15" t="s">
        <v>2162</v>
      </c>
      <c r="C1077" s="20" t="s">
        <v>30</v>
      </c>
      <c r="D1077" s="50">
        <v>320.67135620117187</v>
      </c>
      <c r="E1077" s="61">
        <v>320.67135620117187</v>
      </c>
    </row>
    <row r="1078" spans="1:5" ht="30">
      <c r="A1078" s="5" t="s">
        <v>2163</v>
      </c>
      <c r="B1078" s="15" t="s">
        <v>2164</v>
      </c>
      <c r="C1078" s="20" t="s">
        <v>212</v>
      </c>
      <c r="D1078" s="45">
        <v>63.047168731689453</v>
      </c>
      <c r="E1078" s="56">
        <v>63.047168731689453</v>
      </c>
    </row>
    <row r="1079" spans="1:5" ht="45">
      <c r="A1079" s="5" t="s">
        <v>2165</v>
      </c>
      <c r="B1079" s="15" t="s">
        <v>2166</v>
      </c>
      <c r="C1079" s="20" t="s">
        <v>212</v>
      </c>
      <c r="D1079" s="45">
        <v>12.609433174133301</v>
      </c>
      <c r="E1079" s="56">
        <v>12.609433174133301</v>
      </c>
    </row>
    <row r="1080" spans="1:5" ht="30">
      <c r="A1080" s="5" t="s">
        <v>2167</v>
      </c>
      <c r="B1080" s="15" t="s">
        <v>2168</v>
      </c>
      <c r="C1080" s="20" t="s">
        <v>30</v>
      </c>
      <c r="D1080" s="45">
        <v>27.208242416381836</v>
      </c>
      <c r="E1080" s="56">
        <v>27.208242416381836</v>
      </c>
    </row>
    <row r="1081" spans="1:5" ht="30">
      <c r="A1081" s="5" t="s">
        <v>2169</v>
      </c>
      <c r="B1081" s="15" t="s">
        <v>2170</v>
      </c>
      <c r="C1081" s="20" t="s">
        <v>212</v>
      </c>
      <c r="D1081" s="50">
        <v>332.45944213867187</v>
      </c>
      <c r="E1081" s="61">
        <v>332.45944213867187</v>
      </c>
    </row>
    <row r="1082" spans="1:5" ht="30">
      <c r="A1082" s="5" t="s">
        <v>2171</v>
      </c>
      <c r="B1082" s="15" t="s">
        <v>2172</v>
      </c>
      <c r="C1082" s="20" t="s">
        <v>212</v>
      </c>
      <c r="D1082" s="45">
        <v>66.491889953613281</v>
      </c>
      <c r="E1082" s="56">
        <v>66.491889953613281</v>
      </c>
    </row>
    <row r="1083" spans="1:5" ht="30">
      <c r="A1083" s="5" t="s">
        <v>2173</v>
      </c>
      <c r="B1083" s="15" t="s">
        <v>2174</v>
      </c>
      <c r="C1083" s="20" t="s">
        <v>30</v>
      </c>
      <c r="D1083" s="50">
        <v>266.11618041992187</v>
      </c>
      <c r="E1083" s="61">
        <v>266.11618041992187</v>
      </c>
    </row>
    <row r="1084" spans="1:5" ht="30">
      <c r="A1084" s="5" t="s">
        <v>2175</v>
      </c>
      <c r="B1084" s="15" t="s">
        <v>2176</v>
      </c>
      <c r="C1084" s="20" t="s">
        <v>38</v>
      </c>
      <c r="D1084" s="44">
        <v>1.1254067420959473</v>
      </c>
      <c r="E1084" s="55">
        <v>1.1254067420959473</v>
      </c>
    </row>
    <row r="1085" spans="1:5" ht="45">
      <c r="A1085" s="5" t="s">
        <v>2177</v>
      </c>
      <c r="B1085" s="15" t="s">
        <v>2178</v>
      </c>
      <c r="C1085" s="20" t="s">
        <v>33</v>
      </c>
      <c r="D1085" s="45">
        <v>18.963865280151367</v>
      </c>
      <c r="E1085" s="56">
        <v>18.963865280151367</v>
      </c>
    </row>
    <row r="1086" spans="1:5" ht="30">
      <c r="A1086" s="5" t="s">
        <v>2179</v>
      </c>
      <c r="B1086" s="15" t="s">
        <v>2180</v>
      </c>
      <c r="C1086" s="20"/>
      <c r="D1086" s="44">
        <v>1.7999998331069946</v>
      </c>
      <c r="E1086" s="55">
        <v>1.7999998331069946</v>
      </c>
    </row>
    <row r="1087" spans="1:5" ht="30">
      <c r="A1087" s="5" t="s">
        <v>2181</v>
      </c>
      <c r="B1087" s="15" t="s">
        <v>2182</v>
      </c>
      <c r="C1087" s="20" t="s">
        <v>212</v>
      </c>
      <c r="D1087" s="50">
        <v>363.47793579101562</v>
      </c>
      <c r="E1087" s="61">
        <v>363.47793579101562</v>
      </c>
    </row>
    <row r="1088" spans="1:5" ht="30">
      <c r="A1088" s="5" t="s">
        <v>2183</v>
      </c>
      <c r="B1088" s="15" t="s">
        <v>2184</v>
      </c>
      <c r="C1088" s="20" t="s">
        <v>212</v>
      </c>
      <c r="D1088" s="45">
        <v>72.695587158203125</v>
      </c>
      <c r="E1088" s="56">
        <v>72.695587158203125</v>
      </c>
    </row>
    <row r="1089" spans="1:5" ht="30">
      <c r="A1089" s="5" t="s">
        <v>2185</v>
      </c>
      <c r="B1089" s="15" t="s">
        <v>2186</v>
      </c>
      <c r="C1089" s="20" t="s">
        <v>30</v>
      </c>
      <c r="D1089" s="45">
        <v>55.52099609375</v>
      </c>
      <c r="E1089" s="56">
        <v>55.52099609375</v>
      </c>
    </row>
    <row r="1090" spans="1:5" ht="30">
      <c r="A1090" s="5" t="s">
        <v>2187</v>
      </c>
      <c r="B1090" s="15" t="s">
        <v>2188</v>
      </c>
      <c r="C1090" s="20" t="s">
        <v>33</v>
      </c>
      <c r="D1090" s="45">
        <v>78.076766967773438</v>
      </c>
      <c r="E1090" s="56">
        <v>78.076766967773438</v>
      </c>
    </row>
    <row r="1091" spans="1:5" ht="30">
      <c r="A1091" s="5" t="s">
        <v>2189</v>
      </c>
      <c r="B1091" s="15" t="s">
        <v>2190</v>
      </c>
      <c r="C1091" s="20" t="s">
        <v>120</v>
      </c>
      <c r="D1091" s="47">
        <v>1026.381591796875</v>
      </c>
      <c r="E1091" s="58">
        <v>1026.381591796875</v>
      </c>
    </row>
    <row r="1092" spans="1:5" ht="30">
      <c r="A1092" s="5" t="s">
        <v>2191</v>
      </c>
      <c r="B1092" s="15" t="s">
        <v>2192</v>
      </c>
      <c r="C1092" s="20" t="s">
        <v>120</v>
      </c>
      <c r="D1092" s="45">
        <v>15.85419750213623</v>
      </c>
      <c r="E1092" s="56">
        <v>15.85419750213623</v>
      </c>
    </row>
    <row r="1093" spans="1:5" ht="30">
      <c r="A1093" s="5" t="s">
        <v>2193</v>
      </c>
      <c r="B1093" s="15" t="s">
        <v>2194</v>
      </c>
      <c r="C1093" s="20" t="s">
        <v>120</v>
      </c>
      <c r="D1093" s="46">
        <v>5211.17919921875</v>
      </c>
      <c r="E1093" s="57">
        <v>5211.17919921875</v>
      </c>
    </row>
    <row r="1094" spans="1:5">
      <c r="A1094" s="5" t="s">
        <v>2195</v>
      </c>
      <c r="B1094" s="15" t="s">
        <v>574</v>
      </c>
      <c r="C1094" s="20" t="s">
        <v>38</v>
      </c>
      <c r="D1094" s="44">
        <v>1.0331799983978271</v>
      </c>
      <c r="E1094" s="55">
        <v>1.0331799983978271</v>
      </c>
    </row>
    <row r="1095" spans="1:5">
      <c r="A1095" s="5" t="s">
        <v>2196</v>
      </c>
      <c r="B1095" s="15" t="s">
        <v>576</v>
      </c>
      <c r="C1095" s="20" t="s">
        <v>30</v>
      </c>
      <c r="D1095" s="45">
        <v>25.850008010864258</v>
      </c>
      <c r="E1095" s="56">
        <v>25.850008010864258</v>
      </c>
    </row>
    <row r="1096" spans="1:5">
      <c r="A1096" s="5" t="s">
        <v>2197</v>
      </c>
      <c r="B1096" s="15" t="s">
        <v>2198</v>
      </c>
      <c r="C1096" s="20" t="s">
        <v>500</v>
      </c>
      <c r="D1096" s="51">
        <v>0.86557447910308838</v>
      </c>
      <c r="E1096" s="62">
        <v>0.86557447910308838</v>
      </c>
    </row>
    <row r="1097" spans="1:5">
      <c r="A1097" s="5" t="s">
        <v>2199</v>
      </c>
      <c r="B1097" s="15" t="s">
        <v>578</v>
      </c>
      <c r="C1097" s="20" t="s">
        <v>212</v>
      </c>
      <c r="D1097" s="47">
        <v>1277.0692138671875</v>
      </c>
      <c r="E1097" s="58">
        <v>1277.0692138671875</v>
      </c>
    </row>
    <row r="1098" spans="1:5" ht="30">
      <c r="A1098" s="5" t="s">
        <v>2200</v>
      </c>
      <c r="B1098" s="15" t="s">
        <v>2201</v>
      </c>
      <c r="C1098" s="20"/>
      <c r="D1098" s="45">
        <v>28.757808685302734</v>
      </c>
      <c r="E1098" s="56">
        <v>28.757808685302734</v>
      </c>
    </row>
    <row r="1099" spans="1:5" ht="30">
      <c r="A1099" s="5" t="s">
        <v>2202</v>
      </c>
      <c r="B1099" s="15" t="s">
        <v>2203</v>
      </c>
      <c r="C1099" s="20" t="s">
        <v>33</v>
      </c>
      <c r="D1099" s="45">
        <v>76.589080810546875</v>
      </c>
      <c r="E1099" s="56">
        <v>76.589080810546875</v>
      </c>
    </row>
    <row r="1100" spans="1:5" ht="30">
      <c r="A1100" s="5" t="s">
        <v>2204</v>
      </c>
      <c r="B1100" s="15" t="s">
        <v>2205</v>
      </c>
      <c r="C1100" s="20" t="s">
        <v>33</v>
      </c>
      <c r="D1100" s="45">
        <v>20.549505233764648</v>
      </c>
      <c r="E1100" s="56">
        <v>20.549505233764648</v>
      </c>
    </row>
    <row r="1101" spans="1:5" ht="30">
      <c r="A1101" s="5" t="s">
        <v>2206</v>
      </c>
      <c r="B1101" s="15" t="s">
        <v>2207</v>
      </c>
      <c r="C1101" s="20" t="s">
        <v>33</v>
      </c>
      <c r="D1101" s="51">
        <v>2.9724454507231712E-2</v>
      </c>
      <c r="E1101" s="62">
        <v>2.9724454507231712E-2</v>
      </c>
    </row>
    <row r="1102" spans="1:5" ht="30">
      <c r="A1102" s="5" t="s">
        <v>2208</v>
      </c>
      <c r="B1102" s="15" t="s">
        <v>2209</v>
      </c>
      <c r="C1102" s="20" t="s">
        <v>33</v>
      </c>
      <c r="D1102" s="44">
        <v>1.9092977046966553</v>
      </c>
      <c r="E1102" s="55">
        <v>1.9092977046966553</v>
      </c>
    </row>
    <row r="1103" spans="1:5" ht="30">
      <c r="A1103" s="5" t="s">
        <v>2210</v>
      </c>
      <c r="B1103" s="15" t="s">
        <v>2211</v>
      </c>
      <c r="C1103" s="20" t="s">
        <v>33</v>
      </c>
      <c r="D1103" s="48">
        <v>0</v>
      </c>
      <c r="E1103" s="59">
        <v>0</v>
      </c>
    </row>
    <row r="1104" spans="1:5" ht="30">
      <c r="A1104" s="5" t="s">
        <v>2212</v>
      </c>
      <c r="B1104" s="15" t="s">
        <v>2213</v>
      </c>
      <c r="C1104" s="20" t="s">
        <v>33</v>
      </c>
      <c r="D1104" s="51">
        <v>0.92238712310791016</v>
      </c>
      <c r="E1104" s="62">
        <v>0.92238712310791016</v>
      </c>
    </row>
    <row r="1105" spans="1:5" ht="30">
      <c r="A1105" s="5" t="s">
        <v>2214</v>
      </c>
      <c r="B1105" s="15" t="s">
        <v>2215</v>
      </c>
      <c r="C1105" s="20" t="s">
        <v>33</v>
      </c>
      <c r="D1105" s="48">
        <v>0</v>
      </c>
      <c r="E1105" s="59">
        <v>0</v>
      </c>
    </row>
    <row r="1106" spans="1:5">
      <c r="A1106" s="5" t="s">
        <v>2216</v>
      </c>
      <c r="B1106" s="15" t="s">
        <v>2217</v>
      </c>
      <c r="C1106" s="20" t="s">
        <v>212</v>
      </c>
      <c r="D1106" s="51">
        <v>0.58093011379241943</v>
      </c>
      <c r="E1106" s="62">
        <v>0.58093011379241943</v>
      </c>
    </row>
    <row r="1107" spans="1:5">
      <c r="A1107" s="5" t="s">
        <v>2218</v>
      </c>
      <c r="B1107" s="15" t="s">
        <v>590</v>
      </c>
      <c r="C1107" s="20" t="s">
        <v>38</v>
      </c>
      <c r="D1107" s="44">
        <v>1.1129435300827026</v>
      </c>
      <c r="E1107" s="55">
        <v>1.1129435300827026</v>
      </c>
    </row>
    <row r="1108" spans="1:5">
      <c r="A1108" s="5" t="s">
        <v>2219</v>
      </c>
      <c r="B1108" s="15" t="s">
        <v>592</v>
      </c>
      <c r="C1108" s="20" t="s">
        <v>30</v>
      </c>
      <c r="D1108" s="45">
        <v>25.850008010864258</v>
      </c>
      <c r="E1108" s="56">
        <v>25.850008010864258</v>
      </c>
    </row>
    <row r="1109" spans="1:5">
      <c r="A1109" s="5" t="s">
        <v>2220</v>
      </c>
      <c r="B1109" s="15" t="s">
        <v>2221</v>
      </c>
      <c r="C1109" s="20" t="s">
        <v>500</v>
      </c>
      <c r="D1109" s="51">
        <v>0.86494863033294678</v>
      </c>
      <c r="E1109" s="62">
        <v>0.86494863033294678</v>
      </c>
    </row>
    <row r="1110" spans="1:5">
      <c r="A1110" s="5" t="s">
        <v>2222</v>
      </c>
      <c r="B1110" s="15" t="s">
        <v>594</v>
      </c>
      <c r="C1110" s="20" t="s">
        <v>212</v>
      </c>
      <c r="D1110" s="50">
        <v>372.87127685546875</v>
      </c>
      <c r="E1110" s="61">
        <v>372.87127685546875</v>
      </c>
    </row>
    <row r="1111" spans="1:5" ht="30">
      <c r="A1111" s="5" t="s">
        <v>2223</v>
      </c>
      <c r="B1111" s="15" t="s">
        <v>2224</v>
      </c>
      <c r="C1111" s="20"/>
      <c r="D1111" s="45">
        <v>28.772794723510742</v>
      </c>
      <c r="E1111" s="56">
        <v>28.772794723510742</v>
      </c>
    </row>
    <row r="1112" spans="1:5" ht="30">
      <c r="A1112" s="5" t="s">
        <v>2225</v>
      </c>
      <c r="B1112" s="15" t="s">
        <v>2226</v>
      </c>
      <c r="C1112" s="20" t="s">
        <v>33</v>
      </c>
      <c r="D1112" s="45">
        <v>76.6959228515625</v>
      </c>
      <c r="E1112" s="56">
        <v>76.6959228515625</v>
      </c>
    </row>
    <row r="1113" spans="1:5" ht="30">
      <c r="A1113" s="5" t="s">
        <v>2227</v>
      </c>
      <c r="B1113" s="15" t="s">
        <v>2228</v>
      </c>
      <c r="C1113" s="20" t="s">
        <v>33</v>
      </c>
      <c r="D1113" s="45">
        <v>20.57817268371582</v>
      </c>
      <c r="E1113" s="56">
        <v>20.57817268371582</v>
      </c>
    </row>
    <row r="1114" spans="1:5" ht="30">
      <c r="A1114" s="5" t="s">
        <v>2229</v>
      </c>
      <c r="B1114" s="15" t="s">
        <v>2230</v>
      </c>
      <c r="C1114" s="20" t="s">
        <v>33</v>
      </c>
      <c r="D1114" s="51">
        <v>2.9765922576189041E-2</v>
      </c>
      <c r="E1114" s="62">
        <v>2.9765922576189041E-2</v>
      </c>
    </row>
    <row r="1115" spans="1:5" ht="30">
      <c r="A1115" s="5" t="s">
        <v>2231</v>
      </c>
      <c r="B1115" s="15" t="s">
        <v>2232</v>
      </c>
      <c r="C1115" s="20" t="s">
        <v>33</v>
      </c>
      <c r="D1115" s="44">
        <v>1.7724605798721313</v>
      </c>
      <c r="E1115" s="55">
        <v>1.7724605798721313</v>
      </c>
    </row>
    <row r="1116" spans="1:5" ht="30">
      <c r="A1116" s="5" t="s">
        <v>2233</v>
      </c>
      <c r="B1116" s="15" t="s">
        <v>2234</v>
      </c>
      <c r="C1116" s="20" t="s">
        <v>33</v>
      </c>
      <c r="D1116" s="48">
        <v>0</v>
      </c>
      <c r="E1116" s="59">
        <v>0</v>
      </c>
    </row>
    <row r="1117" spans="1:5" ht="30">
      <c r="A1117" s="5" t="s">
        <v>2235</v>
      </c>
      <c r="B1117" s="15" t="s">
        <v>2236</v>
      </c>
      <c r="C1117" s="20" t="s">
        <v>33</v>
      </c>
      <c r="D1117" s="51">
        <v>0.92367380857467651</v>
      </c>
      <c r="E1117" s="62">
        <v>0.92367380857467651</v>
      </c>
    </row>
    <row r="1118" spans="1:5" ht="30">
      <c r="A1118" s="5" t="s">
        <v>2237</v>
      </c>
      <c r="B1118" s="15" t="s">
        <v>2238</v>
      </c>
      <c r="C1118" s="20" t="s">
        <v>33</v>
      </c>
      <c r="D1118" s="48">
        <v>0</v>
      </c>
      <c r="E1118" s="59">
        <v>0</v>
      </c>
    </row>
    <row r="1119" spans="1:5" ht="30">
      <c r="A1119" s="5" t="s">
        <v>2239</v>
      </c>
      <c r="B1119" s="15" t="s">
        <v>2240</v>
      </c>
      <c r="C1119" s="20" t="s">
        <v>212</v>
      </c>
      <c r="D1119" s="51">
        <v>0.16976477205753326</v>
      </c>
      <c r="E1119" s="62">
        <v>0.16976477205753326</v>
      </c>
    </row>
    <row r="1120" spans="1:5">
      <c r="A1120" s="5" t="s">
        <v>2241</v>
      </c>
      <c r="B1120" s="15" t="s">
        <v>2242</v>
      </c>
      <c r="C1120" s="20"/>
      <c r="D1120" s="12" t="s">
        <v>1492</v>
      </c>
      <c r="E1120" s="34" t="s">
        <v>1492</v>
      </c>
    </row>
    <row r="1121" spans="1:5" ht="30">
      <c r="A1121" s="5" t="s">
        <v>2243</v>
      </c>
      <c r="B1121" s="15" t="s">
        <v>2244</v>
      </c>
      <c r="C1121" s="20"/>
      <c r="D1121" s="12" t="s">
        <v>2245</v>
      </c>
      <c r="E1121" s="34" t="s">
        <v>2245</v>
      </c>
    </row>
    <row r="1122" spans="1:5">
      <c r="A1122" s="5" t="s">
        <v>2246</v>
      </c>
      <c r="B1122" s="15" t="s">
        <v>2247</v>
      </c>
      <c r="C1122" s="20" t="s">
        <v>27</v>
      </c>
      <c r="D1122" s="50">
        <v>115.150634765625</v>
      </c>
      <c r="E1122" s="61">
        <v>115.150634765625</v>
      </c>
    </row>
    <row r="1123" spans="1:5" ht="30">
      <c r="A1123" s="5" t="s">
        <v>2248</v>
      </c>
      <c r="B1123" s="15" t="s">
        <v>2249</v>
      </c>
      <c r="C1123" s="20" t="s">
        <v>38</v>
      </c>
      <c r="D1123" s="45">
        <v>11.180787086486816</v>
      </c>
      <c r="E1123" s="56">
        <v>11.180787086486816</v>
      </c>
    </row>
    <row r="1124" spans="1:5" ht="30">
      <c r="A1124" s="5" t="s">
        <v>2250</v>
      </c>
      <c r="B1124" s="15" t="s">
        <v>2251</v>
      </c>
      <c r="C1124" s="20" t="s">
        <v>38</v>
      </c>
      <c r="D1124" s="45">
        <v>11.180787086486816</v>
      </c>
      <c r="E1124" s="56">
        <v>11.180787086486816</v>
      </c>
    </row>
    <row r="1125" spans="1:5" ht="30">
      <c r="A1125" s="5" t="s">
        <v>2252</v>
      </c>
      <c r="B1125" s="15" t="s">
        <v>2253</v>
      </c>
      <c r="C1125" s="20" t="s">
        <v>38</v>
      </c>
      <c r="D1125" s="52">
        <v>2.6301000843886868E-7</v>
      </c>
      <c r="E1125" s="63">
        <v>2.6301000843886868E-7</v>
      </c>
    </row>
    <row r="1126" spans="1:5" ht="30">
      <c r="A1126" s="5" t="s">
        <v>2254</v>
      </c>
      <c r="B1126" s="15" t="s">
        <v>2255</v>
      </c>
      <c r="C1126" s="20" t="s">
        <v>33</v>
      </c>
      <c r="D1126" s="45">
        <v>74.999862670898438</v>
      </c>
      <c r="E1126" s="56">
        <v>74.999862670898438</v>
      </c>
    </row>
    <row r="1127" spans="1:5" ht="30">
      <c r="A1127" s="5" t="s">
        <v>2256</v>
      </c>
      <c r="B1127" s="15" t="s">
        <v>2257</v>
      </c>
      <c r="C1127" s="20" t="s">
        <v>120</v>
      </c>
      <c r="D1127" s="50">
        <v>371.58251953125</v>
      </c>
      <c r="E1127" s="61">
        <v>371.58251953125</v>
      </c>
    </row>
    <row r="1128" spans="1:5" ht="30">
      <c r="A1128" s="5" t="s">
        <v>2258</v>
      </c>
      <c r="B1128" s="15" t="s">
        <v>2259</v>
      </c>
      <c r="C1128" s="20" t="s">
        <v>120</v>
      </c>
      <c r="D1128" s="50">
        <v>360.43505859375</v>
      </c>
      <c r="E1128" s="61">
        <v>360.43505859375</v>
      </c>
    </row>
    <row r="1129" spans="1:5" ht="30">
      <c r="A1129" s="5" t="s">
        <v>2260</v>
      </c>
      <c r="B1129" s="15" t="s">
        <v>2261</v>
      </c>
      <c r="C1129" s="20" t="s">
        <v>120</v>
      </c>
      <c r="D1129" s="50">
        <v>387.62997436523437</v>
      </c>
      <c r="E1129" s="61">
        <v>387.62997436523437</v>
      </c>
    </row>
    <row r="1130" spans="1:5">
      <c r="A1130" s="5" t="s">
        <v>2262</v>
      </c>
      <c r="B1130" s="15" t="s">
        <v>2263</v>
      </c>
      <c r="C1130" s="20" t="s">
        <v>212</v>
      </c>
      <c r="D1130" s="50">
        <v>861.82550048828125</v>
      </c>
      <c r="E1130" s="61">
        <v>861.82550048828125</v>
      </c>
    </row>
    <row r="1131" spans="1:5">
      <c r="A1131" s="5" t="s">
        <v>2264</v>
      </c>
      <c r="B1131" s="15" t="s">
        <v>2265</v>
      </c>
      <c r="C1131" s="20" t="s">
        <v>38</v>
      </c>
      <c r="D1131" s="51">
        <v>0.45640787482261658</v>
      </c>
      <c r="E1131" s="62">
        <v>0.45640787482261658</v>
      </c>
    </row>
    <row r="1132" spans="1:5" ht="30">
      <c r="A1132" s="5" t="s">
        <v>2266</v>
      </c>
      <c r="B1132" s="15" t="s">
        <v>2267</v>
      </c>
      <c r="C1132" s="20" t="s">
        <v>30</v>
      </c>
      <c r="D1132" s="45">
        <v>45.248462677001953</v>
      </c>
      <c r="E1132" s="56">
        <v>45.248462677001953</v>
      </c>
    </row>
    <row r="1133" spans="1:5">
      <c r="A1133" s="5" t="s">
        <v>2268</v>
      </c>
      <c r="B1133" s="15" t="s">
        <v>2269</v>
      </c>
      <c r="C1133" s="20" t="s">
        <v>500</v>
      </c>
      <c r="D1133" s="50">
        <v>189.45364379882813</v>
      </c>
      <c r="E1133" s="61">
        <v>189.45364379882813</v>
      </c>
    </row>
    <row r="1134" spans="1:5">
      <c r="A1134" s="5" t="s">
        <v>2270</v>
      </c>
      <c r="B1134" s="15" t="s">
        <v>2271</v>
      </c>
      <c r="C1134" s="20" t="s">
        <v>212</v>
      </c>
      <c r="D1134" s="50">
        <v>861.82550048828125</v>
      </c>
      <c r="E1134" s="61">
        <v>861.82550048828125</v>
      </c>
    </row>
    <row r="1135" spans="1:5">
      <c r="A1135" s="5" t="s">
        <v>2272</v>
      </c>
      <c r="B1135" s="15" t="s">
        <v>2273</v>
      </c>
      <c r="C1135" s="20" t="s">
        <v>38</v>
      </c>
      <c r="D1135" s="45">
        <v>11.637194633483887</v>
      </c>
      <c r="E1135" s="56">
        <v>11.637194633483887</v>
      </c>
    </row>
    <row r="1136" spans="1:5" ht="30">
      <c r="A1136" s="5" t="s">
        <v>2274</v>
      </c>
      <c r="B1136" s="15" t="s">
        <v>2275</v>
      </c>
      <c r="C1136" s="20" t="s">
        <v>30</v>
      </c>
      <c r="D1136" s="45">
        <v>45.373477935791016</v>
      </c>
      <c r="E1136" s="56">
        <v>45.373477935791016</v>
      </c>
    </row>
    <row r="1137" spans="1:5">
      <c r="A1137" s="5" t="s">
        <v>2276</v>
      </c>
      <c r="B1137" s="15" t="s">
        <v>2277</v>
      </c>
      <c r="C1137" s="20" t="s">
        <v>500</v>
      </c>
      <c r="D1137" s="50">
        <v>190.959228515625</v>
      </c>
      <c r="E1137" s="61">
        <v>190.959228515625</v>
      </c>
    </row>
    <row r="1138" spans="1:5">
      <c r="A1138" s="5" t="s">
        <v>2278</v>
      </c>
      <c r="B1138" s="15" t="s">
        <v>2279</v>
      </c>
      <c r="C1138" s="20"/>
      <c r="D1138" s="12" t="s">
        <v>1736</v>
      </c>
      <c r="E1138" s="34" t="s">
        <v>1736</v>
      </c>
    </row>
    <row r="1139" spans="1:5" ht="30">
      <c r="A1139" s="5" t="s">
        <v>2280</v>
      </c>
      <c r="B1139" s="15" t="s">
        <v>2281</v>
      </c>
      <c r="C1139" s="20" t="s">
        <v>120</v>
      </c>
      <c r="D1139" s="50">
        <v>395.85665893554687</v>
      </c>
      <c r="E1139" s="61">
        <v>395.85665893554687</v>
      </c>
    </row>
    <row r="1140" spans="1:5" ht="30">
      <c r="A1140" s="5" t="s">
        <v>2282</v>
      </c>
      <c r="B1140" s="15" t="s">
        <v>2283</v>
      </c>
      <c r="C1140" s="20" t="s">
        <v>33</v>
      </c>
      <c r="D1140" s="45">
        <v>95.868873596191406</v>
      </c>
      <c r="E1140" s="56">
        <v>95.868873596191406</v>
      </c>
    </row>
    <row r="1141" spans="1:5" ht="30">
      <c r="A1141" s="5" t="s">
        <v>605</v>
      </c>
      <c r="B1141" s="15" t="s">
        <v>2284</v>
      </c>
      <c r="C1141" s="20"/>
      <c r="D1141" s="44">
        <v>1.0212230682373047</v>
      </c>
      <c r="E1141" s="55">
        <v>1.0212230682373047</v>
      </c>
    </row>
    <row r="1142" spans="1:5" ht="30">
      <c r="A1142" s="5" t="s">
        <v>2285</v>
      </c>
      <c r="B1142" s="15" t="s">
        <v>2286</v>
      </c>
      <c r="C1142" s="20"/>
      <c r="D1142" s="44">
        <v>1</v>
      </c>
      <c r="E1142" s="55">
        <v>1</v>
      </c>
    </row>
    <row r="1143" spans="1:5" ht="30">
      <c r="A1143" s="5" t="s">
        <v>2287</v>
      </c>
      <c r="B1143" s="15" t="s">
        <v>2288</v>
      </c>
      <c r="C1143" s="20" t="s">
        <v>120</v>
      </c>
      <c r="D1143" s="50">
        <v>387.62997436523437</v>
      </c>
      <c r="E1143" s="61">
        <v>387.62997436523437</v>
      </c>
    </row>
    <row r="1144" spans="1:5" ht="30">
      <c r="A1144" s="5" t="s">
        <v>2289</v>
      </c>
      <c r="B1144" s="15" t="s">
        <v>2290</v>
      </c>
      <c r="C1144" s="20" t="s">
        <v>120</v>
      </c>
      <c r="D1144" s="50">
        <v>371.58251953125</v>
      </c>
      <c r="E1144" s="61">
        <v>371.58251953125</v>
      </c>
    </row>
    <row r="1145" spans="1:5">
      <c r="A1145" s="5" t="s">
        <v>2291</v>
      </c>
      <c r="B1145" s="15" t="s">
        <v>2292</v>
      </c>
      <c r="C1145" s="20" t="s">
        <v>33</v>
      </c>
      <c r="D1145" s="45">
        <v>95.860115051269531</v>
      </c>
      <c r="E1145" s="56">
        <v>95.860115051269531</v>
      </c>
    </row>
    <row r="1146" spans="1:5" ht="30">
      <c r="A1146" s="5" t="s">
        <v>2293</v>
      </c>
      <c r="B1146" s="15" t="s">
        <v>2294</v>
      </c>
      <c r="C1146" s="20" t="s">
        <v>120</v>
      </c>
      <c r="D1146" s="45">
        <v>16.047468185424805</v>
      </c>
      <c r="E1146" s="56">
        <v>16.047468185424805</v>
      </c>
    </row>
    <row r="1147" spans="1:5" ht="30">
      <c r="A1147" s="5" t="s">
        <v>2295</v>
      </c>
      <c r="B1147" s="15" t="s">
        <v>2296</v>
      </c>
      <c r="C1147" s="20" t="s">
        <v>120</v>
      </c>
      <c r="D1147" s="50">
        <v>379.4686279296875</v>
      </c>
      <c r="E1147" s="61">
        <v>379.4686279296875</v>
      </c>
    </row>
    <row r="1148" spans="1:5">
      <c r="A1148" s="5" t="s">
        <v>2297</v>
      </c>
      <c r="B1148" s="15" t="s">
        <v>2298</v>
      </c>
      <c r="C1148" s="20" t="s">
        <v>212</v>
      </c>
      <c r="D1148" s="44">
        <v>2.9718163013458252</v>
      </c>
      <c r="E1148" s="55">
        <v>2.9718163013458252</v>
      </c>
    </row>
    <row r="1149" spans="1:5" ht="30">
      <c r="A1149" s="5" t="s">
        <v>2299</v>
      </c>
      <c r="B1149" s="15" t="s">
        <v>608</v>
      </c>
      <c r="C1149" s="20" t="s">
        <v>30</v>
      </c>
      <c r="D1149" s="45">
        <v>24.999990463256836</v>
      </c>
      <c r="E1149" s="56">
        <v>24.999990463256836</v>
      </c>
    </row>
    <row r="1150" spans="1:5">
      <c r="A1150" s="5" t="s">
        <v>2300</v>
      </c>
      <c r="B1150" s="15" t="s">
        <v>2301</v>
      </c>
      <c r="C1150" s="20" t="s">
        <v>500</v>
      </c>
      <c r="D1150" s="50">
        <v>104.92924499511719</v>
      </c>
      <c r="E1150" s="61">
        <v>104.92924499511719</v>
      </c>
    </row>
    <row r="1151" spans="1:5">
      <c r="A1151" s="5" t="s">
        <v>2302</v>
      </c>
      <c r="B1151" s="15" t="s">
        <v>2303</v>
      </c>
      <c r="C1151" s="20" t="s">
        <v>212</v>
      </c>
      <c r="D1151" s="48">
        <v>0</v>
      </c>
      <c r="E1151" s="59">
        <v>0</v>
      </c>
    </row>
    <row r="1152" spans="1:5" ht="30">
      <c r="A1152" s="5" t="s">
        <v>2304</v>
      </c>
      <c r="B1152" s="15" t="s">
        <v>2305</v>
      </c>
      <c r="C1152" s="20" t="s">
        <v>30</v>
      </c>
      <c r="D1152" s="45">
        <v>45.318424224853516</v>
      </c>
      <c r="E1152" s="56">
        <v>45.318424224853516</v>
      </c>
    </row>
    <row r="1153" spans="1:5" ht="30">
      <c r="A1153" s="5" t="s">
        <v>2306</v>
      </c>
      <c r="B1153" s="15" t="s">
        <v>2307</v>
      </c>
      <c r="C1153" s="20" t="s">
        <v>500</v>
      </c>
      <c r="D1153" s="50">
        <v>189.74613952636719</v>
      </c>
      <c r="E1153" s="61">
        <v>189.74613952636719</v>
      </c>
    </row>
    <row r="1154" spans="1:5">
      <c r="A1154" s="5" t="s">
        <v>2308</v>
      </c>
      <c r="B1154" s="15" t="s">
        <v>2309</v>
      </c>
      <c r="C1154" s="20" t="s">
        <v>38</v>
      </c>
      <c r="D1154" s="51">
        <v>0.45640787482261658</v>
      </c>
      <c r="E1154" s="62">
        <v>0.45640787482261658</v>
      </c>
    </row>
    <row r="1155" spans="1:5">
      <c r="A1155" s="5" t="s">
        <v>2310</v>
      </c>
      <c r="B1155" s="15" t="s">
        <v>2311</v>
      </c>
      <c r="C1155" s="20" t="s">
        <v>212</v>
      </c>
      <c r="D1155" s="50">
        <v>858.85369873046875</v>
      </c>
      <c r="E1155" s="61">
        <v>858.85369873046875</v>
      </c>
    </row>
    <row r="1156" spans="1:5">
      <c r="A1156" s="5" t="s">
        <v>2312</v>
      </c>
      <c r="B1156" s="15" t="s">
        <v>2313</v>
      </c>
      <c r="C1156" s="20" t="s">
        <v>30</v>
      </c>
      <c r="D1156" s="45">
        <v>45.318424224853516</v>
      </c>
      <c r="E1156" s="56">
        <v>45.318424224853516</v>
      </c>
    </row>
    <row r="1157" spans="1:5">
      <c r="A1157" s="5" t="s">
        <v>2314</v>
      </c>
      <c r="B1157" s="15" t="s">
        <v>2315</v>
      </c>
      <c r="C1157" s="20" t="s">
        <v>500</v>
      </c>
      <c r="D1157" s="50">
        <v>189.74613952636719</v>
      </c>
      <c r="E1157" s="61">
        <v>189.74613952636719</v>
      </c>
    </row>
    <row r="1158" spans="1:5">
      <c r="A1158" s="5" t="s">
        <v>2316</v>
      </c>
      <c r="B1158" s="15" t="s">
        <v>2317</v>
      </c>
      <c r="C1158" s="20" t="s">
        <v>212</v>
      </c>
      <c r="D1158" s="50">
        <v>861.82550048828125</v>
      </c>
      <c r="E1158" s="61">
        <v>861.82550048828125</v>
      </c>
    </row>
    <row r="1159" spans="1:5" ht="30">
      <c r="A1159" s="5" t="s">
        <v>2318</v>
      </c>
      <c r="B1159" s="15" t="s">
        <v>2319</v>
      </c>
      <c r="C1159" s="20" t="s">
        <v>30</v>
      </c>
      <c r="D1159" s="45">
        <v>45.24847412109375</v>
      </c>
      <c r="E1159" s="56">
        <v>45.24847412109375</v>
      </c>
    </row>
    <row r="1160" spans="1:5">
      <c r="A1160" s="5" t="s">
        <v>2320</v>
      </c>
      <c r="B1160" s="15" t="s">
        <v>2321</v>
      </c>
      <c r="C1160" s="20" t="s">
        <v>500</v>
      </c>
      <c r="D1160" s="50">
        <v>189.45364379882813</v>
      </c>
      <c r="E1160" s="61">
        <v>189.45364379882813</v>
      </c>
    </row>
    <row r="1161" spans="1:5" ht="30">
      <c r="A1161" s="5" t="s">
        <v>633</v>
      </c>
      <c r="B1161" s="15" t="s">
        <v>634</v>
      </c>
      <c r="C1161" s="20"/>
      <c r="D1161" s="51">
        <v>0.5</v>
      </c>
      <c r="E1161" s="62">
        <v>0.5</v>
      </c>
    </row>
    <row r="1162" spans="1:5" ht="30">
      <c r="A1162" s="5" t="s">
        <v>635</v>
      </c>
      <c r="B1162" s="15" t="s">
        <v>636</v>
      </c>
      <c r="C1162" s="20"/>
      <c r="D1162" s="51">
        <v>0.5</v>
      </c>
      <c r="E1162" s="62">
        <v>0.5</v>
      </c>
    </row>
    <row r="1163" spans="1:5" ht="30">
      <c r="A1163" s="5" t="s">
        <v>2322</v>
      </c>
      <c r="B1163" s="15" t="s">
        <v>2323</v>
      </c>
      <c r="C1163" s="20"/>
      <c r="D1163" s="52">
        <v>3.1287045176853212E-10</v>
      </c>
      <c r="E1163" s="63">
        <v>3.1287045176853212E-10</v>
      </c>
    </row>
    <row r="1164" spans="1:5" ht="30">
      <c r="A1164" s="5" t="s">
        <v>2324</v>
      </c>
      <c r="B1164" s="15" t="s">
        <v>2325</v>
      </c>
      <c r="C1164" s="20"/>
      <c r="D1164" s="44">
        <v>1</v>
      </c>
      <c r="E1164" s="55">
        <v>1</v>
      </c>
    </row>
    <row r="1165" spans="1:5" ht="30">
      <c r="A1165" s="5" t="s">
        <v>611</v>
      </c>
      <c r="B1165" s="15" t="s">
        <v>612</v>
      </c>
      <c r="C1165" s="20"/>
      <c r="D1165" s="51">
        <v>0.99000000953674316</v>
      </c>
      <c r="E1165" s="62">
        <v>0.99000000953674316</v>
      </c>
    </row>
    <row r="1166" spans="1:5" ht="30">
      <c r="A1166" s="5" t="s">
        <v>613</v>
      </c>
      <c r="B1166" s="15" t="s">
        <v>614</v>
      </c>
      <c r="C1166" s="20"/>
      <c r="D1166" s="53">
        <v>9.9999904632568359E-3</v>
      </c>
      <c r="E1166" s="64">
        <v>9.9999904632568359E-3</v>
      </c>
    </row>
    <row r="1167" spans="1:5" ht="30">
      <c r="A1167" s="5" t="s">
        <v>2326</v>
      </c>
      <c r="B1167" s="15" t="s">
        <v>2327</v>
      </c>
      <c r="C1167" s="20"/>
      <c r="D1167" s="44">
        <v>1</v>
      </c>
      <c r="E1167" s="55">
        <v>1</v>
      </c>
    </row>
    <row r="1168" spans="1:5" ht="30">
      <c r="A1168" s="5" t="s">
        <v>2328</v>
      </c>
      <c r="B1168" s="15" t="s">
        <v>2329</v>
      </c>
      <c r="C1168" s="20"/>
      <c r="D1168" s="52">
        <v>3.1528393784618913E-10</v>
      </c>
      <c r="E1168" s="63">
        <v>3.1528393784618913E-10</v>
      </c>
    </row>
    <row r="1169" spans="1:5" ht="30">
      <c r="A1169" s="5" t="s">
        <v>615</v>
      </c>
      <c r="B1169" s="15" t="s">
        <v>616</v>
      </c>
      <c r="C1169" s="20"/>
      <c r="D1169" s="51">
        <v>0.30000001192092896</v>
      </c>
      <c r="E1169" s="62">
        <v>0.30000001192092896</v>
      </c>
    </row>
    <row r="1170" spans="1:5" ht="30">
      <c r="A1170" s="5" t="s">
        <v>617</v>
      </c>
      <c r="B1170" s="15" t="s">
        <v>618</v>
      </c>
      <c r="C1170" s="20"/>
      <c r="D1170" s="51">
        <v>0.69999998807907104</v>
      </c>
      <c r="E1170" s="62">
        <v>0.69999998807907104</v>
      </c>
    </row>
    <row r="1171" spans="1:5" ht="30">
      <c r="A1171" s="5" t="s">
        <v>2330</v>
      </c>
      <c r="B1171" s="15" t="s">
        <v>2331</v>
      </c>
      <c r="C1171" s="20"/>
      <c r="D1171" s="51">
        <v>0.30000001192092896</v>
      </c>
      <c r="E1171" s="62">
        <v>0.30000001192092896</v>
      </c>
    </row>
    <row r="1172" spans="1:5" ht="30">
      <c r="A1172" s="5" t="s">
        <v>2332</v>
      </c>
      <c r="B1172" s="15" t="s">
        <v>2333</v>
      </c>
      <c r="C1172" s="20"/>
      <c r="D1172" s="51">
        <v>0.69999992847442627</v>
      </c>
      <c r="E1172" s="62">
        <v>0.69999992847442627</v>
      </c>
    </row>
    <row r="1173" spans="1:5" ht="30">
      <c r="A1173" s="5" t="s">
        <v>619</v>
      </c>
      <c r="B1173" s="15" t="s">
        <v>620</v>
      </c>
      <c r="C1173" s="20"/>
      <c r="D1173" s="51">
        <v>0.10989011079072952</v>
      </c>
      <c r="E1173" s="62">
        <v>0.10989011079072952</v>
      </c>
    </row>
    <row r="1174" spans="1:5" ht="30">
      <c r="A1174" s="5" t="s">
        <v>621</v>
      </c>
      <c r="B1174" s="15" t="s">
        <v>622</v>
      </c>
      <c r="C1174" s="20"/>
      <c r="D1174" s="51">
        <v>0.89010989665985107</v>
      </c>
      <c r="E1174" s="62">
        <v>0.89010989665985107</v>
      </c>
    </row>
    <row r="1175" spans="1:5" ht="30">
      <c r="A1175" s="5" t="s">
        <v>2334</v>
      </c>
      <c r="B1175" s="15" t="s">
        <v>2335</v>
      </c>
      <c r="C1175" s="20"/>
      <c r="D1175" s="51">
        <v>0.10989011079072952</v>
      </c>
      <c r="E1175" s="62">
        <v>0.10989011079072952</v>
      </c>
    </row>
    <row r="1176" spans="1:5" ht="30">
      <c r="A1176" s="5" t="s">
        <v>2336</v>
      </c>
      <c r="B1176" s="15" t="s">
        <v>2337</v>
      </c>
      <c r="C1176" s="20"/>
      <c r="D1176" s="51">
        <v>0.89010989665985107</v>
      </c>
      <c r="E1176" s="62">
        <v>0.89010989665985107</v>
      </c>
    </row>
    <row r="1177" spans="1:5" ht="30">
      <c r="A1177" s="5" t="s">
        <v>623</v>
      </c>
      <c r="B1177" s="15" t="s">
        <v>624</v>
      </c>
      <c r="C1177" s="20"/>
      <c r="D1177" s="51">
        <v>0.5</v>
      </c>
      <c r="E1177" s="62">
        <v>0.5</v>
      </c>
    </row>
    <row r="1178" spans="1:5" ht="30">
      <c r="A1178" s="5" t="s">
        <v>625</v>
      </c>
      <c r="B1178" s="15" t="s">
        <v>626</v>
      </c>
      <c r="C1178" s="20"/>
      <c r="D1178" s="51">
        <v>0.5</v>
      </c>
      <c r="E1178" s="62">
        <v>0.5</v>
      </c>
    </row>
    <row r="1179" spans="1:5" ht="30">
      <c r="A1179" s="5" t="s">
        <v>2338</v>
      </c>
      <c r="B1179" s="15" t="s">
        <v>2339</v>
      </c>
      <c r="C1179" s="20"/>
      <c r="D1179" s="51">
        <v>0.995819091796875</v>
      </c>
      <c r="E1179" s="62">
        <v>0.995819091796875</v>
      </c>
    </row>
    <row r="1180" spans="1:5" ht="30">
      <c r="A1180" s="5" t="s">
        <v>2340</v>
      </c>
      <c r="B1180" s="15" t="s">
        <v>2341</v>
      </c>
      <c r="C1180" s="20"/>
      <c r="D1180" s="53">
        <v>4.1808751411736012E-3</v>
      </c>
      <c r="E1180" s="64">
        <v>4.1808751411736012E-3</v>
      </c>
    </row>
    <row r="1181" spans="1:5" ht="30">
      <c r="A1181" s="5" t="s">
        <v>627</v>
      </c>
      <c r="B1181" s="15" t="s">
        <v>628</v>
      </c>
      <c r="C1181" s="20"/>
      <c r="D1181" s="51">
        <v>0.10760867595672607</v>
      </c>
      <c r="E1181" s="62">
        <v>0.10760867595672607</v>
      </c>
    </row>
    <row r="1182" spans="1:5" ht="30">
      <c r="A1182" s="5" t="s">
        <v>629</v>
      </c>
      <c r="B1182" s="15" t="s">
        <v>630</v>
      </c>
      <c r="C1182" s="20"/>
      <c r="D1182" s="51">
        <v>9.9999994039535522E-2</v>
      </c>
      <c r="E1182" s="62">
        <v>9.9999994039535522E-2</v>
      </c>
    </row>
    <row r="1183" spans="1:5" ht="30">
      <c r="A1183" s="5" t="s">
        <v>631</v>
      </c>
      <c r="B1183" s="15" t="s">
        <v>632</v>
      </c>
      <c r="C1183" s="20"/>
      <c r="D1183" s="51">
        <v>0.79239130020141602</v>
      </c>
      <c r="E1183" s="62">
        <v>0.79239130020141602</v>
      </c>
    </row>
    <row r="1184" spans="1:5" ht="30">
      <c r="A1184" s="5" t="s">
        <v>2342</v>
      </c>
      <c r="B1184" s="15" t="s">
        <v>2343</v>
      </c>
      <c r="C1184" s="20"/>
      <c r="D1184" s="51">
        <v>0.94234633445739746</v>
      </c>
      <c r="E1184" s="62">
        <v>0.94234633445739746</v>
      </c>
    </row>
    <row r="1185" spans="1:5" ht="30">
      <c r="A1185" s="5" t="s">
        <v>2344</v>
      </c>
      <c r="B1185" s="15" t="s">
        <v>2345</v>
      </c>
      <c r="C1185" s="20"/>
      <c r="D1185" s="53">
        <v>1.2892899103462696E-3</v>
      </c>
      <c r="E1185" s="64">
        <v>1.2892899103462696E-3</v>
      </c>
    </row>
    <row r="1186" spans="1:5" ht="30">
      <c r="A1186" s="5" t="s">
        <v>2346</v>
      </c>
      <c r="B1186" s="15" t="s">
        <v>2347</v>
      </c>
      <c r="C1186" s="20"/>
      <c r="D1186" s="51">
        <v>5.6364383548498154E-2</v>
      </c>
      <c r="E1186" s="62">
        <v>5.6364383548498154E-2</v>
      </c>
    </row>
    <row r="1187" spans="1:5" ht="30">
      <c r="A1187" s="5" t="s">
        <v>637</v>
      </c>
      <c r="B1187" s="15" t="s">
        <v>638</v>
      </c>
      <c r="C1187" s="20"/>
      <c r="D1187" s="51">
        <v>0.5</v>
      </c>
      <c r="E1187" s="62">
        <v>0.5</v>
      </c>
    </row>
    <row r="1188" spans="1:5" ht="30">
      <c r="A1188" s="5" t="s">
        <v>639</v>
      </c>
      <c r="B1188" s="15" t="s">
        <v>640</v>
      </c>
      <c r="C1188" s="20"/>
      <c r="D1188" s="51">
        <v>0.5</v>
      </c>
      <c r="E1188" s="62">
        <v>0.5</v>
      </c>
    </row>
    <row r="1189" spans="1:5" ht="30">
      <c r="A1189" s="5" t="s">
        <v>2348</v>
      </c>
      <c r="B1189" s="15" t="s">
        <v>2349</v>
      </c>
      <c r="C1189" s="20"/>
      <c r="D1189" s="51">
        <v>0.5</v>
      </c>
      <c r="E1189" s="62">
        <v>0.5</v>
      </c>
    </row>
    <row r="1190" spans="1:5" ht="30">
      <c r="A1190" s="5" t="s">
        <v>2350</v>
      </c>
      <c r="B1190" s="15" t="s">
        <v>2351</v>
      </c>
      <c r="C1190" s="20"/>
      <c r="D1190" s="51">
        <v>0.5</v>
      </c>
      <c r="E1190" s="62">
        <v>0.5</v>
      </c>
    </row>
    <row r="1191" spans="1:5" ht="30">
      <c r="A1191" s="5" t="s">
        <v>641</v>
      </c>
      <c r="B1191" s="15" t="s">
        <v>642</v>
      </c>
      <c r="C1191" s="20"/>
      <c r="D1191" s="51">
        <v>0.5</v>
      </c>
      <c r="E1191" s="62">
        <v>0.5</v>
      </c>
    </row>
    <row r="1192" spans="1:5" ht="30">
      <c r="A1192" s="5" t="s">
        <v>643</v>
      </c>
      <c r="B1192" s="15" t="s">
        <v>644</v>
      </c>
      <c r="C1192" s="20"/>
      <c r="D1192" s="51">
        <v>0.5</v>
      </c>
      <c r="E1192" s="62">
        <v>0.5</v>
      </c>
    </row>
    <row r="1193" spans="1:5" ht="30">
      <c r="A1193" s="5" t="s">
        <v>2352</v>
      </c>
      <c r="B1193" s="15" t="s">
        <v>2353</v>
      </c>
      <c r="C1193" s="20"/>
      <c r="D1193" s="51">
        <v>0.50162601470947266</v>
      </c>
      <c r="E1193" s="62">
        <v>0.50162601470947266</v>
      </c>
    </row>
    <row r="1194" spans="1:5" ht="30">
      <c r="A1194" s="5" t="s">
        <v>2354</v>
      </c>
      <c r="B1194" s="15" t="s">
        <v>2355</v>
      </c>
      <c r="C1194" s="20"/>
      <c r="D1194" s="51">
        <v>0.49837389588356018</v>
      </c>
      <c r="E1194" s="62">
        <v>0.49837389588356018</v>
      </c>
    </row>
    <row r="1195" spans="1:5" ht="30">
      <c r="A1195" s="5" t="s">
        <v>645</v>
      </c>
      <c r="B1195" s="15" t="s">
        <v>646</v>
      </c>
      <c r="C1195" s="20"/>
      <c r="D1195" s="51">
        <v>0.5</v>
      </c>
      <c r="E1195" s="62">
        <v>0.5</v>
      </c>
    </row>
    <row r="1196" spans="1:5" ht="30">
      <c r="A1196" s="5" t="s">
        <v>647</v>
      </c>
      <c r="B1196" s="15" t="s">
        <v>648</v>
      </c>
      <c r="C1196" s="20"/>
      <c r="D1196" s="51">
        <v>0.5</v>
      </c>
      <c r="E1196" s="62">
        <v>0.5</v>
      </c>
    </row>
    <row r="1197" spans="1:5" ht="30">
      <c r="A1197" s="5" t="s">
        <v>2356</v>
      </c>
      <c r="B1197" s="15" t="s">
        <v>2357</v>
      </c>
      <c r="C1197" s="20"/>
      <c r="D1197" s="51">
        <v>0.5</v>
      </c>
      <c r="E1197" s="62">
        <v>0.5</v>
      </c>
    </row>
    <row r="1198" spans="1:5" ht="30">
      <c r="A1198" s="5" t="s">
        <v>2358</v>
      </c>
      <c r="B1198" s="15" t="s">
        <v>2359</v>
      </c>
      <c r="C1198" s="20"/>
      <c r="D1198" s="51">
        <v>0.5</v>
      </c>
      <c r="E1198" s="62">
        <v>0.5</v>
      </c>
    </row>
    <row r="1199" spans="1:5">
      <c r="A1199" s="5" t="s">
        <v>2360</v>
      </c>
      <c r="B1199" s="15" t="s">
        <v>2361</v>
      </c>
      <c r="C1199" s="20"/>
      <c r="D1199" s="12" t="s">
        <v>1492</v>
      </c>
      <c r="E1199" s="34" t="s">
        <v>1492</v>
      </c>
    </row>
    <row r="1200" spans="1:5" ht="30">
      <c r="A1200" s="5" t="s">
        <v>2362</v>
      </c>
      <c r="B1200" s="15" t="s">
        <v>2363</v>
      </c>
      <c r="C1200" s="20" t="s">
        <v>38</v>
      </c>
      <c r="D1200" s="44">
        <v>1.1713708639144897</v>
      </c>
      <c r="E1200" s="55">
        <v>1.1713708639144897</v>
      </c>
    </row>
    <row r="1201" spans="1:5" ht="30">
      <c r="A1201" s="5" t="s">
        <v>2364</v>
      </c>
      <c r="B1201" s="15" t="s">
        <v>2365</v>
      </c>
      <c r="C1201" s="20" t="s">
        <v>33</v>
      </c>
      <c r="D1201" s="44">
        <v>1.9999970197677612</v>
      </c>
      <c r="E1201" s="55">
        <v>1.9999970197677612</v>
      </c>
    </row>
    <row r="1202" spans="1:5">
      <c r="A1202" s="5" t="s">
        <v>2366</v>
      </c>
      <c r="B1202" s="15" t="s">
        <v>2367</v>
      </c>
      <c r="C1202" s="20" t="s">
        <v>120</v>
      </c>
      <c r="D1202" s="45">
        <v>20.963535308837891</v>
      </c>
      <c r="E1202" s="56">
        <v>20.963535308837891</v>
      </c>
    </row>
    <row r="1203" spans="1:5">
      <c r="A1203" s="5" t="s">
        <v>2368</v>
      </c>
      <c r="B1203" s="15" t="s">
        <v>2369</v>
      </c>
      <c r="C1203" s="20"/>
      <c r="D1203" s="12" t="s">
        <v>1492</v>
      </c>
      <c r="E1203" s="34" t="s">
        <v>1492</v>
      </c>
    </row>
    <row r="1204" spans="1:5" ht="30">
      <c r="A1204" s="5" t="s">
        <v>2370</v>
      </c>
      <c r="B1204" s="15" t="s">
        <v>2371</v>
      </c>
      <c r="C1204" s="20" t="s">
        <v>38</v>
      </c>
      <c r="D1204" s="51">
        <v>0.70156764984130859</v>
      </c>
      <c r="E1204" s="62">
        <v>0.70156764984130859</v>
      </c>
    </row>
    <row r="1205" spans="1:5" ht="30">
      <c r="A1205" s="5" t="s">
        <v>2372</v>
      </c>
      <c r="B1205" s="15" t="s">
        <v>2373</v>
      </c>
      <c r="C1205" s="20" t="s">
        <v>33</v>
      </c>
      <c r="D1205" s="44">
        <v>1.9999973773956299</v>
      </c>
      <c r="E1205" s="55">
        <v>1.9999973773956299</v>
      </c>
    </row>
    <row r="1206" spans="1:5">
      <c r="A1206" s="5" t="s">
        <v>2374</v>
      </c>
      <c r="B1206" s="15" t="s">
        <v>2375</v>
      </c>
      <c r="C1206" s="20" t="s">
        <v>120</v>
      </c>
      <c r="D1206" s="45">
        <v>24.510858535766602</v>
      </c>
      <c r="E1206" s="56">
        <v>24.510858535766602</v>
      </c>
    </row>
    <row r="1207" spans="1:5">
      <c r="A1207" s="5" t="s">
        <v>2376</v>
      </c>
      <c r="B1207" s="15" t="s">
        <v>2377</v>
      </c>
      <c r="C1207" s="20"/>
      <c r="D1207" s="12" t="s">
        <v>1492</v>
      </c>
      <c r="E1207" s="34" t="s">
        <v>1492</v>
      </c>
    </row>
    <row r="1208" spans="1:5" ht="30">
      <c r="A1208" s="5" t="s">
        <v>2378</v>
      </c>
      <c r="B1208" s="15" t="s">
        <v>2379</v>
      </c>
      <c r="C1208" s="20" t="s">
        <v>38</v>
      </c>
      <c r="D1208" s="51">
        <v>0.3419603705406189</v>
      </c>
      <c r="E1208" s="62">
        <v>0.3419603705406189</v>
      </c>
    </row>
    <row r="1209" spans="1:5" ht="30">
      <c r="A1209" s="5" t="s">
        <v>2380</v>
      </c>
      <c r="B1209" s="15" t="s">
        <v>2381</v>
      </c>
      <c r="C1209" s="20" t="s">
        <v>33</v>
      </c>
      <c r="D1209" s="44">
        <v>1.9999973773956299</v>
      </c>
      <c r="E1209" s="55">
        <v>1.9999973773956299</v>
      </c>
    </row>
    <row r="1210" spans="1:5">
      <c r="A1210" s="5" t="s">
        <v>2382</v>
      </c>
      <c r="B1210" s="15" t="s">
        <v>2383</v>
      </c>
      <c r="C1210" s="20" t="s">
        <v>120</v>
      </c>
      <c r="D1210" s="44">
        <v>9.0082292556762695</v>
      </c>
      <c r="E1210" s="55">
        <v>9.0082292556762695</v>
      </c>
    </row>
    <row r="1211" spans="1:5">
      <c r="A1211" s="5" t="s">
        <v>2384</v>
      </c>
      <c r="B1211" s="15" t="s">
        <v>2385</v>
      </c>
      <c r="C1211" s="20"/>
      <c r="D1211" s="12" t="s">
        <v>1492</v>
      </c>
      <c r="E1211" s="34" t="s">
        <v>1492</v>
      </c>
    </row>
    <row r="1212" spans="1:5" ht="30">
      <c r="A1212" s="5" t="s">
        <v>2386</v>
      </c>
      <c r="B1212" s="15" t="s">
        <v>2387</v>
      </c>
      <c r="C1212" s="20" t="s">
        <v>38</v>
      </c>
      <c r="D1212" s="51">
        <v>7.6078280806541443E-2</v>
      </c>
      <c r="E1212" s="62">
        <v>7.6078280806541443E-2</v>
      </c>
    </row>
    <row r="1213" spans="1:5" ht="30">
      <c r="A1213" s="5" t="s">
        <v>2388</v>
      </c>
      <c r="B1213" s="15" t="s">
        <v>2389</v>
      </c>
      <c r="C1213" s="20" t="s">
        <v>33</v>
      </c>
      <c r="D1213" s="44">
        <v>1.9999958276748657</v>
      </c>
      <c r="E1213" s="55">
        <v>1.9999958276748657</v>
      </c>
    </row>
    <row r="1214" spans="1:5">
      <c r="A1214" s="5" t="s">
        <v>2390</v>
      </c>
      <c r="B1214" s="15" t="s">
        <v>2391</v>
      </c>
      <c r="C1214" s="20" t="s">
        <v>120</v>
      </c>
      <c r="D1214" s="45">
        <v>12.862256050109863</v>
      </c>
      <c r="E1214" s="56">
        <v>12.862256050109863</v>
      </c>
    </row>
    <row r="1215" spans="1:5">
      <c r="A1215" s="5" t="s">
        <v>2392</v>
      </c>
      <c r="B1215" s="15" t="s">
        <v>2393</v>
      </c>
      <c r="C1215" s="20"/>
      <c r="D1215" s="12" t="s">
        <v>1492</v>
      </c>
      <c r="E1215" s="34" t="s">
        <v>1492</v>
      </c>
    </row>
    <row r="1216" spans="1:5" ht="30">
      <c r="A1216" s="5" t="s">
        <v>2394</v>
      </c>
      <c r="B1216" s="15" t="s">
        <v>2395</v>
      </c>
      <c r="C1216" s="20" t="s">
        <v>38</v>
      </c>
      <c r="D1216" s="51">
        <v>2.8823530301451683E-2</v>
      </c>
      <c r="E1216" s="62">
        <v>2.8823530301451683E-2</v>
      </c>
    </row>
    <row r="1217" spans="1:5" ht="30">
      <c r="A1217" s="5" t="s">
        <v>2396</v>
      </c>
      <c r="B1217" s="15" t="s">
        <v>2397</v>
      </c>
      <c r="C1217" s="20" t="s">
        <v>33</v>
      </c>
      <c r="D1217" s="44">
        <v>2</v>
      </c>
      <c r="E1217" s="55">
        <v>2</v>
      </c>
    </row>
    <row r="1218" spans="1:5">
      <c r="A1218" s="5" t="s">
        <v>2398</v>
      </c>
      <c r="B1218" s="15" t="s">
        <v>2399</v>
      </c>
      <c r="C1218" s="20" t="s">
        <v>120</v>
      </c>
      <c r="D1218" s="44">
        <v>7.9116244316101074</v>
      </c>
      <c r="E1218" s="55">
        <v>7.9116244316101074</v>
      </c>
    </row>
    <row r="1219" spans="1:5">
      <c r="A1219" s="5" t="s">
        <v>2400</v>
      </c>
      <c r="B1219" s="15" t="s">
        <v>2401</v>
      </c>
      <c r="C1219" s="20"/>
      <c r="D1219" s="12" t="s">
        <v>1492</v>
      </c>
      <c r="E1219" s="34" t="s">
        <v>1492</v>
      </c>
    </row>
    <row r="1220" spans="1:5" ht="30">
      <c r="A1220" s="5" t="s">
        <v>2402</v>
      </c>
      <c r="B1220" s="15" t="s">
        <v>2403</v>
      </c>
      <c r="C1220" s="20" t="s">
        <v>38</v>
      </c>
      <c r="D1220" s="51">
        <v>1.5294098295271397E-2</v>
      </c>
      <c r="E1220" s="62">
        <v>1.5294098295271397E-2</v>
      </c>
    </row>
    <row r="1221" spans="1:5" ht="30">
      <c r="A1221" s="5" t="s">
        <v>2404</v>
      </c>
      <c r="B1221" s="15" t="s">
        <v>2405</v>
      </c>
      <c r="C1221" s="20" t="s">
        <v>33</v>
      </c>
      <c r="D1221" s="44">
        <v>1.999997615814209</v>
      </c>
      <c r="E1221" s="55">
        <v>1.999997615814209</v>
      </c>
    </row>
    <row r="1222" spans="1:5">
      <c r="A1222" s="5" t="s">
        <v>2406</v>
      </c>
      <c r="B1222" s="15" t="s">
        <v>2407</v>
      </c>
      <c r="C1222" s="20" t="s">
        <v>120</v>
      </c>
      <c r="D1222" s="44">
        <v>8.7119035720825195</v>
      </c>
      <c r="E1222" s="55">
        <v>8.7119035720825195</v>
      </c>
    </row>
    <row r="1223" spans="1:5">
      <c r="A1223" s="5" t="s">
        <v>2408</v>
      </c>
      <c r="B1223" s="15" t="s">
        <v>2409</v>
      </c>
      <c r="C1223" s="20"/>
      <c r="D1223" s="12" t="s">
        <v>1492</v>
      </c>
      <c r="E1223" s="34" t="s">
        <v>1492</v>
      </c>
    </row>
    <row r="1224" spans="1:5" ht="30">
      <c r="A1224" s="5" t="s">
        <v>2410</v>
      </c>
      <c r="B1224" s="15" t="s">
        <v>2411</v>
      </c>
      <c r="C1224" s="20" t="s">
        <v>38</v>
      </c>
      <c r="D1224" s="53">
        <v>5.5490182712674141E-3</v>
      </c>
      <c r="E1224" s="64">
        <v>5.5490182712674141E-3</v>
      </c>
    </row>
    <row r="1225" spans="1:5" ht="30">
      <c r="A1225" s="5" t="s">
        <v>2412</v>
      </c>
      <c r="B1225" s="15" t="s">
        <v>2413</v>
      </c>
      <c r="C1225" s="20" t="s">
        <v>33</v>
      </c>
      <c r="D1225" s="44">
        <v>1.9999995231628418</v>
      </c>
      <c r="E1225" s="55">
        <v>1.9999995231628418</v>
      </c>
    </row>
    <row r="1226" spans="1:5">
      <c r="A1226" s="5" t="s">
        <v>2414</v>
      </c>
      <c r="B1226" s="15" t="s">
        <v>2415</v>
      </c>
      <c r="C1226" s="20" t="s">
        <v>120</v>
      </c>
      <c r="D1226" s="44">
        <v>6.029810905456543</v>
      </c>
      <c r="E1226" s="55">
        <v>6.029810905456543</v>
      </c>
    </row>
    <row r="1227" spans="1:5">
      <c r="A1227" s="5" t="s">
        <v>2416</v>
      </c>
      <c r="B1227" s="15" t="s">
        <v>2417</v>
      </c>
      <c r="C1227" s="20"/>
      <c r="D1227" s="12" t="s">
        <v>1492</v>
      </c>
      <c r="E1227" s="34" t="s">
        <v>1492</v>
      </c>
    </row>
    <row r="1228" spans="1:5" ht="30">
      <c r="A1228" s="5" t="s">
        <v>2418</v>
      </c>
      <c r="B1228" s="15" t="s">
        <v>2419</v>
      </c>
      <c r="C1228" s="20" t="s">
        <v>38</v>
      </c>
      <c r="D1228" s="51">
        <v>0.19313667714595795</v>
      </c>
      <c r="E1228" s="62">
        <v>0.19313667714595795</v>
      </c>
    </row>
    <row r="1229" spans="1:5" ht="30">
      <c r="A1229" s="5" t="s">
        <v>2420</v>
      </c>
      <c r="B1229" s="15" t="s">
        <v>2421</v>
      </c>
      <c r="C1229" s="20" t="s">
        <v>33</v>
      </c>
      <c r="D1229" s="44">
        <v>1.9999939203262329</v>
      </c>
      <c r="E1229" s="55">
        <v>1.9999939203262329</v>
      </c>
    </row>
    <row r="1230" spans="1:5">
      <c r="A1230" s="5" t="s">
        <v>2422</v>
      </c>
      <c r="B1230" s="15" t="s">
        <v>2423</v>
      </c>
      <c r="C1230" s="20" t="s">
        <v>120</v>
      </c>
      <c r="D1230" s="45">
        <v>16.629886627197266</v>
      </c>
      <c r="E1230" s="56">
        <v>16.629886627197266</v>
      </c>
    </row>
    <row r="1231" spans="1:5">
      <c r="A1231" s="5" t="s">
        <v>2424</v>
      </c>
      <c r="B1231" s="15" t="s">
        <v>2425</v>
      </c>
      <c r="C1231" s="20"/>
      <c r="D1231" s="12" t="s">
        <v>1492</v>
      </c>
      <c r="E1231" s="34" t="s">
        <v>1492</v>
      </c>
    </row>
    <row r="1232" spans="1:5" ht="30">
      <c r="A1232" s="5" t="s">
        <v>2426</v>
      </c>
      <c r="B1232" s="15" t="s">
        <v>2427</v>
      </c>
      <c r="C1232" s="20" t="s">
        <v>38</v>
      </c>
      <c r="D1232" s="44">
        <v>1.6250063180923462</v>
      </c>
      <c r="E1232" s="55">
        <v>1.6250063180923462</v>
      </c>
    </row>
    <row r="1233" spans="1:5" ht="30">
      <c r="A1233" s="5" t="s">
        <v>2428</v>
      </c>
      <c r="B1233" s="15" t="s">
        <v>2429</v>
      </c>
      <c r="C1233" s="20" t="s">
        <v>33</v>
      </c>
      <c r="D1233" s="44">
        <v>1.0000040531158447</v>
      </c>
      <c r="E1233" s="55">
        <v>1.0000040531158447</v>
      </c>
    </row>
    <row r="1234" spans="1:5">
      <c r="A1234" s="5" t="s">
        <v>2430</v>
      </c>
      <c r="B1234" s="15" t="s">
        <v>2431</v>
      </c>
      <c r="C1234" s="20" t="s">
        <v>120</v>
      </c>
      <c r="D1234" s="50">
        <v>525.4051513671875</v>
      </c>
      <c r="E1234" s="61">
        <v>525.4051513671875</v>
      </c>
    </row>
    <row r="1235" spans="1:5">
      <c r="A1235" s="5" t="s">
        <v>2432</v>
      </c>
      <c r="B1235" s="15" t="s">
        <v>2433</v>
      </c>
      <c r="C1235" s="20"/>
      <c r="D1235" s="12" t="s">
        <v>1492</v>
      </c>
      <c r="E1235" s="34" t="s">
        <v>1492</v>
      </c>
    </row>
    <row r="1236" spans="1:5" ht="30">
      <c r="A1236" s="5" t="s">
        <v>2434</v>
      </c>
      <c r="B1236" s="15" t="s">
        <v>2435</v>
      </c>
      <c r="C1236" s="20" t="s">
        <v>38</v>
      </c>
      <c r="D1236" s="51">
        <v>0.32599985599517822</v>
      </c>
      <c r="E1236" s="62">
        <v>0.32599985599517822</v>
      </c>
    </row>
    <row r="1237" spans="1:5" ht="30">
      <c r="A1237" s="5" t="s">
        <v>2436</v>
      </c>
      <c r="B1237" s="15" t="s">
        <v>2437</v>
      </c>
      <c r="C1237" s="20" t="s">
        <v>33</v>
      </c>
      <c r="D1237" s="51">
        <v>0.99999964237213135</v>
      </c>
      <c r="E1237" s="62">
        <v>0.99999964237213135</v>
      </c>
    </row>
    <row r="1238" spans="1:5">
      <c r="A1238" s="5" t="s">
        <v>2438</v>
      </c>
      <c r="B1238" s="15" t="s">
        <v>2439</v>
      </c>
      <c r="C1238" s="20" t="s">
        <v>120</v>
      </c>
      <c r="D1238" s="50">
        <v>445.25473022460937</v>
      </c>
      <c r="E1238" s="61">
        <v>445.25473022460937</v>
      </c>
    </row>
    <row r="1239" spans="1:5">
      <c r="A1239" s="5" t="s">
        <v>2440</v>
      </c>
      <c r="B1239" s="15" t="s">
        <v>2441</v>
      </c>
      <c r="C1239" s="20"/>
      <c r="D1239" s="12" t="s">
        <v>1492</v>
      </c>
      <c r="E1239" s="34" t="s">
        <v>1492</v>
      </c>
    </row>
    <row r="1240" spans="1:5" ht="30">
      <c r="A1240" s="5" t="s">
        <v>2442</v>
      </c>
      <c r="B1240" s="15" t="s">
        <v>2443</v>
      </c>
      <c r="C1240" s="20" t="s">
        <v>38</v>
      </c>
      <c r="D1240" s="44">
        <v>1.7249754667282104</v>
      </c>
      <c r="E1240" s="55">
        <v>1.7249754667282104</v>
      </c>
    </row>
    <row r="1241" spans="1:5" ht="30">
      <c r="A1241" s="5" t="s">
        <v>2444</v>
      </c>
      <c r="B1241" s="15" t="s">
        <v>2445</v>
      </c>
      <c r="C1241" s="20" t="s">
        <v>33</v>
      </c>
      <c r="D1241" s="44">
        <v>1.0000032186508179</v>
      </c>
      <c r="E1241" s="55">
        <v>1.0000032186508179</v>
      </c>
    </row>
    <row r="1242" spans="1:5">
      <c r="A1242" s="5" t="s">
        <v>2446</v>
      </c>
      <c r="B1242" s="15" t="s">
        <v>2447</v>
      </c>
      <c r="C1242" s="20" t="s">
        <v>120</v>
      </c>
      <c r="D1242" s="50">
        <v>307.95404052734375</v>
      </c>
      <c r="E1242" s="61">
        <v>307.95404052734375</v>
      </c>
    </row>
    <row r="1243" spans="1:5">
      <c r="A1243" s="5" t="s">
        <v>2448</v>
      </c>
      <c r="B1243" s="15" t="s">
        <v>2449</v>
      </c>
      <c r="C1243" s="20"/>
      <c r="D1243" s="12" t="s">
        <v>1492</v>
      </c>
      <c r="E1243" s="34" t="s">
        <v>1492</v>
      </c>
    </row>
    <row r="1244" spans="1:5" ht="30">
      <c r="A1244" s="5" t="s">
        <v>2450</v>
      </c>
      <c r="B1244" s="15" t="s">
        <v>2451</v>
      </c>
      <c r="C1244" s="20"/>
      <c r="D1244" s="12" t="s">
        <v>2245</v>
      </c>
      <c r="E1244" s="34" t="s">
        <v>2245</v>
      </c>
    </row>
    <row r="1245" spans="1:5">
      <c r="A1245" s="5" t="s">
        <v>2452</v>
      </c>
      <c r="B1245" s="15" t="s">
        <v>2453</v>
      </c>
      <c r="C1245" s="20" t="s">
        <v>27</v>
      </c>
      <c r="D1245" s="45">
        <v>28.973323822021484</v>
      </c>
      <c r="E1245" s="56">
        <v>28.973323822021484</v>
      </c>
    </row>
    <row r="1246" spans="1:5" ht="30">
      <c r="A1246" s="5" t="s">
        <v>2454</v>
      </c>
      <c r="B1246" s="15" t="s">
        <v>2455</v>
      </c>
      <c r="C1246" s="20" t="s">
        <v>38</v>
      </c>
      <c r="D1246" s="44">
        <v>2.831218957901001</v>
      </c>
      <c r="E1246" s="55">
        <v>2.831218957901001</v>
      </c>
    </row>
    <row r="1247" spans="1:5" ht="30">
      <c r="A1247" s="5" t="s">
        <v>2456</v>
      </c>
      <c r="B1247" s="15" t="s">
        <v>2457</v>
      </c>
      <c r="C1247" s="20" t="s">
        <v>38</v>
      </c>
      <c r="D1247" s="44">
        <v>2.831218957901001</v>
      </c>
      <c r="E1247" s="55">
        <v>2.831218957901001</v>
      </c>
    </row>
    <row r="1248" spans="1:5" ht="30">
      <c r="A1248" s="5" t="s">
        <v>2458</v>
      </c>
      <c r="B1248" s="15" t="s">
        <v>2459</v>
      </c>
      <c r="C1248" s="20" t="s">
        <v>38</v>
      </c>
      <c r="D1248" s="48">
        <v>0</v>
      </c>
      <c r="E1248" s="59">
        <v>0</v>
      </c>
    </row>
    <row r="1249" spans="1:5" ht="30">
      <c r="A1249" s="5" t="s">
        <v>2460</v>
      </c>
      <c r="B1249" s="15" t="s">
        <v>2461</v>
      </c>
      <c r="C1249" s="20" t="s">
        <v>33</v>
      </c>
      <c r="D1249" s="45">
        <v>74.999176025390625</v>
      </c>
      <c r="E1249" s="56">
        <v>74.999176025390625</v>
      </c>
    </row>
    <row r="1250" spans="1:5" ht="30">
      <c r="A1250" s="5" t="s">
        <v>2462</v>
      </c>
      <c r="B1250" s="15" t="s">
        <v>2463</v>
      </c>
      <c r="C1250" s="20" t="s">
        <v>120</v>
      </c>
      <c r="D1250" s="47">
        <v>2116.681640625</v>
      </c>
      <c r="E1250" s="58">
        <v>2116.681640625</v>
      </c>
    </row>
    <row r="1251" spans="1:5" ht="30">
      <c r="A1251" s="5" t="s">
        <v>2464</v>
      </c>
      <c r="B1251" s="15" t="s">
        <v>2465</v>
      </c>
      <c r="C1251" s="20" t="s">
        <v>120</v>
      </c>
      <c r="D1251" s="47">
        <v>2053.181396484375</v>
      </c>
      <c r="E1251" s="58">
        <v>2053.181396484375</v>
      </c>
    </row>
    <row r="1252" spans="1:5" ht="30">
      <c r="A1252" s="5" t="s">
        <v>2466</v>
      </c>
      <c r="B1252" s="15" t="s">
        <v>2467</v>
      </c>
      <c r="C1252" s="20" t="s">
        <v>120</v>
      </c>
      <c r="D1252" s="47">
        <v>2185.70166015625</v>
      </c>
      <c r="E1252" s="58">
        <v>2185.70166015625</v>
      </c>
    </row>
    <row r="1253" spans="1:5">
      <c r="A1253" s="5" t="s">
        <v>2468</v>
      </c>
      <c r="B1253" s="15" t="s">
        <v>2469</v>
      </c>
      <c r="C1253" s="20" t="s">
        <v>212</v>
      </c>
      <c r="D1253" s="46">
        <v>19511.18359375</v>
      </c>
      <c r="E1253" s="57">
        <v>19511.18359375</v>
      </c>
    </row>
    <row r="1254" spans="1:5">
      <c r="A1254" s="5" t="s">
        <v>2470</v>
      </c>
      <c r="B1254" s="15" t="s">
        <v>2471</v>
      </c>
      <c r="C1254" s="20" t="s">
        <v>38</v>
      </c>
      <c r="D1254" s="44">
        <v>1.0135135650634766</v>
      </c>
      <c r="E1254" s="55">
        <v>1.0135135650634766</v>
      </c>
    </row>
    <row r="1255" spans="1:5" ht="30">
      <c r="A1255" s="5" t="s">
        <v>2472</v>
      </c>
      <c r="B1255" s="15" t="s">
        <v>2473</v>
      </c>
      <c r="C1255" s="20" t="s">
        <v>30</v>
      </c>
      <c r="D1255" s="45">
        <v>27.322341918945312</v>
      </c>
      <c r="E1255" s="56">
        <v>27.322341918945312</v>
      </c>
    </row>
    <row r="1256" spans="1:5">
      <c r="A1256" s="5" t="s">
        <v>2474</v>
      </c>
      <c r="B1256" s="15" t="s">
        <v>2475</v>
      </c>
      <c r="C1256" s="20" t="s">
        <v>500</v>
      </c>
      <c r="D1256" s="50">
        <v>114.54660034179687</v>
      </c>
      <c r="E1256" s="61">
        <v>114.54660034179687</v>
      </c>
    </row>
    <row r="1257" spans="1:5">
      <c r="A1257" s="5" t="s">
        <v>2476</v>
      </c>
      <c r="B1257" s="15" t="s">
        <v>2477</v>
      </c>
      <c r="C1257" s="20" t="s">
        <v>212</v>
      </c>
      <c r="D1257" s="46">
        <v>19511.18359375</v>
      </c>
      <c r="E1257" s="57">
        <v>19511.18359375</v>
      </c>
    </row>
    <row r="1258" spans="1:5" ht="30">
      <c r="A1258" s="5" t="s">
        <v>2478</v>
      </c>
      <c r="B1258" s="15" t="s">
        <v>2479</v>
      </c>
      <c r="C1258" s="20" t="s">
        <v>38</v>
      </c>
      <c r="D1258" s="44">
        <v>3.8447325229644775</v>
      </c>
      <c r="E1258" s="55">
        <v>3.8447325229644775</v>
      </c>
    </row>
    <row r="1259" spans="1:5" ht="30">
      <c r="A1259" s="5" t="s">
        <v>2480</v>
      </c>
      <c r="B1259" s="15" t="s">
        <v>2481</v>
      </c>
      <c r="C1259" s="20" t="s">
        <v>30</v>
      </c>
      <c r="D1259" s="45">
        <v>27.350214004516602</v>
      </c>
      <c r="E1259" s="56">
        <v>27.350214004516602</v>
      </c>
    </row>
    <row r="1260" spans="1:5" ht="30">
      <c r="A1260" s="5" t="s">
        <v>2482</v>
      </c>
      <c r="B1260" s="15" t="s">
        <v>2483</v>
      </c>
      <c r="C1260" s="20" t="s">
        <v>500</v>
      </c>
      <c r="D1260" s="50">
        <v>114.92542266845703</v>
      </c>
      <c r="E1260" s="61">
        <v>114.92542266845703</v>
      </c>
    </row>
    <row r="1261" spans="1:5">
      <c r="A1261" s="5" t="s">
        <v>2484</v>
      </c>
      <c r="B1261" s="15" t="s">
        <v>2485</v>
      </c>
      <c r="C1261" s="20"/>
      <c r="D1261" s="12" t="s">
        <v>1736</v>
      </c>
      <c r="E1261" s="34" t="s">
        <v>1736</v>
      </c>
    </row>
    <row r="1262" spans="1:5" ht="30">
      <c r="A1262" s="5" t="s">
        <v>2486</v>
      </c>
      <c r="B1262" s="15" t="s">
        <v>2487</v>
      </c>
      <c r="C1262" s="20" t="s">
        <v>120</v>
      </c>
      <c r="D1262" s="47">
        <v>2262.066162109375</v>
      </c>
      <c r="E1262" s="58">
        <v>2262.066162109375</v>
      </c>
    </row>
    <row r="1263" spans="1:5" ht="30">
      <c r="A1263" s="5" t="s">
        <v>2488</v>
      </c>
      <c r="B1263" s="15" t="s">
        <v>2489</v>
      </c>
      <c r="C1263" s="20" t="s">
        <v>33</v>
      </c>
      <c r="D1263" s="45">
        <v>96.853202819824219</v>
      </c>
      <c r="E1263" s="56">
        <v>96.853202819824219</v>
      </c>
    </row>
    <row r="1264" spans="1:5" ht="30">
      <c r="A1264" s="5" t="s">
        <v>695</v>
      </c>
      <c r="B1264" s="15" t="s">
        <v>2490</v>
      </c>
      <c r="C1264" s="20"/>
      <c r="D1264" s="44">
        <v>1.0349382162094116</v>
      </c>
      <c r="E1264" s="55">
        <v>1.0349382162094116</v>
      </c>
    </row>
    <row r="1265" spans="1:5" ht="30">
      <c r="A1265" s="5" t="s">
        <v>2491</v>
      </c>
      <c r="B1265" s="15" t="s">
        <v>2492</v>
      </c>
      <c r="C1265" s="20"/>
      <c r="D1265" s="44">
        <v>1</v>
      </c>
      <c r="E1265" s="55">
        <v>1</v>
      </c>
    </row>
    <row r="1266" spans="1:5" ht="30">
      <c r="A1266" s="5" t="s">
        <v>2493</v>
      </c>
      <c r="B1266" s="15" t="s">
        <v>2494</v>
      </c>
      <c r="C1266" s="20" t="s">
        <v>120</v>
      </c>
      <c r="D1266" s="47">
        <v>2185.70166015625</v>
      </c>
      <c r="E1266" s="58">
        <v>2185.70166015625</v>
      </c>
    </row>
    <row r="1267" spans="1:5" ht="30">
      <c r="A1267" s="5" t="s">
        <v>2495</v>
      </c>
      <c r="B1267" s="15" t="s">
        <v>2496</v>
      </c>
      <c r="C1267" s="20" t="s">
        <v>120</v>
      </c>
      <c r="D1267" s="47">
        <v>2116.681640625</v>
      </c>
      <c r="E1267" s="58">
        <v>2116.681640625</v>
      </c>
    </row>
    <row r="1268" spans="1:5">
      <c r="A1268" s="5" t="s">
        <v>2497</v>
      </c>
      <c r="B1268" s="15" t="s">
        <v>2498</v>
      </c>
      <c r="C1268" s="20" t="s">
        <v>33</v>
      </c>
      <c r="D1268" s="45">
        <v>96.842208862304688</v>
      </c>
      <c r="E1268" s="56">
        <v>96.842208862304688</v>
      </c>
    </row>
    <row r="1269" spans="1:5" ht="30">
      <c r="A1269" s="5" t="s">
        <v>2499</v>
      </c>
      <c r="B1269" s="15" t="s">
        <v>2500</v>
      </c>
      <c r="C1269" s="20" t="s">
        <v>120</v>
      </c>
      <c r="D1269" s="45">
        <v>69.0198974609375</v>
      </c>
      <c r="E1269" s="56">
        <v>69.0198974609375</v>
      </c>
    </row>
    <row r="1270" spans="1:5" ht="30">
      <c r="A1270" s="5" t="s">
        <v>2501</v>
      </c>
      <c r="B1270" s="15" t="s">
        <v>2502</v>
      </c>
      <c r="C1270" s="20" t="s">
        <v>120</v>
      </c>
      <c r="D1270" s="47">
        <v>2190.634765625</v>
      </c>
      <c r="E1270" s="58">
        <v>2190.634765625</v>
      </c>
    </row>
    <row r="1271" spans="1:5">
      <c r="A1271" s="5" t="s">
        <v>2503</v>
      </c>
      <c r="B1271" s="15" t="s">
        <v>2504</v>
      </c>
      <c r="C1271" s="20"/>
      <c r="D1271" s="12" t="s">
        <v>1492</v>
      </c>
      <c r="E1271" s="34" t="s">
        <v>1492</v>
      </c>
    </row>
    <row r="1272" spans="1:5" ht="30">
      <c r="A1272" s="5" t="s">
        <v>2505</v>
      </c>
      <c r="B1272" s="15" t="s">
        <v>2506</v>
      </c>
      <c r="C1272" s="20"/>
      <c r="D1272" s="12" t="s">
        <v>2245</v>
      </c>
      <c r="E1272" s="34" t="s">
        <v>2245</v>
      </c>
    </row>
    <row r="1273" spans="1:5">
      <c r="A1273" s="5" t="s">
        <v>2507</v>
      </c>
      <c r="B1273" s="15" t="s">
        <v>2508</v>
      </c>
      <c r="C1273" s="20" t="s">
        <v>27</v>
      </c>
      <c r="D1273" s="45">
        <v>28.973323822021484</v>
      </c>
      <c r="E1273" s="56">
        <v>28.973323822021484</v>
      </c>
    </row>
    <row r="1274" spans="1:5" ht="30">
      <c r="A1274" s="5" t="s">
        <v>2509</v>
      </c>
      <c r="B1274" s="15" t="s">
        <v>2510</v>
      </c>
      <c r="C1274" s="20" t="s">
        <v>38</v>
      </c>
      <c r="D1274" s="44">
        <v>2.831218957901001</v>
      </c>
      <c r="E1274" s="55">
        <v>2.831218957901001</v>
      </c>
    </row>
    <row r="1275" spans="1:5" ht="30">
      <c r="A1275" s="5" t="s">
        <v>2511</v>
      </c>
      <c r="B1275" s="15" t="s">
        <v>2512</v>
      </c>
      <c r="C1275" s="20" t="s">
        <v>38</v>
      </c>
      <c r="D1275" s="44">
        <v>2.831218957901001</v>
      </c>
      <c r="E1275" s="55">
        <v>2.831218957901001</v>
      </c>
    </row>
    <row r="1276" spans="1:5" ht="30">
      <c r="A1276" s="5" t="s">
        <v>2513</v>
      </c>
      <c r="B1276" s="15" t="s">
        <v>2514</v>
      </c>
      <c r="C1276" s="20" t="s">
        <v>38</v>
      </c>
      <c r="D1276" s="48">
        <v>0</v>
      </c>
      <c r="E1276" s="59">
        <v>0</v>
      </c>
    </row>
    <row r="1277" spans="1:5" ht="30">
      <c r="A1277" s="5" t="s">
        <v>2515</v>
      </c>
      <c r="B1277" s="15" t="s">
        <v>2516</v>
      </c>
      <c r="C1277" s="20" t="s">
        <v>33</v>
      </c>
      <c r="D1277" s="45">
        <v>74.999176025390625</v>
      </c>
      <c r="E1277" s="56">
        <v>74.999176025390625</v>
      </c>
    </row>
    <row r="1278" spans="1:5" ht="30">
      <c r="A1278" s="5" t="s">
        <v>2517</v>
      </c>
      <c r="B1278" s="15" t="s">
        <v>2518</v>
      </c>
      <c r="C1278" s="20" t="s">
        <v>120</v>
      </c>
      <c r="D1278" s="47">
        <v>2116.681640625</v>
      </c>
      <c r="E1278" s="58">
        <v>2116.681640625</v>
      </c>
    </row>
    <row r="1279" spans="1:5" ht="30">
      <c r="A1279" s="5" t="s">
        <v>2519</v>
      </c>
      <c r="B1279" s="15" t="s">
        <v>2520</v>
      </c>
      <c r="C1279" s="20" t="s">
        <v>120</v>
      </c>
      <c r="D1279" s="47">
        <v>2053.181396484375</v>
      </c>
      <c r="E1279" s="58">
        <v>2053.181396484375</v>
      </c>
    </row>
    <row r="1280" spans="1:5" ht="30">
      <c r="A1280" s="5" t="s">
        <v>2521</v>
      </c>
      <c r="B1280" s="15" t="s">
        <v>2522</v>
      </c>
      <c r="C1280" s="20" t="s">
        <v>120</v>
      </c>
      <c r="D1280" s="47">
        <v>2185.70166015625</v>
      </c>
      <c r="E1280" s="58">
        <v>2185.70166015625</v>
      </c>
    </row>
    <row r="1281" spans="1:5">
      <c r="A1281" s="5" t="s">
        <v>2523</v>
      </c>
      <c r="B1281" s="15" t="s">
        <v>2524</v>
      </c>
      <c r="C1281" s="20" t="s">
        <v>212</v>
      </c>
      <c r="D1281" s="46">
        <v>19511.18359375</v>
      </c>
      <c r="E1281" s="57">
        <v>19511.18359375</v>
      </c>
    </row>
    <row r="1282" spans="1:5">
      <c r="A1282" s="5" t="s">
        <v>2525</v>
      </c>
      <c r="B1282" s="15" t="s">
        <v>2526</v>
      </c>
      <c r="C1282" s="20" t="s">
        <v>38</v>
      </c>
      <c r="D1282" s="44">
        <v>1.0135135650634766</v>
      </c>
      <c r="E1282" s="55">
        <v>1.0135135650634766</v>
      </c>
    </row>
    <row r="1283" spans="1:5" ht="30">
      <c r="A1283" s="5" t="s">
        <v>2527</v>
      </c>
      <c r="B1283" s="15" t="s">
        <v>2528</v>
      </c>
      <c r="C1283" s="20" t="s">
        <v>30</v>
      </c>
      <c r="D1283" s="45">
        <v>27.322341918945312</v>
      </c>
      <c r="E1283" s="56">
        <v>27.322341918945312</v>
      </c>
    </row>
    <row r="1284" spans="1:5">
      <c r="A1284" s="5" t="s">
        <v>2529</v>
      </c>
      <c r="B1284" s="15" t="s">
        <v>2530</v>
      </c>
      <c r="C1284" s="20" t="s">
        <v>500</v>
      </c>
      <c r="D1284" s="50">
        <v>114.54660034179687</v>
      </c>
      <c r="E1284" s="61">
        <v>114.54660034179687</v>
      </c>
    </row>
    <row r="1285" spans="1:5">
      <c r="A1285" s="5" t="s">
        <v>2531</v>
      </c>
      <c r="B1285" s="15" t="s">
        <v>2532</v>
      </c>
      <c r="C1285" s="20" t="s">
        <v>212</v>
      </c>
      <c r="D1285" s="46">
        <v>19511.18359375</v>
      </c>
      <c r="E1285" s="57">
        <v>19511.18359375</v>
      </c>
    </row>
    <row r="1286" spans="1:5" ht="30">
      <c r="A1286" s="5" t="s">
        <v>2533</v>
      </c>
      <c r="B1286" s="15" t="s">
        <v>2534</v>
      </c>
      <c r="C1286" s="20" t="s">
        <v>38</v>
      </c>
      <c r="D1286" s="44">
        <v>3.8447325229644775</v>
      </c>
      <c r="E1286" s="55">
        <v>3.8447325229644775</v>
      </c>
    </row>
    <row r="1287" spans="1:5" ht="30">
      <c r="A1287" s="5" t="s">
        <v>2535</v>
      </c>
      <c r="B1287" s="15" t="s">
        <v>2536</v>
      </c>
      <c r="C1287" s="20" t="s">
        <v>30</v>
      </c>
      <c r="D1287" s="45">
        <v>27.350214004516602</v>
      </c>
      <c r="E1287" s="56">
        <v>27.350214004516602</v>
      </c>
    </row>
    <row r="1288" spans="1:5" ht="30">
      <c r="A1288" s="5" t="s">
        <v>2537</v>
      </c>
      <c r="B1288" s="15" t="s">
        <v>2538</v>
      </c>
      <c r="C1288" s="20" t="s">
        <v>500</v>
      </c>
      <c r="D1288" s="50">
        <v>114.92542266845703</v>
      </c>
      <c r="E1288" s="61">
        <v>114.92542266845703</v>
      </c>
    </row>
    <row r="1289" spans="1:5">
      <c r="A1289" s="5" t="s">
        <v>2539</v>
      </c>
      <c r="B1289" s="15" t="s">
        <v>2540</v>
      </c>
      <c r="C1289" s="20"/>
      <c r="D1289" s="12" t="s">
        <v>1736</v>
      </c>
      <c r="E1289" s="34" t="s">
        <v>1736</v>
      </c>
    </row>
    <row r="1290" spans="1:5" ht="30">
      <c r="A1290" s="5" t="s">
        <v>2541</v>
      </c>
      <c r="B1290" s="15" t="s">
        <v>2542</v>
      </c>
      <c r="C1290" s="20" t="s">
        <v>120</v>
      </c>
      <c r="D1290" s="47">
        <v>2262.066162109375</v>
      </c>
      <c r="E1290" s="58">
        <v>2262.066162109375</v>
      </c>
    </row>
    <row r="1291" spans="1:5" ht="30">
      <c r="A1291" s="5" t="s">
        <v>2543</v>
      </c>
      <c r="B1291" s="15" t="s">
        <v>2544</v>
      </c>
      <c r="C1291" s="20" t="s">
        <v>33</v>
      </c>
      <c r="D1291" s="45">
        <v>96.853202819824219</v>
      </c>
      <c r="E1291" s="56">
        <v>96.853202819824219</v>
      </c>
    </row>
    <row r="1292" spans="1:5" ht="30">
      <c r="A1292" s="5" t="s">
        <v>699</v>
      </c>
      <c r="B1292" s="15" t="s">
        <v>2545</v>
      </c>
      <c r="C1292" s="20"/>
      <c r="D1292" s="44">
        <v>1.0349382162094116</v>
      </c>
      <c r="E1292" s="55">
        <v>1.0349382162094116</v>
      </c>
    </row>
    <row r="1293" spans="1:5" ht="30">
      <c r="A1293" s="5" t="s">
        <v>2546</v>
      </c>
      <c r="B1293" s="15" t="s">
        <v>2547</v>
      </c>
      <c r="C1293" s="20"/>
      <c r="D1293" s="44">
        <v>1</v>
      </c>
      <c r="E1293" s="55">
        <v>1</v>
      </c>
    </row>
    <row r="1294" spans="1:5" ht="30">
      <c r="A1294" s="5" t="s">
        <v>2548</v>
      </c>
      <c r="B1294" s="15" t="s">
        <v>2549</v>
      </c>
      <c r="C1294" s="20" t="s">
        <v>120</v>
      </c>
      <c r="D1294" s="47">
        <v>2185.70166015625</v>
      </c>
      <c r="E1294" s="58">
        <v>2185.70166015625</v>
      </c>
    </row>
    <row r="1295" spans="1:5" ht="30">
      <c r="A1295" s="5" t="s">
        <v>2550</v>
      </c>
      <c r="B1295" s="15" t="s">
        <v>2551</v>
      </c>
      <c r="C1295" s="20" t="s">
        <v>120</v>
      </c>
      <c r="D1295" s="47">
        <v>2116.681640625</v>
      </c>
      <c r="E1295" s="58">
        <v>2116.681640625</v>
      </c>
    </row>
    <row r="1296" spans="1:5">
      <c r="A1296" s="5" t="s">
        <v>2552</v>
      </c>
      <c r="B1296" s="15" t="s">
        <v>2553</v>
      </c>
      <c r="C1296" s="20" t="s">
        <v>33</v>
      </c>
      <c r="D1296" s="45">
        <v>96.842208862304688</v>
      </c>
      <c r="E1296" s="56">
        <v>96.842208862304688</v>
      </c>
    </row>
    <row r="1297" spans="1:5" ht="30">
      <c r="A1297" s="5" t="s">
        <v>2554</v>
      </c>
      <c r="B1297" s="15" t="s">
        <v>2555</v>
      </c>
      <c r="C1297" s="20" t="s">
        <v>120</v>
      </c>
      <c r="D1297" s="45">
        <v>69.0198974609375</v>
      </c>
      <c r="E1297" s="56">
        <v>69.0198974609375</v>
      </c>
    </row>
    <row r="1298" spans="1:5" ht="30">
      <c r="A1298" s="5" t="s">
        <v>2556</v>
      </c>
      <c r="B1298" s="15" t="s">
        <v>2557</v>
      </c>
      <c r="C1298" s="20" t="s">
        <v>120</v>
      </c>
      <c r="D1298" s="47">
        <v>2190.634765625</v>
      </c>
      <c r="E1298" s="58">
        <v>2190.634765625</v>
      </c>
    </row>
    <row r="1299" spans="1:5" ht="45">
      <c r="A1299" s="5" t="s">
        <v>2558</v>
      </c>
      <c r="B1299" s="15" t="s">
        <v>2559</v>
      </c>
      <c r="C1299" s="20" t="s">
        <v>120</v>
      </c>
      <c r="D1299" s="46">
        <v>23841.388671875</v>
      </c>
      <c r="E1299" s="57">
        <v>23841.388671875</v>
      </c>
    </row>
    <row r="1300" spans="1:5" ht="45">
      <c r="A1300" s="5" t="s">
        <v>2560</v>
      </c>
      <c r="B1300" s="15" t="s">
        <v>2561</v>
      </c>
      <c r="C1300" s="20" t="s">
        <v>120</v>
      </c>
      <c r="D1300" s="46">
        <v>84779.9609375</v>
      </c>
      <c r="E1300" s="57">
        <v>84779.9609375</v>
      </c>
    </row>
    <row r="1301" spans="1:5" ht="30">
      <c r="A1301" s="5" t="s">
        <v>2562</v>
      </c>
      <c r="B1301" s="15" t="s">
        <v>2563</v>
      </c>
      <c r="C1301" s="20" t="s">
        <v>120</v>
      </c>
      <c r="D1301" s="46">
        <v>108621.34375</v>
      </c>
      <c r="E1301" s="57">
        <v>108621.34375</v>
      </c>
    </row>
    <row r="1302" spans="1:5" ht="45">
      <c r="A1302" s="5" t="s">
        <v>2564</v>
      </c>
      <c r="B1302" s="15" t="s">
        <v>2565</v>
      </c>
      <c r="C1302" s="20" t="s">
        <v>33</v>
      </c>
      <c r="D1302" s="45">
        <v>28.121488571166992</v>
      </c>
      <c r="E1302" s="56">
        <v>28.121488571166992</v>
      </c>
    </row>
    <row r="1303" spans="1:5" ht="45">
      <c r="A1303" s="5" t="s">
        <v>2566</v>
      </c>
      <c r="B1303" s="15" t="s">
        <v>2567</v>
      </c>
      <c r="C1303" s="20" t="s">
        <v>30</v>
      </c>
      <c r="D1303" s="45">
        <v>86.870956420898438</v>
      </c>
      <c r="E1303" s="56">
        <v>86.870956420898438</v>
      </c>
    </row>
    <row r="1304" spans="1:5" ht="45">
      <c r="A1304" s="5" t="s">
        <v>2568</v>
      </c>
      <c r="B1304" s="15" t="s">
        <v>2569</v>
      </c>
      <c r="C1304" s="20" t="s">
        <v>30</v>
      </c>
      <c r="D1304" s="45">
        <v>49.336032867431641</v>
      </c>
      <c r="E1304" s="56">
        <v>49.336032867431641</v>
      </c>
    </row>
    <row r="1305" spans="1:5" ht="45">
      <c r="A1305" s="5" t="s">
        <v>2570</v>
      </c>
      <c r="B1305" s="15" t="s">
        <v>2571</v>
      </c>
      <c r="C1305" s="20" t="s">
        <v>30</v>
      </c>
      <c r="D1305" s="50">
        <v>-273.14999389648437</v>
      </c>
      <c r="E1305" s="61">
        <v>-273.14999389648437</v>
      </c>
    </row>
    <row r="1306" spans="1:5" ht="45">
      <c r="A1306" s="5" t="s">
        <v>2572</v>
      </c>
      <c r="B1306" s="15" t="s">
        <v>2573</v>
      </c>
      <c r="C1306" s="20" t="s">
        <v>30</v>
      </c>
      <c r="D1306" s="50">
        <v>-273.14999389648437</v>
      </c>
      <c r="E1306" s="61">
        <v>-273.14999389648437</v>
      </c>
    </row>
    <row r="1307" spans="1:5" ht="30">
      <c r="A1307" s="5" t="s">
        <v>2574</v>
      </c>
      <c r="B1307" s="15" t="s">
        <v>2575</v>
      </c>
      <c r="C1307" s="20" t="s">
        <v>33</v>
      </c>
      <c r="D1307" s="44">
        <v>5.1747832298278809</v>
      </c>
      <c r="E1307" s="55">
        <v>5.1747832298278809</v>
      </c>
    </row>
    <row r="1308" spans="1:5" ht="30">
      <c r="A1308" s="5" t="s">
        <v>2576</v>
      </c>
      <c r="B1308" s="15" t="s">
        <v>2577</v>
      </c>
      <c r="C1308" s="20" t="s">
        <v>33</v>
      </c>
      <c r="D1308" s="45">
        <v>11.881626129150391</v>
      </c>
      <c r="E1308" s="56">
        <v>11.881626129150391</v>
      </c>
    </row>
    <row r="1309" spans="1:5" ht="30">
      <c r="A1309" s="5" t="s">
        <v>2578</v>
      </c>
      <c r="B1309" s="15" t="s">
        <v>2579</v>
      </c>
      <c r="C1309" s="20" t="s">
        <v>33</v>
      </c>
      <c r="D1309" s="45">
        <v>12.09312629699707</v>
      </c>
      <c r="E1309" s="56">
        <v>12.09312629699707</v>
      </c>
    </row>
    <row r="1310" spans="1:5" ht="30">
      <c r="A1310" s="5" t="s">
        <v>2580</v>
      </c>
      <c r="B1310" s="15" t="s">
        <v>2581</v>
      </c>
      <c r="C1310" s="20" t="s">
        <v>33</v>
      </c>
      <c r="D1310" s="45">
        <v>69.991127014160156</v>
      </c>
      <c r="E1310" s="56">
        <v>69.991127014160156</v>
      </c>
    </row>
    <row r="1311" spans="1:5" ht="30">
      <c r="A1311" s="5" t="s">
        <v>2582</v>
      </c>
      <c r="B1311" s="15" t="s">
        <v>2583</v>
      </c>
      <c r="C1311" s="20" t="s">
        <v>33</v>
      </c>
      <c r="D1311" s="51">
        <v>0.84192043542861938</v>
      </c>
      <c r="E1311" s="62">
        <v>0.84192043542861938</v>
      </c>
    </row>
    <row r="1312" spans="1:5" ht="30">
      <c r="A1312" s="5" t="s">
        <v>2584</v>
      </c>
      <c r="B1312" s="15" t="s">
        <v>2585</v>
      </c>
      <c r="C1312" s="20" t="s">
        <v>33</v>
      </c>
      <c r="D1312" s="51">
        <v>1.7411427572369576E-2</v>
      </c>
      <c r="E1312" s="62">
        <v>1.7411427572369576E-2</v>
      </c>
    </row>
    <row r="1313" spans="1:5">
      <c r="A1313" s="5" t="s">
        <v>2586</v>
      </c>
      <c r="B1313" s="15" t="s">
        <v>2587</v>
      </c>
      <c r="C1313" s="20"/>
      <c r="D1313" s="12" t="s">
        <v>2588</v>
      </c>
      <c r="E1313" s="34" t="s">
        <v>2588</v>
      </c>
    </row>
    <row r="1314" spans="1:5" ht="30">
      <c r="A1314" s="5" t="s">
        <v>2589</v>
      </c>
      <c r="B1314" s="15" t="s">
        <v>2590</v>
      </c>
      <c r="C1314" s="20"/>
      <c r="D1314" s="12" t="s">
        <v>2588</v>
      </c>
      <c r="E1314" s="34" t="s">
        <v>2588</v>
      </c>
    </row>
    <row r="1315" spans="1:5" ht="30">
      <c r="A1315" s="5" t="s">
        <v>2591</v>
      </c>
      <c r="B1315" s="15" t="s">
        <v>2592</v>
      </c>
      <c r="C1315" s="20"/>
      <c r="D1315" s="44">
        <v>1</v>
      </c>
      <c r="E1315" s="55">
        <v>1</v>
      </c>
    </row>
    <row r="1316" spans="1:5" ht="30">
      <c r="A1316" s="5" t="s">
        <v>2593</v>
      </c>
      <c r="B1316" s="15" t="s">
        <v>728</v>
      </c>
      <c r="C1316" s="20"/>
      <c r="D1316" s="44">
        <v>1</v>
      </c>
      <c r="E1316" s="55">
        <v>1</v>
      </c>
    </row>
    <row r="1317" spans="1:5" ht="30">
      <c r="A1317" s="5" t="s">
        <v>2594</v>
      </c>
      <c r="B1317" s="15" t="s">
        <v>2595</v>
      </c>
      <c r="C1317" s="20" t="s">
        <v>120</v>
      </c>
      <c r="D1317" s="46">
        <v>4218.3603515625</v>
      </c>
      <c r="E1317" s="57">
        <v>4218.3603515625</v>
      </c>
    </row>
    <row r="1318" spans="1:5" ht="30">
      <c r="A1318" s="5" t="s">
        <v>2596</v>
      </c>
      <c r="B1318" s="15" t="s">
        <v>2597</v>
      </c>
      <c r="C1318" s="20" t="s">
        <v>120</v>
      </c>
      <c r="D1318" s="46">
        <v>4218.3603515625</v>
      </c>
      <c r="E1318" s="57">
        <v>4218.3603515625</v>
      </c>
    </row>
    <row r="1319" spans="1:5" ht="30">
      <c r="A1319" s="5" t="s">
        <v>2598</v>
      </c>
      <c r="B1319" s="15" t="s">
        <v>2599</v>
      </c>
      <c r="C1319" s="20" t="s">
        <v>120</v>
      </c>
      <c r="D1319" s="46">
        <v>4086.357666015625</v>
      </c>
      <c r="E1319" s="57">
        <v>4086.357666015625</v>
      </c>
    </row>
    <row r="1320" spans="1:5" ht="30">
      <c r="A1320" s="5" t="s">
        <v>2600</v>
      </c>
      <c r="B1320" s="15" t="s">
        <v>2601</v>
      </c>
      <c r="C1320" s="20" t="s">
        <v>212</v>
      </c>
      <c r="D1320" s="50">
        <v>558.91876220703125</v>
      </c>
      <c r="E1320" s="61">
        <v>558.91876220703125</v>
      </c>
    </row>
    <row r="1321" spans="1:5" ht="30">
      <c r="A1321" s="5" t="s">
        <v>2602</v>
      </c>
      <c r="B1321" s="15" t="s">
        <v>2603</v>
      </c>
      <c r="C1321" s="20" t="s">
        <v>38</v>
      </c>
      <c r="D1321" s="50">
        <v>174.55625915527344</v>
      </c>
      <c r="E1321" s="61">
        <v>174.55625915527344</v>
      </c>
    </row>
    <row r="1322" spans="1:5" ht="30">
      <c r="A1322" s="5" t="s">
        <v>2604</v>
      </c>
      <c r="B1322" s="15" t="s">
        <v>2605</v>
      </c>
      <c r="C1322" s="20" t="s">
        <v>38</v>
      </c>
      <c r="D1322" s="50">
        <v>174.55625915527344</v>
      </c>
      <c r="E1322" s="61">
        <v>174.55625915527344</v>
      </c>
    </row>
    <row r="1323" spans="1:5" ht="30">
      <c r="A1323" s="5" t="s">
        <v>2606</v>
      </c>
      <c r="B1323" s="15" t="s">
        <v>2607</v>
      </c>
      <c r="C1323" s="20" t="s">
        <v>33</v>
      </c>
      <c r="D1323" s="45">
        <v>74.449996948242188</v>
      </c>
      <c r="E1323" s="56">
        <v>74.449996948242188</v>
      </c>
    </row>
    <row r="1324" spans="1:5" ht="30">
      <c r="A1324" s="5" t="s">
        <v>2608</v>
      </c>
      <c r="B1324" s="15" t="s">
        <v>2609</v>
      </c>
      <c r="C1324" s="20" t="s">
        <v>33</v>
      </c>
      <c r="D1324" s="45">
        <v>74.449920654296875</v>
      </c>
      <c r="E1324" s="56">
        <v>74.449920654296875</v>
      </c>
    </row>
    <row r="1325" spans="1:5">
      <c r="A1325" s="5" t="s">
        <v>2610</v>
      </c>
      <c r="B1325" s="15" t="s">
        <v>722</v>
      </c>
      <c r="C1325" s="20"/>
      <c r="D1325" s="46">
        <v>3600.00048828125</v>
      </c>
      <c r="E1325" s="57">
        <v>3600.00048828125</v>
      </c>
    </row>
    <row r="1326" spans="1:5" ht="30">
      <c r="A1326" s="5" t="s">
        <v>2611</v>
      </c>
      <c r="B1326" s="15" t="s">
        <v>2612</v>
      </c>
      <c r="C1326" s="20" t="s">
        <v>120</v>
      </c>
      <c r="D1326" s="50">
        <v>132.00257873535156</v>
      </c>
      <c r="E1326" s="61">
        <v>132.00257873535156</v>
      </c>
    </row>
    <row r="1327" spans="1:5" ht="30">
      <c r="A1327" s="5" t="s">
        <v>2613</v>
      </c>
      <c r="B1327" s="15" t="s">
        <v>726</v>
      </c>
      <c r="C1327" s="20" t="s">
        <v>33</v>
      </c>
      <c r="D1327" s="45">
        <v>96.870758056640625</v>
      </c>
      <c r="E1327" s="56">
        <v>96.870758056640625</v>
      </c>
    </row>
    <row r="1328" spans="1:5" ht="30">
      <c r="A1328" s="5" t="s">
        <v>2614</v>
      </c>
      <c r="B1328" s="15" t="s">
        <v>2615</v>
      </c>
      <c r="C1328" s="20"/>
      <c r="D1328" s="12" t="s">
        <v>2616</v>
      </c>
      <c r="E1328" s="34" t="s">
        <v>2616</v>
      </c>
    </row>
    <row r="1329" spans="1:5" ht="30">
      <c r="A1329" s="5" t="s">
        <v>2617</v>
      </c>
      <c r="B1329" s="15" t="s">
        <v>2618</v>
      </c>
      <c r="C1329" s="20" t="s">
        <v>38</v>
      </c>
      <c r="D1329" s="44">
        <v>9.8499994277954102</v>
      </c>
      <c r="E1329" s="55">
        <v>9.8499994277954102</v>
      </c>
    </row>
    <row r="1330" spans="1:5" ht="30">
      <c r="A1330" s="5" t="s">
        <v>2619</v>
      </c>
      <c r="B1330" s="15" t="s">
        <v>2620</v>
      </c>
      <c r="C1330" s="20" t="s">
        <v>38</v>
      </c>
      <c r="D1330" s="44">
        <v>8.9799995422363281</v>
      </c>
      <c r="E1330" s="55">
        <v>8.9799995422363281</v>
      </c>
    </row>
    <row r="1331" spans="1:5" ht="30">
      <c r="A1331" s="5" t="s">
        <v>2621</v>
      </c>
      <c r="B1331" s="15" t="s">
        <v>2622</v>
      </c>
      <c r="C1331" s="20" t="s">
        <v>30</v>
      </c>
      <c r="D1331" s="50">
        <v>360.61846923828125</v>
      </c>
      <c r="E1331" s="61">
        <v>360.61846923828125</v>
      </c>
    </row>
    <row r="1332" spans="1:5" ht="30">
      <c r="A1332" s="5" t="s">
        <v>2623</v>
      </c>
      <c r="B1332" s="15" t="s">
        <v>2624</v>
      </c>
      <c r="C1332" s="20" t="s">
        <v>212</v>
      </c>
      <c r="D1332" s="45">
        <v>20.65283203125</v>
      </c>
      <c r="E1332" s="56">
        <v>20.65283203125</v>
      </c>
    </row>
    <row r="1333" spans="1:5" ht="30">
      <c r="A1333" s="5" t="s">
        <v>2625</v>
      </c>
      <c r="B1333" s="15" t="s">
        <v>2626</v>
      </c>
      <c r="C1333" s="20" t="s">
        <v>500</v>
      </c>
      <c r="D1333" s="46">
        <v>3180.99267578125</v>
      </c>
      <c r="E1333" s="57">
        <v>3180.99267578125</v>
      </c>
    </row>
    <row r="1334" spans="1:5" ht="30">
      <c r="A1334" s="5" t="s">
        <v>2627</v>
      </c>
      <c r="B1334" s="15" t="s">
        <v>2628</v>
      </c>
      <c r="C1334" s="20" t="s">
        <v>212</v>
      </c>
      <c r="D1334" s="45">
        <v>20.65283203125</v>
      </c>
      <c r="E1334" s="56">
        <v>20.65283203125</v>
      </c>
    </row>
    <row r="1335" spans="1:5" ht="30">
      <c r="A1335" s="5" t="s">
        <v>2629</v>
      </c>
      <c r="B1335" s="15" t="s">
        <v>2630</v>
      </c>
      <c r="C1335" s="20" t="s">
        <v>38</v>
      </c>
      <c r="D1335" s="44">
        <v>8.9799995422363281</v>
      </c>
      <c r="E1335" s="55">
        <v>8.9799995422363281</v>
      </c>
    </row>
    <row r="1336" spans="1:5" ht="30">
      <c r="A1336" s="5" t="s">
        <v>2631</v>
      </c>
      <c r="B1336" s="15" t="s">
        <v>2632</v>
      </c>
      <c r="C1336" s="20" t="s">
        <v>500</v>
      </c>
      <c r="D1336" s="46">
        <v>3180.99267578125</v>
      </c>
      <c r="E1336" s="57">
        <v>3180.99267578125</v>
      </c>
    </row>
    <row r="1337" spans="1:5" ht="30">
      <c r="A1337" s="5" t="s">
        <v>2633</v>
      </c>
      <c r="B1337" s="15" t="s">
        <v>2634</v>
      </c>
      <c r="C1337" s="20" t="s">
        <v>38</v>
      </c>
      <c r="D1337" s="51">
        <v>9.7499996423721313E-2</v>
      </c>
      <c r="E1337" s="62">
        <v>9.7499996423721313E-2</v>
      </c>
    </row>
    <row r="1338" spans="1:5" ht="30">
      <c r="A1338" s="5" t="s">
        <v>2635</v>
      </c>
      <c r="B1338" s="15" t="s">
        <v>2636</v>
      </c>
      <c r="C1338" s="20" t="s">
        <v>500</v>
      </c>
      <c r="D1338" s="47">
        <v>2443.85791015625</v>
      </c>
      <c r="E1338" s="58">
        <v>2443.85791015625</v>
      </c>
    </row>
    <row r="1339" spans="1:5" ht="30">
      <c r="A1339" s="5" t="s">
        <v>2637</v>
      </c>
      <c r="B1339" s="15" t="s">
        <v>2638</v>
      </c>
      <c r="C1339" s="20" t="s">
        <v>38</v>
      </c>
      <c r="D1339" s="51">
        <v>9.7499996423721313E-2</v>
      </c>
      <c r="E1339" s="62">
        <v>9.7499996423721313E-2</v>
      </c>
    </row>
    <row r="1340" spans="1:5" ht="30">
      <c r="A1340" s="5" t="s">
        <v>2639</v>
      </c>
      <c r="B1340" s="15" t="s">
        <v>2640</v>
      </c>
      <c r="C1340" s="20" t="s">
        <v>30</v>
      </c>
      <c r="D1340" s="45">
        <v>45.313236236572266</v>
      </c>
      <c r="E1340" s="56">
        <v>45.313236236572266</v>
      </c>
    </row>
    <row r="1341" spans="1:5" ht="30">
      <c r="A1341" s="5" t="s">
        <v>2641</v>
      </c>
      <c r="B1341" s="15" t="s">
        <v>2642</v>
      </c>
      <c r="C1341" s="20" t="s">
        <v>212</v>
      </c>
      <c r="D1341" s="45">
        <v>20.65283203125</v>
      </c>
      <c r="E1341" s="56">
        <v>20.65283203125</v>
      </c>
    </row>
    <row r="1342" spans="1:5" ht="30">
      <c r="A1342" s="5" t="s">
        <v>2643</v>
      </c>
      <c r="B1342" s="15" t="s">
        <v>2644</v>
      </c>
      <c r="C1342" s="20" t="s">
        <v>500</v>
      </c>
      <c r="D1342" s="47">
        <v>2443.85791015625</v>
      </c>
      <c r="E1342" s="58">
        <v>2443.85791015625</v>
      </c>
    </row>
    <row r="1343" spans="1:5" ht="30">
      <c r="A1343" s="5" t="s">
        <v>2645</v>
      </c>
      <c r="B1343" s="15" t="s">
        <v>2646</v>
      </c>
      <c r="C1343" s="20" t="s">
        <v>127</v>
      </c>
      <c r="D1343" s="45">
        <v>81.17803955078125</v>
      </c>
      <c r="E1343" s="56">
        <v>81.17803955078125</v>
      </c>
    </row>
    <row r="1344" spans="1:5" ht="30">
      <c r="A1344" s="5" t="s">
        <v>2647</v>
      </c>
      <c r="B1344" s="15" t="s">
        <v>2648</v>
      </c>
      <c r="C1344" s="20" t="s">
        <v>500</v>
      </c>
      <c r="D1344" s="48">
        <v>0</v>
      </c>
      <c r="E1344" s="59">
        <v>0</v>
      </c>
    </row>
    <row r="1345" spans="1:5" ht="30">
      <c r="A1345" s="5" t="s">
        <v>2649</v>
      </c>
      <c r="B1345" s="15" t="s">
        <v>2650</v>
      </c>
      <c r="C1345" s="20" t="s">
        <v>500</v>
      </c>
      <c r="D1345" s="48">
        <v>0</v>
      </c>
      <c r="E1345" s="59">
        <v>0</v>
      </c>
    </row>
    <row r="1346" spans="1:5" ht="30">
      <c r="A1346" s="5" t="s">
        <v>2651</v>
      </c>
      <c r="B1346" s="15" t="s">
        <v>2652</v>
      </c>
      <c r="C1346" s="20" t="s">
        <v>2653</v>
      </c>
      <c r="D1346" s="53">
        <v>5.1317452453076839E-3</v>
      </c>
      <c r="E1346" s="64">
        <v>5.1317452453076839E-3</v>
      </c>
    </row>
    <row r="1347" spans="1:5" ht="30">
      <c r="A1347" s="5" t="s">
        <v>2654</v>
      </c>
      <c r="B1347" s="15" t="s">
        <v>2655</v>
      </c>
      <c r="C1347" s="20"/>
      <c r="D1347" s="45">
        <v>92.102569580078125</v>
      </c>
      <c r="E1347" s="56">
        <v>92.102569580078125</v>
      </c>
    </row>
    <row r="1348" spans="1:5" ht="30">
      <c r="A1348" s="5" t="s">
        <v>2656</v>
      </c>
      <c r="B1348" s="15" t="s">
        <v>2657</v>
      </c>
      <c r="C1348" s="20" t="s">
        <v>33</v>
      </c>
      <c r="D1348" s="45">
        <v>85</v>
      </c>
      <c r="E1348" s="56">
        <v>85</v>
      </c>
    </row>
    <row r="1349" spans="1:5" ht="30">
      <c r="A1349" s="5" t="s">
        <v>2658</v>
      </c>
      <c r="B1349" s="15" t="s">
        <v>2659</v>
      </c>
      <c r="C1349" s="20" t="s">
        <v>33</v>
      </c>
      <c r="D1349" s="45">
        <v>87.428146362304688</v>
      </c>
      <c r="E1349" s="56">
        <v>87.428146362304688</v>
      </c>
    </row>
    <row r="1350" spans="1:5" ht="30">
      <c r="A1350" s="5" t="s">
        <v>2660</v>
      </c>
      <c r="B1350" s="15" t="s">
        <v>2661</v>
      </c>
      <c r="C1350" s="20" t="s">
        <v>33</v>
      </c>
      <c r="D1350" s="45">
        <v>87.428146362304688</v>
      </c>
      <c r="E1350" s="56">
        <v>87.428146362304688</v>
      </c>
    </row>
    <row r="1351" spans="1:5" ht="30">
      <c r="A1351" s="5" t="s">
        <v>2662</v>
      </c>
      <c r="B1351" s="15" t="s">
        <v>2663</v>
      </c>
      <c r="C1351" s="20" t="s">
        <v>120</v>
      </c>
      <c r="D1351" s="46">
        <v>4228.93310546875</v>
      </c>
      <c r="E1351" s="57">
        <v>4228.93310546875</v>
      </c>
    </row>
    <row r="1352" spans="1:5" ht="30">
      <c r="A1352" s="5" t="s">
        <v>2664</v>
      </c>
      <c r="B1352" s="15" t="s">
        <v>2665</v>
      </c>
      <c r="C1352" s="20" t="s">
        <v>120</v>
      </c>
      <c r="D1352" s="45">
        <v>10.572322845458984</v>
      </c>
      <c r="E1352" s="56">
        <v>10.572322845458984</v>
      </c>
    </row>
    <row r="1353" spans="1:5">
      <c r="A1353" s="5" t="s">
        <v>2666</v>
      </c>
      <c r="B1353" s="15" t="s">
        <v>2667</v>
      </c>
      <c r="C1353" s="20"/>
      <c r="D1353" s="12" t="s">
        <v>2588</v>
      </c>
      <c r="E1353" s="34" t="s">
        <v>2588</v>
      </c>
    </row>
    <row r="1354" spans="1:5" ht="30">
      <c r="A1354" s="5" t="s">
        <v>2668</v>
      </c>
      <c r="B1354" s="15" t="s">
        <v>2669</v>
      </c>
      <c r="C1354" s="20"/>
      <c r="D1354" s="12" t="s">
        <v>2588</v>
      </c>
      <c r="E1354" s="34" t="s">
        <v>2588</v>
      </c>
    </row>
    <row r="1355" spans="1:5" ht="30">
      <c r="A1355" s="5" t="s">
        <v>2670</v>
      </c>
      <c r="B1355" s="15" t="s">
        <v>2671</v>
      </c>
      <c r="C1355" s="20"/>
      <c r="D1355" s="44">
        <v>1</v>
      </c>
      <c r="E1355" s="55">
        <v>1</v>
      </c>
    </row>
    <row r="1356" spans="1:5" ht="30">
      <c r="A1356" s="5" t="s">
        <v>2672</v>
      </c>
      <c r="B1356" s="15" t="s">
        <v>772</v>
      </c>
      <c r="C1356" s="20"/>
      <c r="D1356" s="44">
        <v>1</v>
      </c>
      <c r="E1356" s="55">
        <v>1</v>
      </c>
    </row>
    <row r="1357" spans="1:5" ht="30">
      <c r="A1357" s="5" t="s">
        <v>2673</v>
      </c>
      <c r="B1357" s="15" t="s">
        <v>2674</v>
      </c>
      <c r="C1357" s="20" t="s">
        <v>120</v>
      </c>
      <c r="D1357" s="46">
        <v>4218.3603515625</v>
      </c>
      <c r="E1357" s="57">
        <v>4218.3603515625</v>
      </c>
    </row>
    <row r="1358" spans="1:5" ht="30">
      <c r="A1358" s="5" t="s">
        <v>2675</v>
      </c>
      <c r="B1358" s="15" t="s">
        <v>2676</v>
      </c>
      <c r="C1358" s="20" t="s">
        <v>120</v>
      </c>
      <c r="D1358" s="46">
        <v>4218.3603515625</v>
      </c>
      <c r="E1358" s="57">
        <v>4218.3603515625</v>
      </c>
    </row>
    <row r="1359" spans="1:5" ht="30">
      <c r="A1359" s="5" t="s">
        <v>2677</v>
      </c>
      <c r="B1359" s="15" t="s">
        <v>2678</v>
      </c>
      <c r="C1359" s="20" t="s">
        <v>120</v>
      </c>
      <c r="D1359" s="46">
        <v>4086.357666015625</v>
      </c>
      <c r="E1359" s="57">
        <v>4086.357666015625</v>
      </c>
    </row>
    <row r="1360" spans="1:5" ht="30">
      <c r="A1360" s="5" t="s">
        <v>2679</v>
      </c>
      <c r="B1360" s="15" t="s">
        <v>2680</v>
      </c>
      <c r="C1360" s="20" t="s">
        <v>212</v>
      </c>
      <c r="D1360" s="50">
        <v>558.91876220703125</v>
      </c>
      <c r="E1360" s="61">
        <v>558.91876220703125</v>
      </c>
    </row>
    <row r="1361" spans="1:5" ht="30">
      <c r="A1361" s="5" t="s">
        <v>2681</v>
      </c>
      <c r="B1361" s="15" t="s">
        <v>2682</v>
      </c>
      <c r="C1361" s="20" t="s">
        <v>38</v>
      </c>
      <c r="D1361" s="50">
        <v>174.55625915527344</v>
      </c>
      <c r="E1361" s="61">
        <v>174.55625915527344</v>
      </c>
    </row>
    <row r="1362" spans="1:5" ht="30">
      <c r="A1362" s="5" t="s">
        <v>2683</v>
      </c>
      <c r="B1362" s="15" t="s">
        <v>2684</v>
      </c>
      <c r="C1362" s="20" t="s">
        <v>38</v>
      </c>
      <c r="D1362" s="50">
        <v>174.55625915527344</v>
      </c>
      <c r="E1362" s="61">
        <v>174.55625915527344</v>
      </c>
    </row>
    <row r="1363" spans="1:5" ht="30">
      <c r="A1363" s="5" t="s">
        <v>2685</v>
      </c>
      <c r="B1363" s="15" t="s">
        <v>2686</v>
      </c>
      <c r="C1363" s="20" t="s">
        <v>33</v>
      </c>
      <c r="D1363" s="45">
        <v>74.449996948242188</v>
      </c>
      <c r="E1363" s="56">
        <v>74.449996948242188</v>
      </c>
    </row>
    <row r="1364" spans="1:5" ht="30">
      <c r="A1364" s="5" t="s">
        <v>2687</v>
      </c>
      <c r="B1364" s="15" t="s">
        <v>2688</v>
      </c>
      <c r="C1364" s="20" t="s">
        <v>33</v>
      </c>
      <c r="D1364" s="45">
        <v>74.449920654296875</v>
      </c>
      <c r="E1364" s="56">
        <v>74.449920654296875</v>
      </c>
    </row>
    <row r="1365" spans="1:5">
      <c r="A1365" s="5" t="s">
        <v>2689</v>
      </c>
      <c r="B1365" s="15" t="s">
        <v>766</v>
      </c>
      <c r="C1365" s="20"/>
      <c r="D1365" s="46">
        <v>3000.000244140625</v>
      </c>
      <c r="E1365" s="57">
        <v>3000.000244140625</v>
      </c>
    </row>
    <row r="1366" spans="1:5" ht="30">
      <c r="A1366" s="5" t="s">
        <v>2690</v>
      </c>
      <c r="B1366" s="15" t="s">
        <v>2691</v>
      </c>
      <c r="C1366" s="20" t="s">
        <v>120</v>
      </c>
      <c r="D1366" s="50">
        <v>132.00257873535156</v>
      </c>
      <c r="E1366" s="61">
        <v>132.00257873535156</v>
      </c>
    </row>
    <row r="1367" spans="1:5" ht="30">
      <c r="A1367" s="5" t="s">
        <v>2692</v>
      </c>
      <c r="B1367" s="15" t="s">
        <v>770</v>
      </c>
      <c r="C1367" s="20" t="s">
        <v>33</v>
      </c>
      <c r="D1367" s="45">
        <v>96.870758056640625</v>
      </c>
      <c r="E1367" s="56">
        <v>96.870758056640625</v>
      </c>
    </row>
    <row r="1368" spans="1:5" ht="30">
      <c r="A1368" s="5" t="s">
        <v>2693</v>
      </c>
      <c r="B1368" s="15" t="s">
        <v>2694</v>
      </c>
      <c r="C1368" s="20"/>
      <c r="D1368" s="12" t="s">
        <v>2616</v>
      </c>
      <c r="E1368" s="34" t="s">
        <v>2616</v>
      </c>
    </row>
    <row r="1369" spans="1:5" ht="30">
      <c r="A1369" s="5" t="s">
        <v>2695</v>
      </c>
      <c r="B1369" s="15" t="s">
        <v>2696</v>
      </c>
      <c r="C1369" s="20" t="s">
        <v>38</v>
      </c>
      <c r="D1369" s="44">
        <v>9.8499994277954102</v>
      </c>
      <c r="E1369" s="55">
        <v>9.8499994277954102</v>
      </c>
    </row>
    <row r="1370" spans="1:5" ht="30">
      <c r="A1370" s="5" t="s">
        <v>2697</v>
      </c>
      <c r="B1370" s="15" t="s">
        <v>2698</v>
      </c>
      <c r="C1370" s="20" t="s">
        <v>38</v>
      </c>
      <c r="D1370" s="44">
        <v>9.3599996566772461</v>
      </c>
      <c r="E1370" s="55">
        <v>9.3599996566772461</v>
      </c>
    </row>
    <row r="1371" spans="1:5" ht="30">
      <c r="A1371" s="5" t="s">
        <v>2699</v>
      </c>
      <c r="B1371" s="15" t="s">
        <v>2700</v>
      </c>
      <c r="C1371" s="20" t="s">
        <v>30</v>
      </c>
      <c r="D1371" s="50">
        <v>360.61846923828125</v>
      </c>
      <c r="E1371" s="61">
        <v>360.61846923828125</v>
      </c>
    </row>
    <row r="1372" spans="1:5" ht="30">
      <c r="A1372" s="5" t="s">
        <v>2701</v>
      </c>
      <c r="B1372" s="15" t="s">
        <v>2702</v>
      </c>
      <c r="C1372" s="20" t="s">
        <v>212</v>
      </c>
      <c r="D1372" s="45">
        <v>20.518936157226563</v>
      </c>
      <c r="E1372" s="56">
        <v>20.518936157226563</v>
      </c>
    </row>
    <row r="1373" spans="1:5" ht="30">
      <c r="A1373" s="5" t="s">
        <v>2703</v>
      </c>
      <c r="B1373" s="15" t="s">
        <v>2704</v>
      </c>
      <c r="C1373" s="20" t="s">
        <v>500</v>
      </c>
      <c r="D1373" s="46">
        <v>3180.99267578125</v>
      </c>
      <c r="E1373" s="57">
        <v>3180.99267578125</v>
      </c>
    </row>
    <row r="1374" spans="1:5" ht="30">
      <c r="A1374" s="5" t="s">
        <v>2705</v>
      </c>
      <c r="B1374" s="15" t="s">
        <v>2706</v>
      </c>
      <c r="C1374" s="20" t="s">
        <v>212</v>
      </c>
      <c r="D1374" s="45">
        <v>20.518936157226563</v>
      </c>
      <c r="E1374" s="56">
        <v>20.518936157226563</v>
      </c>
    </row>
    <row r="1375" spans="1:5" ht="30">
      <c r="A1375" s="5" t="s">
        <v>2707</v>
      </c>
      <c r="B1375" s="15" t="s">
        <v>2708</v>
      </c>
      <c r="C1375" s="20" t="s">
        <v>38</v>
      </c>
      <c r="D1375" s="44">
        <v>9.3599996566772461</v>
      </c>
      <c r="E1375" s="55">
        <v>9.3599996566772461</v>
      </c>
    </row>
    <row r="1376" spans="1:5" ht="30">
      <c r="A1376" s="5" t="s">
        <v>2709</v>
      </c>
      <c r="B1376" s="15" t="s">
        <v>2710</v>
      </c>
      <c r="C1376" s="20" t="s">
        <v>500</v>
      </c>
      <c r="D1376" s="46">
        <v>3180.99267578125</v>
      </c>
      <c r="E1376" s="57">
        <v>3180.99267578125</v>
      </c>
    </row>
    <row r="1377" spans="1:5" ht="45">
      <c r="A1377" s="5" t="s">
        <v>2711</v>
      </c>
      <c r="B1377" s="15" t="s">
        <v>2712</v>
      </c>
      <c r="C1377" s="20" t="s">
        <v>38</v>
      </c>
      <c r="D1377" s="51">
        <v>9.7499996423721313E-2</v>
      </c>
      <c r="E1377" s="62">
        <v>9.7499996423721313E-2</v>
      </c>
    </row>
    <row r="1378" spans="1:5" ht="45">
      <c r="A1378" s="5" t="s">
        <v>2713</v>
      </c>
      <c r="B1378" s="15" t="s">
        <v>2714</v>
      </c>
      <c r="C1378" s="20" t="s">
        <v>500</v>
      </c>
      <c r="D1378" s="47">
        <v>2439.0478515625</v>
      </c>
      <c r="E1378" s="58">
        <v>2439.0478515625</v>
      </c>
    </row>
    <row r="1379" spans="1:5" ht="30">
      <c r="A1379" s="5" t="s">
        <v>2715</v>
      </c>
      <c r="B1379" s="15" t="s">
        <v>2716</v>
      </c>
      <c r="C1379" s="20" t="s">
        <v>38</v>
      </c>
      <c r="D1379" s="51">
        <v>9.7499996423721313E-2</v>
      </c>
      <c r="E1379" s="62">
        <v>9.7499996423721313E-2</v>
      </c>
    </row>
    <row r="1380" spans="1:5" ht="30">
      <c r="A1380" s="5" t="s">
        <v>2717</v>
      </c>
      <c r="B1380" s="15" t="s">
        <v>2718</v>
      </c>
      <c r="C1380" s="20" t="s">
        <v>30</v>
      </c>
      <c r="D1380" s="45">
        <v>45.313236236572266</v>
      </c>
      <c r="E1380" s="56">
        <v>45.313236236572266</v>
      </c>
    </row>
    <row r="1381" spans="1:5" ht="30">
      <c r="A1381" s="5" t="s">
        <v>2719</v>
      </c>
      <c r="B1381" s="15" t="s">
        <v>2720</v>
      </c>
      <c r="C1381" s="20" t="s">
        <v>212</v>
      </c>
      <c r="D1381" s="45">
        <v>20.518936157226563</v>
      </c>
      <c r="E1381" s="56">
        <v>20.518936157226563</v>
      </c>
    </row>
    <row r="1382" spans="1:5" ht="30">
      <c r="A1382" s="5" t="s">
        <v>2721</v>
      </c>
      <c r="B1382" s="15" t="s">
        <v>2722</v>
      </c>
      <c r="C1382" s="20" t="s">
        <v>500</v>
      </c>
      <c r="D1382" s="47">
        <v>2439.0478515625</v>
      </c>
      <c r="E1382" s="58">
        <v>2439.0478515625</v>
      </c>
    </row>
    <row r="1383" spans="1:5" ht="30">
      <c r="A1383" s="5" t="s">
        <v>2723</v>
      </c>
      <c r="B1383" s="15" t="s">
        <v>2724</v>
      </c>
      <c r="C1383" s="20" t="s">
        <v>127</v>
      </c>
      <c r="D1383" s="45">
        <v>80.479644775390625</v>
      </c>
      <c r="E1383" s="56">
        <v>80.479644775390625</v>
      </c>
    </row>
    <row r="1384" spans="1:5" ht="30">
      <c r="A1384" s="5" t="s">
        <v>2725</v>
      </c>
      <c r="B1384" s="15" t="s">
        <v>2726</v>
      </c>
      <c r="C1384" s="20" t="s">
        <v>500</v>
      </c>
      <c r="D1384" s="48">
        <v>0</v>
      </c>
      <c r="E1384" s="59">
        <v>0</v>
      </c>
    </row>
    <row r="1385" spans="1:5" ht="30">
      <c r="A1385" s="5" t="s">
        <v>2727</v>
      </c>
      <c r="B1385" s="15" t="s">
        <v>2728</v>
      </c>
      <c r="C1385" s="20" t="s">
        <v>500</v>
      </c>
      <c r="D1385" s="48">
        <v>0</v>
      </c>
      <c r="E1385" s="59">
        <v>0</v>
      </c>
    </row>
    <row r="1386" spans="1:5" ht="30">
      <c r="A1386" s="5" t="s">
        <v>2729</v>
      </c>
      <c r="B1386" s="15" t="s">
        <v>2730</v>
      </c>
      <c r="C1386" s="20" t="s">
        <v>2653</v>
      </c>
      <c r="D1386" s="53">
        <v>4.8912889324128628E-3</v>
      </c>
      <c r="E1386" s="64">
        <v>4.8912889324128628E-3</v>
      </c>
    </row>
    <row r="1387" spans="1:5" ht="30">
      <c r="A1387" s="5" t="s">
        <v>2731</v>
      </c>
      <c r="B1387" s="15" t="s">
        <v>2732</v>
      </c>
      <c r="C1387" s="20"/>
      <c r="D1387" s="45">
        <v>96</v>
      </c>
      <c r="E1387" s="56">
        <v>96</v>
      </c>
    </row>
    <row r="1388" spans="1:5" ht="30">
      <c r="A1388" s="5" t="s">
        <v>2733</v>
      </c>
      <c r="B1388" s="15" t="s">
        <v>2734</v>
      </c>
      <c r="C1388" s="20" t="s">
        <v>33</v>
      </c>
      <c r="D1388" s="45">
        <v>85</v>
      </c>
      <c r="E1388" s="56">
        <v>85</v>
      </c>
    </row>
    <row r="1389" spans="1:5" ht="30">
      <c r="A1389" s="5" t="s">
        <v>2735</v>
      </c>
      <c r="B1389" s="15" t="s">
        <v>2736</v>
      </c>
      <c r="C1389" s="20" t="s">
        <v>33</v>
      </c>
      <c r="D1389" s="45">
        <v>87.37701416015625</v>
      </c>
      <c r="E1389" s="56">
        <v>87.37701416015625</v>
      </c>
    </row>
    <row r="1390" spans="1:5" ht="30">
      <c r="A1390" s="5" t="s">
        <v>2737</v>
      </c>
      <c r="B1390" s="15" t="s">
        <v>2738</v>
      </c>
      <c r="C1390" s="20" t="s">
        <v>33</v>
      </c>
      <c r="D1390" s="45">
        <v>87.37701416015625</v>
      </c>
      <c r="E1390" s="56">
        <v>87.37701416015625</v>
      </c>
    </row>
    <row r="1391" spans="1:5" ht="30">
      <c r="A1391" s="5" t="s">
        <v>2739</v>
      </c>
      <c r="B1391" s="15" t="s">
        <v>2740</v>
      </c>
      <c r="C1391" s="20" t="s">
        <v>120</v>
      </c>
      <c r="D1391" s="46">
        <v>4228.9326171875</v>
      </c>
      <c r="E1391" s="57">
        <v>4228.9326171875</v>
      </c>
    </row>
    <row r="1392" spans="1:5" ht="30">
      <c r="A1392" s="5" t="s">
        <v>2741</v>
      </c>
      <c r="B1392" s="15" t="s">
        <v>2742</v>
      </c>
      <c r="C1392" s="20" t="s">
        <v>120</v>
      </c>
      <c r="D1392" s="45">
        <v>10.572321891784668</v>
      </c>
      <c r="E1392" s="56">
        <v>10.572321891784668</v>
      </c>
    </row>
    <row r="1393" spans="1:5" ht="30">
      <c r="A1393" s="5" t="s">
        <v>2743</v>
      </c>
      <c r="B1393" s="15" t="s">
        <v>2744</v>
      </c>
      <c r="C1393" s="20" t="s">
        <v>38</v>
      </c>
      <c r="D1393" s="51">
        <v>0.17499998211860657</v>
      </c>
      <c r="E1393" s="62">
        <v>0.17499998211860657</v>
      </c>
    </row>
    <row r="1394" spans="1:5" ht="30">
      <c r="A1394" s="5" t="s">
        <v>2745</v>
      </c>
      <c r="B1394" s="15" t="s">
        <v>2746</v>
      </c>
      <c r="C1394" s="20" t="s">
        <v>30</v>
      </c>
      <c r="D1394" s="45">
        <v>57.200668334960938</v>
      </c>
      <c r="E1394" s="56">
        <v>57.200668334960938</v>
      </c>
    </row>
    <row r="1395" spans="1:5" ht="30">
      <c r="A1395" s="5" t="s">
        <v>2747</v>
      </c>
      <c r="B1395" s="15" t="s">
        <v>2748</v>
      </c>
      <c r="C1395" s="20" t="s">
        <v>120</v>
      </c>
      <c r="D1395" s="50">
        <v>418.67349243164062</v>
      </c>
      <c r="E1395" s="61">
        <v>418.67349243164062</v>
      </c>
    </row>
    <row r="1396" spans="1:5" ht="30">
      <c r="A1396" s="5" t="s">
        <v>2749</v>
      </c>
      <c r="B1396" s="15" t="s">
        <v>2750</v>
      </c>
      <c r="C1396" s="20" t="s">
        <v>30</v>
      </c>
      <c r="D1396" s="51">
        <v>0.4258473813533783</v>
      </c>
      <c r="E1396" s="62">
        <v>0.4258473813533783</v>
      </c>
    </row>
    <row r="1397" spans="1:5" ht="30">
      <c r="A1397" s="5" t="s">
        <v>2751</v>
      </c>
      <c r="B1397" s="15" t="s">
        <v>2752</v>
      </c>
      <c r="C1397" s="20" t="s">
        <v>30</v>
      </c>
      <c r="D1397" s="45">
        <v>11.401333808898926</v>
      </c>
      <c r="E1397" s="56">
        <v>11.401333808898926</v>
      </c>
    </row>
    <row r="1398" spans="1:5" ht="30">
      <c r="A1398" s="5" t="s">
        <v>2753</v>
      </c>
      <c r="B1398" s="15" t="s">
        <v>2754</v>
      </c>
      <c r="C1398" s="20" t="s">
        <v>2653</v>
      </c>
      <c r="D1398" s="45">
        <v>65.242424011230469</v>
      </c>
      <c r="E1398" s="56">
        <v>65.242424011230469</v>
      </c>
    </row>
    <row r="1399" spans="1:5" ht="30">
      <c r="A1399" s="5" t="s">
        <v>2755</v>
      </c>
      <c r="B1399" s="15" t="s">
        <v>2756</v>
      </c>
      <c r="C1399" s="20" t="s">
        <v>38</v>
      </c>
      <c r="D1399" s="48">
        <v>0</v>
      </c>
      <c r="E1399" s="59">
        <v>0</v>
      </c>
    </row>
    <row r="1400" spans="1:5" ht="30">
      <c r="A1400" s="5" t="s">
        <v>2757</v>
      </c>
      <c r="B1400" s="15" t="s">
        <v>2758</v>
      </c>
      <c r="C1400" s="20" t="s">
        <v>27</v>
      </c>
      <c r="D1400" s="48">
        <v>0</v>
      </c>
      <c r="E1400" s="59">
        <v>0</v>
      </c>
    </row>
    <row r="1401" spans="1:5" ht="30">
      <c r="A1401" s="5" t="s">
        <v>2759</v>
      </c>
      <c r="B1401" s="15" t="s">
        <v>2760</v>
      </c>
      <c r="C1401" s="20" t="s">
        <v>27</v>
      </c>
      <c r="D1401" s="44">
        <v>1.1308246850967407</v>
      </c>
      <c r="E1401" s="55">
        <v>1.1308246850967407</v>
      </c>
    </row>
    <row r="1402" spans="1:5" ht="30">
      <c r="A1402" s="5" t="s">
        <v>2761</v>
      </c>
      <c r="B1402" s="15" t="s">
        <v>2762</v>
      </c>
      <c r="C1402" s="20" t="s">
        <v>27</v>
      </c>
      <c r="D1402" s="48">
        <v>0</v>
      </c>
      <c r="E1402" s="59">
        <v>0</v>
      </c>
    </row>
    <row r="1403" spans="1:5" ht="30">
      <c r="A1403" s="5" t="s">
        <v>2763</v>
      </c>
      <c r="B1403" s="15" t="s">
        <v>2764</v>
      </c>
      <c r="C1403" s="20" t="s">
        <v>27</v>
      </c>
      <c r="D1403" s="48">
        <v>0</v>
      </c>
      <c r="E1403" s="59">
        <v>0</v>
      </c>
    </row>
    <row r="1404" spans="1:5" ht="30">
      <c r="A1404" s="5" t="s">
        <v>2765</v>
      </c>
      <c r="B1404" s="15" t="s">
        <v>2766</v>
      </c>
      <c r="C1404" s="20" t="s">
        <v>2767</v>
      </c>
      <c r="D1404" s="48">
        <v>0</v>
      </c>
      <c r="E1404" s="59">
        <v>0</v>
      </c>
    </row>
    <row r="1405" spans="1:5" ht="30">
      <c r="A1405" s="5" t="s">
        <v>2768</v>
      </c>
      <c r="B1405" s="15" t="s">
        <v>2769</v>
      </c>
      <c r="C1405" s="20" t="s">
        <v>2767</v>
      </c>
      <c r="D1405" s="48">
        <v>0</v>
      </c>
      <c r="E1405" s="59">
        <v>0</v>
      </c>
    </row>
    <row r="1406" spans="1:5" ht="30">
      <c r="A1406" s="5" t="s">
        <v>2770</v>
      </c>
      <c r="B1406" s="15" t="s">
        <v>2771</v>
      </c>
      <c r="C1406" s="20" t="s">
        <v>1287</v>
      </c>
      <c r="D1406" s="48">
        <v>0</v>
      </c>
      <c r="E1406" s="59">
        <v>0</v>
      </c>
    </row>
    <row r="1407" spans="1:5" ht="30">
      <c r="A1407" s="5" t="s">
        <v>855</v>
      </c>
      <c r="B1407" s="15" t="s">
        <v>856</v>
      </c>
      <c r="C1407" s="20"/>
      <c r="D1407" s="51">
        <v>0.5</v>
      </c>
      <c r="E1407" s="62">
        <v>0.5</v>
      </c>
    </row>
    <row r="1408" spans="1:5" ht="30">
      <c r="A1408" s="5" t="s">
        <v>857</v>
      </c>
      <c r="B1408" s="15" t="s">
        <v>858</v>
      </c>
      <c r="C1408" s="20"/>
      <c r="D1408" s="51">
        <v>0.5</v>
      </c>
      <c r="E1408" s="62">
        <v>0.5</v>
      </c>
    </row>
    <row r="1409" spans="1:5" ht="30">
      <c r="A1409" s="5" t="s">
        <v>2772</v>
      </c>
      <c r="B1409" s="15" t="s">
        <v>2773</v>
      </c>
      <c r="C1409" s="20"/>
      <c r="D1409" s="51">
        <v>0.96941596269607544</v>
      </c>
      <c r="E1409" s="62">
        <v>0.96941596269607544</v>
      </c>
    </row>
    <row r="1410" spans="1:5" ht="30">
      <c r="A1410" s="5" t="s">
        <v>2774</v>
      </c>
      <c r="B1410" s="15" t="s">
        <v>2775</v>
      </c>
      <c r="C1410" s="20"/>
      <c r="D1410" s="51">
        <v>3.0584020540118217E-2</v>
      </c>
      <c r="E1410" s="62">
        <v>3.0584020540118217E-2</v>
      </c>
    </row>
    <row r="1411" spans="1:5" ht="30">
      <c r="A1411" s="5" t="s">
        <v>859</v>
      </c>
      <c r="B1411" s="15" t="s">
        <v>860</v>
      </c>
      <c r="C1411" s="20"/>
      <c r="D1411" s="51">
        <v>0.5</v>
      </c>
      <c r="E1411" s="62">
        <v>0.5</v>
      </c>
    </row>
    <row r="1412" spans="1:5" ht="30">
      <c r="A1412" s="5" t="s">
        <v>861</v>
      </c>
      <c r="B1412" s="15" t="s">
        <v>862</v>
      </c>
      <c r="C1412" s="20"/>
      <c r="D1412" s="51">
        <v>0.5</v>
      </c>
      <c r="E1412" s="62">
        <v>0.5</v>
      </c>
    </row>
    <row r="1413" spans="1:5" ht="30">
      <c r="A1413" s="5" t="s">
        <v>2776</v>
      </c>
      <c r="B1413" s="15" t="s">
        <v>2777</v>
      </c>
      <c r="C1413" s="20"/>
      <c r="D1413" s="51">
        <v>0.83091443777084351</v>
      </c>
      <c r="E1413" s="62">
        <v>0.83091443777084351</v>
      </c>
    </row>
    <row r="1414" spans="1:5" ht="30">
      <c r="A1414" s="5" t="s">
        <v>2778</v>
      </c>
      <c r="B1414" s="15" t="s">
        <v>2779</v>
      </c>
      <c r="C1414" s="20"/>
      <c r="D1414" s="51">
        <v>0.16908560693264008</v>
      </c>
      <c r="E1414" s="62">
        <v>0.16908560693264008</v>
      </c>
    </row>
    <row r="1415" spans="1:5" ht="30">
      <c r="A1415" s="5" t="s">
        <v>807</v>
      </c>
      <c r="B1415" s="15" t="s">
        <v>808</v>
      </c>
      <c r="C1415" s="20"/>
      <c r="D1415" s="54">
        <v>9.9999997473787516E-5</v>
      </c>
      <c r="E1415" s="65">
        <v>9.9999997473787516E-5</v>
      </c>
    </row>
    <row r="1416" spans="1:5" ht="30">
      <c r="A1416" s="5" t="s">
        <v>809</v>
      </c>
      <c r="B1416" s="15" t="s">
        <v>810</v>
      </c>
      <c r="C1416" s="20"/>
      <c r="D1416" s="54">
        <v>9.9999997473787516E-5</v>
      </c>
      <c r="E1416" s="65">
        <v>9.9999997473787516E-5</v>
      </c>
    </row>
    <row r="1417" spans="1:5" ht="30">
      <c r="A1417" s="5" t="s">
        <v>811</v>
      </c>
      <c r="B1417" s="15" t="s">
        <v>812</v>
      </c>
      <c r="C1417" s="20"/>
      <c r="D1417" s="51">
        <v>0.99980002641677856</v>
      </c>
      <c r="E1417" s="62">
        <v>0.99980002641677856</v>
      </c>
    </row>
    <row r="1418" spans="1:5" ht="30">
      <c r="A1418" s="5" t="s">
        <v>2780</v>
      </c>
      <c r="B1418" s="15" t="s">
        <v>2781</v>
      </c>
      <c r="C1418" s="20"/>
      <c r="D1418" s="52">
        <v>2.6443031098111192E-10</v>
      </c>
      <c r="E1418" s="63">
        <v>2.6443031098111192E-10</v>
      </c>
    </row>
    <row r="1419" spans="1:5" ht="30">
      <c r="A1419" s="5" t="s">
        <v>2782</v>
      </c>
      <c r="B1419" s="15" t="s">
        <v>2783</v>
      </c>
      <c r="C1419" s="20"/>
      <c r="D1419" s="52">
        <v>2.6443031098111192E-10</v>
      </c>
      <c r="E1419" s="63">
        <v>2.6443031098111192E-10</v>
      </c>
    </row>
    <row r="1420" spans="1:5" ht="30">
      <c r="A1420" s="5" t="s">
        <v>2784</v>
      </c>
      <c r="B1420" s="15" t="s">
        <v>2785</v>
      </c>
      <c r="C1420" s="20"/>
      <c r="D1420" s="44">
        <v>1</v>
      </c>
      <c r="E1420" s="55">
        <v>1</v>
      </c>
    </row>
    <row r="1421" spans="1:5" ht="30">
      <c r="A1421" s="5" t="s">
        <v>813</v>
      </c>
      <c r="B1421" s="15" t="s">
        <v>814</v>
      </c>
      <c r="C1421" s="20"/>
      <c r="D1421" s="51">
        <v>0.99989998340606689</v>
      </c>
      <c r="E1421" s="62">
        <v>0.99989998340606689</v>
      </c>
    </row>
    <row r="1422" spans="1:5" ht="30">
      <c r="A1422" s="5" t="s">
        <v>815</v>
      </c>
      <c r="B1422" s="15" t="s">
        <v>816</v>
      </c>
      <c r="C1422" s="20"/>
      <c r="D1422" s="54">
        <v>1.0001659393310547E-4</v>
      </c>
      <c r="E1422" s="65">
        <v>1.0001659393310547E-4</v>
      </c>
    </row>
    <row r="1423" spans="1:5" ht="30">
      <c r="A1423" s="5" t="s">
        <v>2786</v>
      </c>
      <c r="B1423" s="15" t="s">
        <v>2787</v>
      </c>
      <c r="C1423" s="20"/>
      <c r="D1423" s="51">
        <v>0.93213433027267456</v>
      </c>
      <c r="E1423" s="62">
        <v>0.93213433027267456</v>
      </c>
    </row>
    <row r="1424" spans="1:5" ht="30">
      <c r="A1424" s="5" t="s">
        <v>2788</v>
      </c>
      <c r="B1424" s="15" t="s">
        <v>2789</v>
      </c>
      <c r="C1424" s="20"/>
      <c r="D1424" s="51">
        <v>6.7865610122680664E-2</v>
      </c>
      <c r="E1424" s="62">
        <v>6.7865610122680664E-2</v>
      </c>
    </row>
    <row r="1425" spans="1:5" ht="30">
      <c r="A1425" s="5" t="s">
        <v>817</v>
      </c>
      <c r="B1425" s="15" t="s">
        <v>818</v>
      </c>
      <c r="C1425" s="20"/>
      <c r="D1425" s="51">
        <v>0.80000001192092896</v>
      </c>
      <c r="E1425" s="62">
        <v>0.80000001192092896</v>
      </c>
    </row>
    <row r="1426" spans="1:5" ht="30">
      <c r="A1426" s="5" t="s">
        <v>819</v>
      </c>
      <c r="B1426" s="15" t="s">
        <v>820</v>
      </c>
      <c r="C1426" s="20"/>
      <c r="D1426" s="51">
        <v>0.19499999284744263</v>
      </c>
      <c r="E1426" s="62">
        <v>0.19499999284744263</v>
      </c>
    </row>
    <row r="1427" spans="1:5" ht="30">
      <c r="A1427" s="5" t="s">
        <v>821</v>
      </c>
      <c r="B1427" s="15" t="s">
        <v>822</v>
      </c>
      <c r="C1427" s="20"/>
      <c r="D1427" s="53">
        <v>4.999995231628418E-3</v>
      </c>
      <c r="E1427" s="64">
        <v>4.999995231628418E-3</v>
      </c>
    </row>
    <row r="1428" spans="1:5" ht="30">
      <c r="A1428" s="5" t="s">
        <v>2790</v>
      </c>
      <c r="B1428" s="15" t="s">
        <v>2791</v>
      </c>
      <c r="C1428" s="20"/>
      <c r="D1428" s="51">
        <v>0.9085267186164856</v>
      </c>
      <c r="E1428" s="62">
        <v>0.9085267186164856</v>
      </c>
    </row>
    <row r="1429" spans="1:5" ht="30">
      <c r="A1429" s="5" t="s">
        <v>2792</v>
      </c>
      <c r="B1429" s="15" t="s">
        <v>2793</v>
      </c>
      <c r="C1429" s="20"/>
      <c r="D1429" s="51">
        <v>8.5126593708992004E-2</v>
      </c>
      <c r="E1429" s="62">
        <v>8.5126593708992004E-2</v>
      </c>
    </row>
    <row r="1430" spans="1:5" ht="30">
      <c r="A1430" s="5" t="s">
        <v>2794</v>
      </c>
      <c r="B1430" s="15" t="s">
        <v>2795</v>
      </c>
      <c r="C1430" s="20"/>
      <c r="D1430" s="53">
        <v>6.3467966392636299E-3</v>
      </c>
      <c r="E1430" s="64">
        <v>6.3467966392636299E-3</v>
      </c>
    </row>
    <row r="1431" spans="1:5" ht="30">
      <c r="A1431" s="5" t="s">
        <v>823</v>
      </c>
      <c r="B1431" s="15" t="s">
        <v>824</v>
      </c>
      <c r="C1431" s="20"/>
      <c r="D1431" s="53">
        <v>1.0000000474974513E-3</v>
      </c>
      <c r="E1431" s="64">
        <v>1.0000000474974513E-3</v>
      </c>
    </row>
    <row r="1432" spans="1:5" ht="30">
      <c r="A1432" s="5" t="s">
        <v>825</v>
      </c>
      <c r="B1432" s="15" t="s">
        <v>826</v>
      </c>
      <c r="C1432" s="20"/>
      <c r="D1432" s="54">
        <v>5.6999997468665242E-4</v>
      </c>
      <c r="E1432" s="65">
        <v>5.6999997468665242E-4</v>
      </c>
    </row>
    <row r="1433" spans="1:5" ht="30">
      <c r="A1433" s="5" t="s">
        <v>827</v>
      </c>
      <c r="B1433" s="15" t="s">
        <v>828</v>
      </c>
      <c r="C1433" s="20"/>
      <c r="D1433" s="51">
        <v>0.99843001365661621</v>
      </c>
      <c r="E1433" s="62">
        <v>0.99843001365661621</v>
      </c>
    </row>
    <row r="1434" spans="1:5" ht="30">
      <c r="A1434" s="5" t="s">
        <v>2796</v>
      </c>
      <c r="B1434" s="15" t="s">
        <v>2797</v>
      </c>
      <c r="C1434" s="20"/>
      <c r="D1434" s="53">
        <v>1.0000000474974513E-3</v>
      </c>
      <c r="E1434" s="64">
        <v>1.0000000474974513E-3</v>
      </c>
    </row>
    <row r="1435" spans="1:5" ht="30">
      <c r="A1435" s="5" t="s">
        <v>2798</v>
      </c>
      <c r="B1435" s="15" t="s">
        <v>2799</v>
      </c>
      <c r="C1435" s="20"/>
      <c r="D1435" s="54">
        <v>5.6999997468665242E-4</v>
      </c>
      <c r="E1435" s="65">
        <v>5.6999997468665242E-4</v>
      </c>
    </row>
    <row r="1436" spans="1:5" ht="30">
      <c r="A1436" s="5" t="s">
        <v>2800</v>
      </c>
      <c r="B1436" s="15" t="s">
        <v>2801</v>
      </c>
      <c r="C1436" s="20"/>
      <c r="D1436" s="51">
        <v>0.99842989444732666</v>
      </c>
      <c r="E1436" s="62">
        <v>0.99842989444732666</v>
      </c>
    </row>
    <row r="1437" spans="1:5" ht="30">
      <c r="A1437" s="5" t="s">
        <v>829</v>
      </c>
      <c r="B1437" s="15" t="s">
        <v>830</v>
      </c>
      <c r="C1437" s="20"/>
      <c r="D1437" s="51">
        <v>0.99989998340606689</v>
      </c>
      <c r="E1437" s="62">
        <v>0.99989998340606689</v>
      </c>
    </row>
    <row r="1438" spans="1:5" ht="30">
      <c r="A1438" s="5" t="s">
        <v>831</v>
      </c>
      <c r="B1438" s="15" t="s">
        <v>832</v>
      </c>
      <c r="C1438" s="20"/>
      <c r="D1438" s="54">
        <v>1.0001659393310547E-4</v>
      </c>
      <c r="E1438" s="65">
        <v>1.0001659393310547E-4</v>
      </c>
    </row>
    <row r="1439" spans="1:5" ht="30">
      <c r="A1439" s="5" t="s">
        <v>2802</v>
      </c>
      <c r="B1439" s="15" t="s">
        <v>2803</v>
      </c>
      <c r="C1439" s="20"/>
      <c r="D1439" s="51">
        <v>0.98968082666397095</v>
      </c>
      <c r="E1439" s="62">
        <v>0.98968082666397095</v>
      </c>
    </row>
    <row r="1440" spans="1:5" ht="30">
      <c r="A1440" s="5" t="s">
        <v>2804</v>
      </c>
      <c r="B1440" s="15" t="s">
        <v>2805</v>
      </c>
      <c r="C1440" s="20"/>
      <c r="D1440" s="51">
        <v>1.0319164954125881E-2</v>
      </c>
      <c r="E1440" s="62">
        <v>1.0319164954125881E-2</v>
      </c>
    </row>
    <row r="1441" spans="1:5" ht="30">
      <c r="A1441" s="5" t="s">
        <v>833</v>
      </c>
      <c r="B1441" s="15" t="s">
        <v>834</v>
      </c>
      <c r="C1441" s="20"/>
      <c r="D1441" s="51">
        <v>0.96679997444152832</v>
      </c>
      <c r="E1441" s="62">
        <v>0.96679997444152832</v>
      </c>
    </row>
    <row r="1442" spans="1:5" ht="30">
      <c r="A1442" s="5" t="s">
        <v>835</v>
      </c>
      <c r="B1442" s="15" t="s">
        <v>836</v>
      </c>
      <c r="C1442" s="20"/>
      <c r="D1442" s="51">
        <v>3.320002555847168E-2</v>
      </c>
      <c r="E1442" s="62">
        <v>3.320002555847168E-2</v>
      </c>
    </row>
    <row r="1443" spans="1:5" ht="30">
      <c r="A1443" s="5" t="s">
        <v>2806</v>
      </c>
      <c r="B1443" s="15" t="s">
        <v>2807</v>
      </c>
      <c r="C1443" s="20"/>
      <c r="D1443" s="51">
        <v>0.97567093372344971</v>
      </c>
      <c r="E1443" s="62">
        <v>0.97567093372344971</v>
      </c>
    </row>
    <row r="1444" spans="1:5" ht="30">
      <c r="A1444" s="5" t="s">
        <v>2808</v>
      </c>
      <c r="B1444" s="15" t="s">
        <v>2809</v>
      </c>
      <c r="C1444" s="20"/>
      <c r="D1444" s="51">
        <v>2.4329105392098427E-2</v>
      </c>
      <c r="E1444" s="62">
        <v>2.4329105392098427E-2</v>
      </c>
    </row>
    <row r="1445" spans="1:5" ht="30">
      <c r="A1445" s="5" t="s">
        <v>837</v>
      </c>
      <c r="B1445" s="15" t="s">
        <v>838</v>
      </c>
      <c r="C1445" s="20"/>
      <c r="D1445" s="51">
        <v>4.1700001806020737E-2</v>
      </c>
      <c r="E1445" s="62">
        <v>4.1700001806020737E-2</v>
      </c>
    </row>
    <row r="1446" spans="1:5" ht="30">
      <c r="A1446" s="5" t="s">
        <v>839</v>
      </c>
      <c r="B1446" s="15" t="s">
        <v>840</v>
      </c>
      <c r="C1446" s="20"/>
      <c r="D1446" s="51">
        <v>0.80049997568130493</v>
      </c>
      <c r="E1446" s="62">
        <v>0.80049997568130493</v>
      </c>
    </row>
    <row r="1447" spans="1:5" ht="30">
      <c r="A1447" s="5" t="s">
        <v>841</v>
      </c>
      <c r="B1447" s="15" t="s">
        <v>842</v>
      </c>
      <c r="C1447" s="20"/>
      <c r="D1447" s="51">
        <v>0.15780001878738403</v>
      </c>
      <c r="E1447" s="62">
        <v>0.15780001878738403</v>
      </c>
    </row>
    <row r="1448" spans="1:5" ht="30">
      <c r="A1448" s="5" t="s">
        <v>2810</v>
      </c>
      <c r="B1448" s="15" t="s">
        <v>2811</v>
      </c>
      <c r="C1448" s="20"/>
      <c r="D1448" s="51">
        <v>4.522416740655899E-2</v>
      </c>
      <c r="E1448" s="62">
        <v>4.522416740655899E-2</v>
      </c>
    </row>
    <row r="1449" spans="1:5" ht="30">
      <c r="A1449" s="5" t="s">
        <v>2812</v>
      </c>
      <c r="B1449" s="15" t="s">
        <v>2813</v>
      </c>
      <c r="C1449" s="20"/>
      <c r="D1449" s="51">
        <v>0.8962404727935791</v>
      </c>
      <c r="E1449" s="62">
        <v>0.8962404727935791</v>
      </c>
    </row>
    <row r="1450" spans="1:5" ht="30">
      <c r="A1450" s="5" t="s">
        <v>2814</v>
      </c>
      <c r="B1450" s="15" t="s">
        <v>2815</v>
      </c>
      <c r="C1450" s="20"/>
      <c r="D1450" s="51">
        <v>5.8535356074571609E-2</v>
      </c>
      <c r="E1450" s="62">
        <v>5.8535356074571609E-2</v>
      </c>
    </row>
    <row r="1451" spans="1:5" ht="30">
      <c r="A1451" s="5" t="s">
        <v>843</v>
      </c>
      <c r="B1451" s="15" t="s">
        <v>844</v>
      </c>
      <c r="C1451" s="20"/>
      <c r="D1451" s="51">
        <v>0.5</v>
      </c>
      <c r="E1451" s="62">
        <v>0.5</v>
      </c>
    </row>
    <row r="1452" spans="1:5" ht="30">
      <c r="A1452" s="5" t="s">
        <v>845</v>
      </c>
      <c r="B1452" s="15" t="s">
        <v>846</v>
      </c>
      <c r="C1452" s="20"/>
      <c r="D1452" s="51">
        <v>0.5</v>
      </c>
      <c r="E1452" s="62">
        <v>0.5</v>
      </c>
    </row>
    <row r="1453" spans="1:5" ht="30">
      <c r="A1453" s="5" t="s">
        <v>2816</v>
      </c>
      <c r="B1453" s="15" t="s">
        <v>2817</v>
      </c>
      <c r="C1453" s="20"/>
      <c r="D1453" s="51">
        <v>0.94324839115142822</v>
      </c>
      <c r="E1453" s="62">
        <v>0.94324839115142822</v>
      </c>
    </row>
    <row r="1454" spans="1:5" ht="30">
      <c r="A1454" s="5" t="s">
        <v>2818</v>
      </c>
      <c r="B1454" s="15" t="s">
        <v>2819</v>
      </c>
      <c r="C1454" s="20"/>
      <c r="D1454" s="51">
        <v>5.6751582771539688E-2</v>
      </c>
      <c r="E1454" s="62">
        <v>5.6751582771539688E-2</v>
      </c>
    </row>
    <row r="1455" spans="1:5" ht="30">
      <c r="A1455" s="5" t="s">
        <v>847</v>
      </c>
      <c r="B1455" s="15" t="s">
        <v>848</v>
      </c>
      <c r="C1455" s="20"/>
      <c r="D1455" s="51">
        <v>0.5</v>
      </c>
      <c r="E1455" s="62">
        <v>0.5</v>
      </c>
    </row>
    <row r="1456" spans="1:5" ht="30">
      <c r="A1456" s="5" t="s">
        <v>849</v>
      </c>
      <c r="B1456" s="15" t="s">
        <v>850</v>
      </c>
      <c r="C1456" s="20"/>
      <c r="D1456" s="51">
        <v>0.5</v>
      </c>
      <c r="E1456" s="62">
        <v>0.5</v>
      </c>
    </row>
    <row r="1457" spans="1:5" ht="30">
      <c r="A1457" s="5" t="s">
        <v>2820</v>
      </c>
      <c r="B1457" s="15" t="s">
        <v>2821</v>
      </c>
      <c r="C1457" s="20"/>
      <c r="D1457" s="51">
        <v>0.96299159526824951</v>
      </c>
      <c r="E1457" s="62">
        <v>0.96299159526824951</v>
      </c>
    </row>
    <row r="1458" spans="1:5" ht="30">
      <c r="A1458" s="5" t="s">
        <v>2822</v>
      </c>
      <c r="B1458" s="15" t="s">
        <v>2823</v>
      </c>
      <c r="C1458" s="20"/>
      <c r="D1458" s="51">
        <v>3.7008404731750488E-2</v>
      </c>
      <c r="E1458" s="62">
        <v>3.7008404731750488E-2</v>
      </c>
    </row>
    <row r="1459" spans="1:5" ht="30">
      <c r="A1459" s="5" t="s">
        <v>851</v>
      </c>
      <c r="B1459" s="15" t="s">
        <v>852</v>
      </c>
      <c r="C1459" s="20"/>
      <c r="D1459" s="51">
        <v>0.5</v>
      </c>
      <c r="E1459" s="62">
        <v>0.5</v>
      </c>
    </row>
    <row r="1460" spans="1:5" ht="30">
      <c r="A1460" s="5" t="s">
        <v>853</v>
      </c>
      <c r="B1460" s="15" t="s">
        <v>854</v>
      </c>
      <c r="C1460" s="20"/>
      <c r="D1460" s="51">
        <v>0.5</v>
      </c>
      <c r="E1460" s="62">
        <v>0.5</v>
      </c>
    </row>
    <row r="1461" spans="1:5" ht="30">
      <c r="A1461" s="5" t="s">
        <v>2824</v>
      </c>
      <c r="B1461" s="15" t="s">
        <v>2825</v>
      </c>
      <c r="C1461" s="20"/>
      <c r="D1461" s="51">
        <v>0.95768201351165771</v>
      </c>
      <c r="E1461" s="62">
        <v>0.95768201351165771</v>
      </c>
    </row>
    <row r="1462" spans="1:5" ht="30">
      <c r="A1462" s="5" t="s">
        <v>2826</v>
      </c>
      <c r="B1462" s="15" t="s">
        <v>2827</v>
      </c>
      <c r="C1462" s="20"/>
      <c r="D1462" s="51">
        <v>4.2318020015954971E-2</v>
      </c>
      <c r="E1462" s="62">
        <v>4.2318020015954971E-2</v>
      </c>
    </row>
    <row r="1463" spans="1:5" ht="30">
      <c r="A1463" s="5" t="s">
        <v>863</v>
      </c>
      <c r="B1463" s="15" t="s">
        <v>864</v>
      </c>
      <c r="C1463" s="20"/>
      <c r="D1463" s="51">
        <v>0.5</v>
      </c>
      <c r="E1463" s="62">
        <v>0.5</v>
      </c>
    </row>
    <row r="1464" spans="1:5" ht="30">
      <c r="A1464" s="5" t="s">
        <v>865</v>
      </c>
      <c r="B1464" s="15" t="s">
        <v>866</v>
      </c>
      <c r="C1464" s="20"/>
      <c r="D1464" s="51">
        <v>0.5</v>
      </c>
      <c r="E1464" s="62">
        <v>0.5</v>
      </c>
    </row>
    <row r="1465" spans="1:5" ht="30">
      <c r="A1465" s="5" t="s">
        <v>2828</v>
      </c>
      <c r="B1465" s="15" t="s">
        <v>2829</v>
      </c>
      <c r="C1465" s="20"/>
      <c r="D1465" s="51">
        <v>0.38140681385993958</v>
      </c>
      <c r="E1465" s="62">
        <v>0.38140681385993958</v>
      </c>
    </row>
    <row r="1466" spans="1:5" ht="30">
      <c r="A1466" s="5" t="s">
        <v>2830</v>
      </c>
      <c r="B1466" s="15" t="s">
        <v>2831</v>
      </c>
      <c r="C1466" s="20"/>
      <c r="D1466" s="51">
        <v>0.61859327554702759</v>
      </c>
      <c r="E1466" s="62">
        <v>0.61859327554702759</v>
      </c>
    </row>
    <row r="1467" spans="1:5" ht="30">
      <c r="A1467" s="5" t="s">
        <v>867</v>
      </c>
      <c r="B1467" s="15" t="s">
        <v>868</v>
      </c>
      <c r="C1467" s="20"/>
      <c r="D1467" s="51">
        <v>0.3333333432674408</v>
      </c>
      <c r="E1467" s="62">
        <v>0.3333333432674408</v>
      </c>
    </row>
    <row r="1468" spans="1:5" ht="30">
      <c r="A1468" s="5" t="s">
        <v>869</v>
      </c>
      <c r="B1468" s="15" t="s">
        <v>870</v>
      </c>
      <c r="C1468" s="20"/>
      <c r="D1468" s="51">
        <v>0.33333331346511841</v>
      </c>
      <c r="E1468" s="62">
        <v>0.33333331346511841</v>
      </c>
    </row>
    <row r="1469" spans="1:5" ht="30">
      <c r="A1469" s="5" t="s">
        <v>871</v>
      </c>
      <c r="B1469" s="15" t="s">
        <v>872</v>
      </c>
      <c r="C1469" s="20"/>
      <c r="D1469" s="51">
        <v>0.3333333432674408</v>
      </c>
      <c r="E1469" s="62">
        <v>0.3333333432674408</v>
      </c>
    </row>
    <row r="1470" spans="1:5" ht="30">
      <c r="A1470" s="5" t="s">
        <v>2832</v>
      </c>
      <c r="B1470" s="15" t="s">
        <v>2833</v>
      </c>
      <c r="C1470" s="20"/>
      <c r="D1470" s="53">
        <v>2.264377661049366E-3</v>
      </c>
      <c r="E1470" s="64">
        <v>2.264377661049366E-3</v>
      </c>
    </row>
    <row r="1471" spans="1:5" ht="30">
      <c r="A1471" s="5" t="s">
        <v>2834</v>
      </c>
      <c r="B1471" s="15" t="s">
        <v>2835</v>
      </c>
      <c r="C1471" s="20"/>
      <c r="D1471" s="53">
        <v>5.9414240531623363E-3</v>
      </c>
      <c r="E1471" s="64">
        <v>5.9414240531623363E-3</v>
      </c>
    </row>
    <row r="1472" spans="1:5" ht="30">
      <c r="A1472" s="5" t="s">
        <v>2836</v>
      </c>
      <c r="B1472" s="15" t="s">
        <v>2837</v>
      </c>
      <c r="C1472" s="20"/>
      <c r="D1472" s="51">
        <v>0.99179422855377197</v>
      </c>
      <c r="E1472" s="62">
        <v>0.99179422855377197</v>
      </c>
    </row>
    <row r="1473" spans="1:5" ht="30">
      <c r="A1473" s="5" t="s">
        <v>873</v>
      </c>
      <c r="B1473" s="15" t="s">
        <v>874</v>
      </c>
      <c r="C1473" s="20"/>
      <c r="D1473" s="51">
        <v>0.5</v>
      </c>
      <c r="E1473" s="62">
        <v>0.5</v>
      </c>
    </row>
    <row r="1474" spans="1:5" ht="30">
      <c r="A1474" s="5" t="s">
        <v>875</v>
      </c>
      <c r="B1474" s="15" t="s">
        <v>876</v>
      </c>
      <c r="C1474" s="20"/>
      <c r="D1474" s="51">
        <v>0.5</v>
      </c>
      <c r="E1474" s="62">
        <v>0.5</v>
      </c>
    </row>
    <row r="1475" spans="1:5" ht="30">
      <c r="A1475" s="5" t="s">
        <v>2838</v>
      </c>
      <c r="B1475" s="15" t="s">
        <v>2839</v>
      </c>
      <c r="C1475" s="20"/>
      <c r="D1475" s="51">
        <v>0.5</v>
      </c>
      <c r="E1475" s="62">
        <v>0.5</v>
      </c>
    </row>
    <row r="1476" spans="1:5" ht="30">
      <c r="A1476" s="5" t="s">
        <v>2840</v>
      </c>
      <c r="B1476" s="15" t="s">
        <v>2841</v>
      </c>
      <c r="C1476" s="20"/>
      <c r="D1476" s="51">
        <v>0.5</v>
      </c>
      <c r="E1476" s="62">
        <v>0.5</v>
      </c>
    </row>
    <row r="1477" spans="1:5" ht="30">
      <c r="A1477" s="5" t="s">
        <v>877</v>
      </c>
      <c r="B1477" s="15" t="s">
        <v>878</v>
      </c>
      <c r="C1477" s="20"/>
      <c r="D1477" s="51">
        <v>0.5</v>
      </c>
      <c r="E1477" s="62">
        <v>0.5</v>
      </c>
    </row>
    <row r="1478" spans="1:5" ht="30">
      <c r="A1478" s="5" t="s">
        <v>879</v>
      </c>
      <c r="B1478" s="15" t="s">
        <v>880</v>
      </c>
      <c r="C1478" s="20"/>
      <c r="D1478" s="51">
        <v>0.5</v>
      </c>
      <c r="E1478" s="62">
        <v>0.5</v>
      </c>
    </row>
    <row r="1479" spans="1:5" ht="30">
      <c r="A1479" s="5" t="s">
        <v>2842</v>
      </c>
      <c r="B1479" s="15" t="s">
        <v>2843</v>
      </c>
      <c r="C1479" s="20"/>
      <c r="D1479" s="51">
        <v>0.5</v>
      </c>
      <c r="E1479" s="62">
        <v>0.5</v>
      </c>
    </row>
    <row r="1480" spans="1:5" ht="30">
      <c r="A1480" s="5" t="s">
        <v>2844</v>
      </c>
      <c r="B1480" s="15" t="s">
        <v>2845</v>
      </c>
      <c r="C1480" s="20"/>
      <c r="D1480" s="51">
        <v>0.5</v>
      </c>
      <c r="E1480" s="62">
        <v>0.5</v>
      </c>
    </row>
    <row r="1481" spans="1:5" ht="30">
      <c r="A1481" s="5" t="s">
        <v>881</v>
      </c>
      <c r="B1481" s="15" t="s">
        <v>882</v>
      </c>
      <c r="C1481" s="20"/>
      <c r="D1481" s="51">
        <v>0.5</v>
      </c>
      <c r="E1481" s="62">
        <v>0.5</v>
      </c>
    </row>
    <row r="1482" spans="1:5" ht="30">
      <c r="A1482" s="5" t="s">
        <v>883</v>
      </c>
      <c r="B1482" s="15" t="s">
        <v>884</v>
      </c>
      <c r="C1482" s="20"/>
      <c r="D1482" s="51">
        <v>0.5</v>
      </c>
      <c r="E1482" s="62">
        <v>0.5</v>
      </c>
    </row>
    <row r="1483" spans="1:5" ht="30">
      <c r="A1483" s="5" t="s">
        <v>2846</v>
      </c>
      <c r="B1483" s="15" t="s">
        <v>2847</v>
      </c>
      <c r="C1483" s="20"/>
      <c r="D1483" s="51">
        <v>0.50162601470947266</v>
      </c>
      <c r="E1483" s="62">
        <v>0.50162601470947266</v>
      </c>
    </row>
    <row r="1484" spans="1:5" ht="30">
      <c r="A1484" s="5" t="s">
        <v>2848</v>
      </c>
      <c r="B1484" s="15" t="s">
        <v>2849</v>
      </c>
      <c r="C1484" s="20"/>
      <c r="D1484" s="51">
        <v>0.49837389588356018</v>
      </c>
      <c r="E1484" s="62">
        <v>0.49837389588356018</v>
      </c>
    </row>
    <row r="1485" spans="1:5" ht="30">
      <c r="A1485" s="5" t="s">
        <v>2850</v>
      </c>
      <c r="B1485" s="15" t="s">
        <v>2851</v>
      </c>
      <c r="C1485" s="20"/>
      <c r="D1485" s="12" t="s">
        <v>1492</v>
      </c>
      <c r="E1485" s="34" t="s">
        <v>1492</v>
      </c>
    </row>
    <row r="1486" spans="1:5" ht="30">
      <c r="A1486" s="5" t="s">
        <v>2852</v>
      </c>
      <c r="B1486" s="15" t="s">
        <v>2853</v>
      </c>
      <c r="C1486" s="20" t="s">
        <v>30</v>
      </c>
      <c r="D1486" s="50">
        <v>144.98530578613281</v>
      </c>
      <c r="E1486" s="61">
        <v>144.98530578613281</v>
      </c>
    </row>
    <row r="1487" spans="1:5" ht="45">
      <c r="A1487" s="5" t="s">
        <v>2854</v>
      </c>
      <c r="B1487" s="15" t="s">
        <v>2855</v>
      </c>
      <c r="C1487" s="20" t="s">
        <v>30</v>
      </c>
      <c r="D1487" s="45">
        <v>49.849601745605469</v>
      </c>
      <c r="E1487" s="56">
        <v>49.849601745605469</v>
      </c>
    </row>
    <row r="1488" spans="1:5" ht="45">
      <c r="A1488" s="5" t="s">
        <v>2856</v>
      </c>
      <c r="B1488" s="15" t="s">
        <v>2857</v>
      </c>
      <c r="C1488" s="20" t="s">
        <v>30</v>
      </c>
      <c r="D1488" s="50">
        <v>143.50114440917969</v>
      </c>
      <c r="E1488" s="61">
        <v>143.50114440917969</v>
      </c>
    </row>
    <row r="1489" spans="1:5" ht="30">
      <c r="A1489" s="5" t="s">
        <v>2858</v>
      </c>
      <c r="B1489" s="15" t="s">
        <v>2859</v>
      </c>
      <c r="C1489" s="20" t="s">
        <v>2087</v>
      </c>
      <c r="D1489" s="46">
        <v>7890.0283203125</v>
      </c>
      <c r="E1489" s="57">
        <v>7890.0283203125</v>
      </c>
    </row>
    <row r="1490" spans="1:5" ht="30">
      <c r="A1490" s="5" t="s">
        <v>2860</v>
      </c>
      <c r="B1490" s="15" t="s">
        <v>2861</v>
      </c>
      <c r="C1490" s="20" t="s">
        <v>33</v>
      </c>
      <c r="D1490" s="44">
        <v>5.1747832298278809</v>
      </c>
      <c r="E1490" s="55">
        <v>5.1747832298278809</v>
      </c>
    </row>
    <row r="1491" spans="1:5" ht="30">
      <c r="A1491" s="5" t="s">
        <v>2862</v>
      </c>
      <c r="B1491" s="15" t="s">
        <v>2863</v>
      </c>
      <c r="C1491" s="20" t="s">
        <v>33</v>
      </c>
      <c r="D1491" s="45">
        <v>11.881626129150391</v>
      </c>
      <c r="E1491" s="56">
        <v>11.881626129150391</v>
      </c>
    </row>
    <row r="1492" spans="1:5" ht="30">
      <c r="A1492" s="5" t="s">
        <v>2864</v>
      </c>
      <c r="B1492" s="15" t="s">
        <v>2865</v>
      </c>
      <c r="C1492" s="20" t="s">
        <v>33</v>
      </c>
      <c r="D1492" s="45">
        <v>12.09312629699707</v>
      </c>
      <c r="E1492" s="56">
        <v>12.09312629699707</v>
      </c>
    </row>
    <row r="1493" spans="1:5" ht="30">
      <c r="A1493" s="5" t="s">
        <v>2866</v>
      </c>
      <c r="B1493" s="15" t="s">
        <v>2867</v>
      </c>
      <c r="C1493" s="20" t="s">
        <v>33</v>
      </c>
      <c r="D1493" s="45">
        <v>69.991127014160156</v>
      </c>
      <c r="E1493" s="56">
        <v>69.991127014160156</v>
      </c>
    </row>
    <row r="1494" spans="1:5" ht="30">
      <c r="A1494" s="5" t="s">
        <v>2868</v>
      </c>
      <c r="B1494" s="15" t="s">
        <v>2869</v>
      </c>
      <c r="C1494" s="20" t="s">
        <v>33</v>
      </c>
      <c r="D1494" s="51">
        <v>0.84192043542861938</v>
      </c>
      <c r="E1494" s="62">
        <v>0.84192043542861938</v>
      </c>
    </row>
    <row r="1495" spans="1:5" ht="30">
      <c r="A1495" s="5" t="s">
        <v>2870</v>
      </c>
      <c r="B1495" s="15" t="s">
        <v>2871</v>
      </c>
      <c r="C1495" s="20" t="s">
        <v>33</v>
      </c>
      <c r="D1495" s="51">
        <v>1.7411427572369576E-2</v>
      </c>
      <c r="E1495" s="62">
        <v>1.7411427572369576E-2</v>
      </c>
    </row>
    <row r="1496" spans="1:5" ht="45">
      <c r="A1496" s="5" t="s">
        <v>2872</v>
      </c>
      <c r="B1496" s="15" t="s">
        <v>2873</v>
      </c>
      <c r="C1496" s="20" t="s">
        <v>84</v>
      </c>
      <c r="D1496" s="50">
        <v>201.51194763183594</v>
      </c>
      <c r="E1496" s="61">
        <v>201.51194763183594</v>
      </c>
    </row>
    <row r="1497" spans="1:5" ht="45">
      <c r="A1497" s="5" t="s">
        <v>2874</v>
      </c>
      <c r="B1497" s="15" t="s">
        <v>2875</v>
      </c>
      <c r="C1497" s="20" t="s">
        <v>87</v>
      </c>
      <c r="D1497" s="50">
        <v>561.7841796875</v>
      </c>
      <c r="E1497" s="61">
        <v>561.7841796875</v>
      </c>
    </row>
    <row r="1498" spans="1:5" ht="45">
      <c r="A1498" s="5" t="s">
        <v>2876</v>
      </c>
      <c r="B1498" s="15" t="s">
        <v>2877</v>
      </c>
      <c r="C1498" s="20"/>
      <c r="D1498" s="50">
        <v>196.5543212890625</v>
      </c>
      <c r="E1498" s="61">
        <v>196.5543212890625</v>
      </c>
    </row>
    <row r="1499" spans="1:5" ht="30">
      <c r="A1499" s="5" t="s">
        <v>2878</v>
      </c>
      <c r="B1499" s="15" t="s">
        <v>2879</v>
      </c>
      <c r="C1499" s="20" t="s">
        <v>212</v>
      </c>
      <c r="D1499" s="51">
        <v>3.1205732375383377E-2</v>
      </c>
      <c r="E1499" s="62">
        <v>3.1205732375383377E-2</v>
      </c>
    </row>
    <row r="1500" spans="1:5" ht="45">
      <c r="A1500" s="5" t="s">
        <v>2880</v>
      </c>
      <c r="B1500" s="15" t="s">
        <v>2881</v>
      </c>
      <c r="C1500" s="20" t="s">
        <v>84</v>
      </c>
      <c r="D1500" s="44">
        <v>8.9675436019897461</v>
      </c>
      <c r="E1500" s="55">
        <v>8.9675436019897461</v>
      </c>
    </row>
    <row r="1501" spans="1:5" ht="45">
      <c r="A1501" s="5" t="s">
        <v>2882</v>
      </c>
      <c r="B1501" s="15" t="s">
        <v>2883</v>
      </c>
      <c r="C1501" s="20" t="s">
        <v>87</v>
      </c>
      <c r="D1501" s="45">
        <v>25.000127792358398</v>
      </c>
      <c r="E1501" s="56">
        <v>25.000127792358398</v>
      </c>
    </row>
    <row r="1502" spans="1:5" ht="30">
      <c r="A1502" s="5" t="s">
        <v>2884</v>
      </c>
      <c r="B1502" s="15" t="s">
        <v>2885</v>
      </c>
      <c r="C1502" s="20"/>
      <c r="D1502" s="48">
        <v>0</v>
      </c>
      <c r="E1502" s="59">
        <v>0</v>
      </c>
    </row>
    <row r="1503" spans="1:5" ht="30">
      <c r="A1503" s="5" t="s">
        <v>2886</v>
      </c>
      <c r="B1503" s="15" t="s">
        <v>2887</v>
      </c>
      <c r="C1503" s="20" t="s">
        <v>2117</v>
      </c>
      <c r="D1503" s="48">
        <v>0</v>
      </c>
      <c r="E1503" s="59">
        <v>0</v>
      </c>
    </row>
    <row r="1504" spans="1:5" ht="30">
      <c r="A1504" s="5" t="s">
        <v>2888</v>
      </c>
      <c r="B1504" s="15" t="s">
        <v>2889</v>
      </c>
      <c r="C1504" s="20" t="s">
        <v>2117</v>
      </c>
      <c r="D1504" s="48">
        <v>0</v>
      </c>
      <c r="E1504" s="59">
        <v>0</v>
      </c>
    </row>
    <row r="1505" spans="1:5" ht="30">
      <c r="A1505" s="5" t="s">
        <v>2890</v>
      </c>
      <c r="B1505" s="15" t="s">
        <v>2891</v>
      </c>
      <c r="C1505" s="20" t="s">
        <v>33</v>
      </c>
      <c r="D1505" s="44">
        <v>6</v>
      </c>
      <c r="E1505" s="55">
        <v>6</v>
      </c>
    </row>
    <row r="1506" spans="1:5" ht="45">
      <c r="A1506" s="5" t="s">
        <v>2892</v>
      </c>
      <c r="B1506" s="15" t="s">
        <v>2893</v>
      </c>
      <c r="C1506" s="20" t="s">
        <v>33</v>
      </c>
      <c r="D1506" s="44">
        <v>5.1747832298278809</v>
      </c>
      <c r="E1506" s="55">
        <v>5.1747832298278809</v>
      </c>
    </row>
    <row r="1507" spans="1:5" ht="30">
      <c r="A1507" s="5" t="s">
        <v>2894</v>
      </c>
      <c r="B1507" s="15" t="s">
        <v>2895</v>
      </c>
      <c r="C1507" s="20" t="s">
        <v>33</v>
      </c>
      <c r="D1507" s="45">
        <v>12.09312629699707</v>
      </c>
      <c r="E1507" s="56">
        <v>12.09312629699707</v>
      </c>
    </row>
    <row r="1508" spans="1:5" ht="30">
      <c r="A1508" s="5" t="s">
        <v>2896</v>
      </c>
      <c r="B1508" s="15" t="s">
        <v>2897</v>
      </c>
      <c r="C1508" s="20" t="s">
        <v>2117</v>
      </c>
      <c r="D1508" s="48">
        <v>0</v>
      </c>
      <c r="E1508" s="59">
        <v>0</v>
      </c>
    </row>
    <row r="1509" spans="1:5" ht="45">
      <c r="A1509" s="5" t="s">
        <v>2898</v>
      </c>
      <c r="B1509" s="15" t="s">
        <v>2899</v>
      </c>
      <c r="C1509" s="20"/>
      <c r="D1509" s="48">
        <v>0</v>
      </c>
      <c r="E1509" s="59">
        <v>0</v>
      </c>
    </row>
    <row r="1510" spans="1:5" ht="45">
      <c r="A1510" s="5" t="s">
        <v>2900</v>
      </c>
      <c r="B1510" s="15" t="s">
        <v>2901</v>
      </c>
      <c r="C1510" s="20"/>
      <c r="D1510" s="48">
        <v>0</v>
      </c>
      <c r="E1510" s="59">
        <v>0</v>
      </c>
    </row>
    <row r="1511" spans="1:5" ht="45">
      <c r="A1511" s="5" t="s">
        <v>2902</v>
      </c>
      <c r="B1511" s="15" t="s">
        <v>2903</v>
      </c>
      <c r="C1511" s="20"/>
      <c r="D1511" s="48">
        <v>0</v>
      </c>
      <c r="E1511" s="59">
        <v>0</v>
      </c>
    </row>
    <row r="1512" spans="1:5" ht="45">
      <c r="A1512" s="5" t="s">
        <v>2904</v>
      </c>
      <c r="B1512" s="15" t="s">
        <v>2905</v>
      </c>
      <c r="C1512" s="20"/>
      <c r="D1512" s="48">
        <v>0</v>
      </c>
      <c r="E1512" s="59">
        <v>0</v>
      </c>
    </row>
    <row r="1513" spans="1:5" ht="30">
      <c r="A1513" s="5" t="s">
        <v>2906</v>
      </c>
      <c r="B1513" s="15" t="s">
        <v>2907</v>
      </c>
      <c r="C1513" s="20" t="s">
        <v>2117</v>
      </c>
      <c r="D1513" s="48">
        <v>0</v>
      </c>
      <c r="E1513" s="59">
        <v>0</v>
      </c>
    </row>
    <row r="1514" spans="1:5" ht="45">
      <c r="A1514" s="5" t="s">
        <v>2908</v>
      </c>
      <c r="B1514" s="15" t="s">
        <v>2909</v>
      </c>
      <c r="C1514" s="20" t="s">
        <v>2126</v>
      </c>
      <c r="D1514" s="48">
        <v>0</v>
      </c>
      <c r="E1514" s="59">
        <v>0</v>
      </c>
    </row>
    <row r="1515" spans="1:5" ht="45">
      <c r="A1515" s="5" t="s">
        <v>2910</v>
      </c>
      <c r="B1515" s="15" t="s">
        <v>2911</v>
      </c>
      <c r="C1515" s="20" t="s">
        <v>2132</v>
      </c>
      <c r="D1515" s="48">
        <v>0</v>
      </c>
      <c r="E1515" s="59">
        <v>0</v>
      </c>
    </row>
    <row r="1516" spans="1:5" ht="45">
      <c r="A1516" s="5" t="s">
        <v>2912</v>
      </c>
      <c r="B1516" s="15" t="s">
        <v>2913</v>
      </c>
      <c r="C1516" s="20" t="s">
        <v>2132</v>
      </c>
      <c r="D1516" s="48">
        <v>0</v>
      </c>
      <c r="E1516" s="59">
        <v>0</v>
      </c>
    </row>
    <row r="1517" spans="1:5" ht="45">
      <c r="A1517" s="5" t="s">
        <v>2914</v>
      </c>
      <c r="B1517" s="15" t="s">
        <v>2915</v>
      </c>
      <c r="C1517" s="20" t="s">
        <v>2129</v>
      </c>
      <c r="D1517" s="48">
        <v>0</v>
      </c>
      <c r="E1517" s="59">
        <v>0</v>
      </c>
    </row>
    <row r="1518" spans="1:5" ht="30">
      <c r="A1518" s="5" t="s">
        <v>2916</v>
      </c>
      <c r="B1518" s="15" t="s">
        <v>2917</v>
      </c>
      <c r="C1518" s="20" t="s">
        <v>2117</v>
      </c>
      <c r="D1518" s="48">
        <v>0</v>
      </c>
      <c r="E1518" s="59">
        <v>0</v>
      </c>
    </row>
    <row r="1519" spans="1:5" ht="45">
      <c r="A1519" s="5" t="s">
        <v>2918</v>
      </c>
      <c r="B1519" s="15" t="s">
        <v>2919</v>
      </c>
      <c r="C1519" s="20" t="s">
        <v>2126</v>
      </c>
      <c r="D1519" s="48">
        <v>0</v>
      </c>
      <c r="E1519" s="59">
        <v>0</v>
      </c>
    </row>
    <row r="1520" spans="1:5" ht="45">
      <c r="A1520" s="5" t="s">
        <v>2920</v>
      </c>
      <c r="B1520" s="15" t="s">
        <v>2921</v>
      </c>
      <c r="C1520" s="20" t="s">
        <v>2132</v>
      </c>
      <c r="D1520" s="48">
        <v>0</v>
      </c>
      <c r="E1520" s="59">
        <v>0</v>
      </c>
    </row>
    <row r="1521" spans="1:5" ht="45">
      <c r="A1521" s="5" t="s">
        <v>2922</v>
      </c>
      <c r="B1521" s="15" t="s">
        <v>2923</v>
      </c>
      <c r="C1521" s="20" t="s">
        <v>2132</v>
      </c>
      <c r="D1521" s="48">
        <v>0</v>
      </c>
      <c r="E1521" s="59">
        <v>0</v>
      </c>
    </row>
    <row r="1522" spans="1:5" ht="45">
      <c r="A1522" s="5" t="s">
        <v>2924</v>
      </c>
      <c r="B1522" s="15" t="s">
        <v>2925</v>
      </c>
      <c r="C1522" s="20" t="s">
        <v>2129</v>
      </c>
      <c r="D1522" s="48">
        <v>0</v>
      </c>
      <c r="E1522" s="59">
        <v>0</v>
      </c>
    </row>
    <row r="1523" spans="1:5" ht="30">
      <c r="A1523" s="5" t="s">
        <v>2926</v>
      </c>
      <c r="B1523" s="15" t="s">
        <v>2927</v>
      </c>
      <c r="C1523" s="20"/>
      <c r="D1523" s="12" t="s">
        <v>1492</v>
      </c>
      <c r="E1523" s="34" t="s">
        <v>1492</v>
      </c>
    </row>
    <row r="1524" spans="1:5" ht="45">
      <c r="A1524" s="5" t="s">
        <v>2928</v>
      </c>
      <c r="B1524" s="15" t="s">
        <v>2929</v>
      </c>
      <c r="C1524" s="20" t="s">
        <v>212</v>
      </c>
      <c r="D1524" s="47">
        <v>1110.0084228515625</v>
      </c>
      <c r="E1524" s="58">
        <v>1110.0084228515625</v>
      </c>
    </row>
    <row r="1525" spans="1:5" ht="45">
      <c r="A1525" s="5" t="s">
        <v>2930</v>
      </c>
      <c r="B1525" s="15" t="s">
        <v>2931</v>
      </c>
      <c r="C1525" s="20" t="s">
        <v>38</v>
      </c>
      <c r="D1525" s="50">
        <v>169.09814453125</v>
      </c>
      <c r="E1525" s="61">
        <v>169.09814453125</v>
      </c>
    </row>
    <row r="1526" spans="1:5" ht="45">
      <c r="A1526" s="5" t="s">
        <v>2932</v>
      </c>
      <c r="B1526" s="15" t="s">
        <v>2933</v>
      </c>
      <c r="C1526" s="20" t="s">
        <v>500</v>
      </c>
      <c r="D1526" s="46">
        <v>3000.81689453125</v>
      </c>
      <c r="E1526" s="57">
        <v>3000.81689453125</v>
      </c>
    </row>
    <row r="1527" spans="1:5" ht="45">
      <c r="A1527" s="5" t="s">
        <v>2934</v>
      </c>
      <c r="B1527" s="15" t="s">
        <v>2935</v>
      </c>
      <c r="C1527" s="20" t="s">
        <v>30</v>
      </c>
      <c r="D1527" s="50">
        <v>418.0009765625</v>
      </c>
      <c r="E1527" s="61">
        <v>418.0009765625</v>
      </c>
    </row>
    <row r="1528" spans="1:5" ht="45">
      <c r="A1528" s="5" t="s">
        <v>2936</v>
      </c>
      <c r="B1528" s="15" t="s">
        <v>2937</v>
      </c>
      <c r="C1528" s="20" t="s">
        <v>212</v>
      </c>
      <c r="D1528" s="47">
        <v>1110.0084228515625</v>
      </c>
      <c r="E1528" s="58">
        <v>1110.0084228515625</v>
      </c>
    </row>
    <row r="1529" spans="1:5" ht="45">
      <c r="A1529" s="5" t="s">
        <v>2938</v>
      </c>
      <c r="B1529" s="15" t="s">
        <v>2939</v>
      </c>
      <c r="C1529" s="20" t="s">
        <v>38</v>
      </c>
      <c r="D1529" s="50">
        <v>167.42390441894531</v>
      </c>
      <c r="E1529" s="61">
        <v>167.42390441894531</v>
      </c>
    </row>
    <row r="1530" spans="1:5" ht="45">
      <c r="A1530" s="5" t="s">
        <v>2940</v>
      </c>
      <c r="B1530" s="15" t="s">
        <v>2941</v>
      </c>
      <c r="C1530" s="20" t="s">
        <v>30</v>
      </c>
      <c r="D1530" s="50">
        <v>490</v>
      </c>
      <c r="E1530" s="61">
        <v>490</v>
      </c>
    </row>
    <row r="1531" spans="1:5" ht="45">
      <c r="A1531" s="5" t="s">
        <v>2942</v>
      </c>
      <c r="B1531" s="15" t="s">
        <v>2943</v>
      </c>
      <c r="C1531" s="20" t="s">
        <v>500</v>
      </c>
      <c r="D1531" s="46">
        <v>3256.609619140625</v>
      </c>
      <c r="E1531" s="57">
        <v>3256.609619140625</v>
      </c>
    </row>
    <row r="1532" spans="1:5" ht="30">
      <c r="A1532" s="5" t="s">
        <v>2944</v>
      </c>
      <c r="B1532" s="15" t="s">
        <v>2945</v>
      </c>
      <c r="C1532" s="20" t="s">
        <v>212</v>
      </c>
      <c r="D1532" s="47">
        <v>1667.9180908203125</v>
      </c>
      <c r="E1532" s="58">
        <v>1667.9180908203125</v>
      </c>
    </row>
    <row r="1533" spans="1:5" ht="30">
      <c r="A1533" s="5" t="s">
        <v>2946</v>
      </c>
      <c r="B1533" s="15" t="s">
        <v>2947</v>
      </c>
      <c r="C1533" s="20" t="s">
        <v>212</v>
      </c>
      <c r="D1533" s="44">
        <v>8.171422004699707</v>
      </c>
      <c r="E1533" s="55">
        <v>8.171422004699707</v>
      </c>
    </row>
    <row r="1534" spans="1:5" ht="45">
      <c r="A1534" s="5" t="s">
        <v>2948</v>
      </c>
      <c r="B1534" s="15" t="s">
        <v>2949</v>
      </c>
      <c r="C1534" s="20" t="s">
        <v>30</v>
      </c>
      <c r="D1534" s="47">
        <v>1151</v>
      </c>
      <c r="E1534" s="58">
        <v>1151</v>
      </c>
    </row>
    <row r="1535" spans="1:5" ht="45">
      <c r="A1535" s="5" t="s">
        <v>2950</v>
      </c>
      <c r="B1535" s="15" t="s">
        <v>2951</v>
      </c>
      <c r="C1535" s="20" t="s">
        <v>30</v>
      </c>
      <c r="D1535" s="47">
        <v>1029.470458984375</v>
      </c>
      <c r="E1535" s="58">
        <v>1029.470458984375</v>
      </c>
    </row>
    <row r="1536" spans="1:5" ht="45">
      <c r="A1536" s="5" t="s">
        <v>2952</v>
      </c>
      <c r="B1536" s="15" t="s">
        <v>2953</v>
      </c>
      <c r="C1536" s="20" t="s">
        <v>120</v>
      </c>
      <c r="D1536" s="46">
        <v>78871.28125</v>
      </c>
      <c r="E1536" s="57">
        <v>78871.28125</v>
      </c>
    </row>
    <row r="1537" spans="1:5" ht="30">
      <c r="A1537" s="5" t="s">
        <v>2954</v>
      </c>
      <c r="B1537" s="15" t="s">
        <v>2955</v>
      </c>
      <c r="C1537" s="20" t="s">
        <v>120</v>
      </c>
      <c r="D1537" s="50">
        <v>591.53466796875</v>
      </c>
      <c r="E1537" s="61">
        <v>591.53466796875</v>
      </c>
    </row>
    <row r="1538" spans="1:5" ht="45">
      <c r="A1538" s="5" t="s">
        <v>2956</v>
      </c>
      <c r="B1538" s="15" t="s">
        <v>2957</v>
      </c>
      <c r="C1538" s="20" t="s">
        <v>120</v>
      </c>
      <c r="D1538" s="46">
        <v>3855.16357421875</v>
      </c>
      <c r="E1538" s="57">
        <v>3855.16357421875</v>
      </c>
    </row>
    <row r="1539" spans="1:5" ht="45">
      <c r="A1539" s="5" t="s">
        <v>2958</v>
      </c>
      <c r="B1539" s="15" t="s">
        <v>2959</v>
      </c>
      <c r="C1539" s="20" t="s">
        <v>61</v>
      </c>
      <c r="D1539" s="44">
        <v>2.4906601905822754</v>
      </c>
      <c r="E1539" s="55">
        <v>2.4906601905822754</v>
      </c>
    </row>
    <row r="1540" spans="1:5" ht="45">
      <c r="A1540" s="5" t="s">
        <v>2960</v>
      </c>
      <c r="B1540" s="15" t="s">
        <v>2961</v>
      </c>
      <c r="C1540" s="20" t="s">
        <v>38</v>
      </c>
      <c r="D1540" s="44">
        <v>1.6742417812347412</v>
      </c>
      <c r="E1540" s="55">
        <v>1.6742417812347412</v>
      </c>
    </row>
    <row r="1541" spans="1:5" ht="30">
      <c r="A1541" s="5" t="s">
        <v>2962</v>
      </c>
      <c r="B1541" s="15" t="s">
        <v>2963</v>
      </c>
      <c r="C1541" s="20"/>
      <c r="D1541" s="12" t="s">
        <v>1492</v>
      </c>
      <c r="E1541" s="34" t="s">
        <v>1492</v>
      </c>
    </row>
    <row r="1542" spans="1:5" ht="30">
      <c r="A1542" s="5" t="s">
        <v>2964</v>
      </c>
      <c r="B1542" s="15" t="s">
        <v>2965</v>
      </c>
      <c r="C1542" s="20" t="s">
        <v>212</v>
      </c>
      <c r="D1542" s="47">
        <v>1112.54150390625</v>
      </c>
      <c r="E1542" s="58">
        <v>1112.54150390625</v>
      </c>
    </row>
    <row r="1543" spans="1:5" ht="30">
      <c r="A1543" s="5" t="s">
        <v>2966</v>
      </c>
      <c r="B1543" s="15" t="s">
        <v>2967</v>
      </c>
      <c r="C1543" s="20" t="s">
        <v>38</v>
      </c>
      <c r="D1543" s="50">
        <v>165.7662353515625</v>
      </c>
      <c r="E1543" s="61">
        <v>165.7662353515625</v>
      </c>
    </row>
    <row r="1544" spans="1:5" ht="30">
      <c r="A1544" s="5" t="s">
        <v>2968</v>
      </c>
      <c r="B1544" s="15" t="s">
        <v>2969</v>
      </c>
      <c r="C1544" s="20" t="s">
        <v>500</v>
      </c>
      <c r="D1544" s="46">
        <v>3333.930419921875</v>
      </c>
      <c r="E1544" s="57">
        <v>3333.930419921875</v>
      </c>
    </row>
    <row r="1545" spans="1:5" ht="30">
      <c r="A1545" s="5" t="s">
        <v>2970</v>
      </c>
      <c r="B1545" s="15" t="s">
        <v>2971</v>
      </c>
      <c r="C1545" s="20" t="s">
        <v>30</v>
      </c>
      <c r="D1545" s="50">
        <v>514.99798583984375</v>
      </c>
      <c r="E1545" s="61">
        <v>514.99798583984375</v>
      </c>
    </row>
    <row r="1546" spans="1:5" ht="30">
      <c r="A1546" s="5" t="s">
        <v>2972</v>
      </c>
      <c r="B1546" s="15" t="s">
        <v>2973</v>
      </c>
      <c r="C1546" s="20" t="s">
        <v>212</v>
      </c>
      <c r="D1546" s="47">
        <v>1112.54150390625</v>
      </c>
      <c r="E1546" s="58">
        <v>1112.54150390625</v>
      </c>
    </row>
    <row r="1547" spans="1:5" ht="30">
      <c r="A1547" s="5" t="s">
        <v>2974</v>
      </c>
      <c r="B1547" s="15" t="s">
        <v>2975</v>
      </c>
      <c r="C1547" s="20" t="s">
        <v>38</v>
      </c>
      <c r="D1547" s="50">
        <v>164.12498474121094</v>
      </c>
      <c r="E1547" s="61">
        <v>164.12498474121094</v>
      </c>
    </row>
    <row r="1548" spans="1:5" ht="30">
      <c r="A1548" s="5" t="s">
        <v>2976</v>
      </c>
      <c r="B1548" s="15" t="s">
        <v>2977</v>
      </c>
      <c r="C1548" s="20" t="s">
        <v>30</v>
      </c>
      <c r="D1548" s="50">
        <v>536.79998779296875</v>
      </c>
      <c r="E1548" s="61">
        <v>536.79998779296875</v>
      </c>
    </row>
    <row r="1549" spans="1:5" ht="30">
      <c r="A1549" s="5" t="s">
        <v>2978</v>
      </c>
      <c r="B1549" s="15" t="s">
        <v>2979</v>
      </c>
      <c r="C1549" s="20" t="s">
        <v>500</v>
      </c>
      <c r="D1549" s="46">
        <v>3398.49365234375</v>
      </c>
      <c r="E1549" s="57">
        <v>3398.49365234375</v>
      </c>
    </row>
    <row r="1550" spans="1:5" ht="30">
      <c r="A1550" s="5" t="s">
        <v>2980</v>
      </c>
      <c r="B1550" s="15" t="s">
        <v>2981</v>
      </c>
      <c r="C1550" s="20" t="s">
        <v>212</v>
      </c>
      <c r="D1550" s="47">
        <v>1667.9180908203125</v>
      </c>
      <c r="E1550" s="58">
        <v>1667.9180908203125</v>
      </c>
    </row>
    <row r="1551" spans="1:5" ht="30">
      <c r="A1551" s="5" t="s">
        <v>2982</v>
      </c>
      <c r="B1551" s="15" t="s">
        <v>2983</v>
      </c>
      <c r="C1551" s="20" t="s">
        <v>212</v>
      </c>
      <c r="D1551" s="44">
        <v>8.171422004699707</v>
      </c>
      <c r="E1551" s="55">
        <v>8.171422004699707</v>
      </c>
    </row>
    <row r="1552" spans="1:5" ht="30">
      <c r="A1552" s="5" t="s">
        <v>2984</v>
      </c>
      <c r="B1552" s="15" t="s">
        <v>2985</v>
      </c>
      <c r="C1552" s="20" t="s">
        <v>30</v>
      </c>
      <c r="D1552" s="50">
        <v>774.2047119140625</v>
      </c>
      <c r="E1552" s="61">
        <v>774.2047119140625</v>
      </c>
    </row>
    <row r="1553" spans="1:5" ht="30">
      <c r="A1553" s="5" t="s">
        <v>2986</v>
      </c>
      <c r="B1553" s="15" t="s">
        <v>2987</v>
      </c>
      <c r="C1553" s="20" t="s">
        <v>30</v>
      </c>
      <c r="D1553" s="50">
        <v>740.17193603515625</v>
      </c>
      <c r="E1553" s="61">
        <v>740.17193603515625</v>
      </c>
    </row>
    <row r="1554" spans="1:5" ht="30">
      <c r="A1554" s="5" t="s">
        <v>2988</v>
      </c>
      <c r="B1554" s="15" t="s">
        <v>2989</v>
      </c>
      <c r="C1554" s="20" t="s">
        <v>120</v>
      </c>
      <c r="D1554" s="46">
        <v>19952.935546875</v>
      </c>
      <c r="E1554" s="57">
        <v>19952.935546875</v>
      </c>
    </row>
    <row r="1555" spans="1:5" ht="30">
      <c r="A1555" s="5" t="s">
        <v>2990</v>
      </c>
      <c r="B1555" s="15" t="s">
        <v>2991</v>
      </c>
      <c r="C1555" s="20" t="s">
        <v>120</v>
      </c>
      <c r="D1555" s="50">
        <v>149.64701843261719</v>
      </c>
      <c r="E1555" s="61">
        <v>149.64701843261719</v>
      </c>
    </row>
    <row r="1556" spans="1:5" ht="30">
      <c r="A1556" s="5" t="s">
        <v>2992</v>
      </c>
      <c r="B1556" s="15" t="s">
        <v>2993</v>
      </c>
      <c r="C1556" s="20" t="s">
        <v>120</v>
      </c>
      <c r="D1556" s="48">
        <v>0</v>
      </c>
      <c r="E1556" s="59">
        <v>0</v>
      </c>
    </row>
    <row r="1557" spans="1:5" ht="30">
      <c r="A1557" s="5" t="s">
        <v>2994</v>
      </c>
      <c r="B1557" s="15" t="s">
        <v>2995</v>
      </c>
      <c r="C1557" s="20" t="s">
        <v>61</v>
      </c>
      <c r="D1557" s="44">
        <v>2.4906601905822754</v>
      </c>
      <c r="E1557" s="55">
        <v>2.4906601905822754</v>
      </c>
    </row>
    <row r="1558" spans="1:5" ht="30">
      <c r="A1558" s="5" t="s">
        <v>2996</v>
      </c>
      <c r="B1558" s="15" t="s">
        <v>2997</v>
      </c>
      <c r="C1558" s="20" t="s">
        <v>38</v>
      </c>
      <c r="D1558" s="44">
        <v>1.6412498950958252</v>
      </c>
      <c r="E1558" s="55">
        <v>1.6412498950958252</v>
      </c>
    </row>
    <row r="1559" spans="1:5" ht="30">
      <c r="A1559" s="5" t="s">
        <v>2998</v>
      </c>
      <c r="B1559" s="15" t="s">
        <v>2999</v>
      </c>
      <c r="C1559" s="20"/>
      <c r="D1559" s="12" t="s">
        <v>1492</v>
      </c>
      <c r="E1559" s="34" t="s">
        <v>1492</v>
      </c>
    </row>
    <row r="1560" spans="1:5" ht="30">
      <c r="A1560" s="5" t="s">
        <v>3000</v>
      </c>
      <c r="B1560" s="15" t="s">
        <v>3001</v>
      </c>
      <c r="C1560" s="20" t="s">
        <v>212</v>
      </c>
      <c r="D1560" s="47">
        <v>1105.89990234375</v>
      </c>
      <c r="E1560" s="58">
        <v>1105.89990234375</v>
      </c>
    </row>
    <row r="1561" spans="1:5" ht="30">
      <c r="A1561" s="5" t="s">
        <v>3002</v>
      </c>
      <c r="B1561" s="15" t="s">
        <v>3003</v>
      </c>
      <c r="C1561" s="20" t="s">
        <v>38</v>
      </c>
      <c r="D1561" s="50">
        <v>170.78910827636719</v>
      </c>
      <c r="E1561" s="61">
        <v>170.78910827636719</v>
      </c>
    </row>
    <row r="1562" spans="1:5" ht="30">
      <c r="A1562" s="5" t="s">
        <v>3004</v>
      </c>
      <c r="B1562" s="15" t="s">
        <v>3005</v>
      </c>
      <c r="C1562" s="20" t="s">
        <v>500</v>
      </c>
      <c r="D1562" s="47">
        <v>2544.83251953125</v>
      </c>
      <c r="E1562" s="58">
        <v>2544.83251953125</v>
      </c>
    </row>
    <row r="1563" spans="1:5" ht="30">
      <c r="A1563" s="5" t="s">
        <v>3006</v>
      </c>
      <c r="B1563" s="15" t="s">
        <v>3007</v>
      </c>
      <c r="C1563" s="20" t="s">
        <v>30</v>
      </c>
      <c r="D1563" s="50">
        <v>352.672607421875</v>
      </c>
      <c r="E1563" s="61">
        <v>352.672607421875</v>
      </c>
    </row>
    <row r="1564" spans="1:5" ht="30">
      <c r="A1564" s="5" t="s">
        <v>3008</v>
      </c>
      <c r="B1564" s="15" t="s">
        <v>3009</v>
      </c>
      <c r="C1564" s="20" t="s">
        <v>212</v>
      </c>
      <c r="D1564" s="47">
        <v>1105.89990234375</v>
      </c>
      <c r="E1564" s="58">
        <v>1105.89990234375</v>
      </c>
    </row>
    <row r="1565" spans="1:5" ht="30">
      <c r="A1565" s="5" t="s">
        <v>3010</v>
      </c>
      <c r="B1565" s="15" t="s">
        <v>3011</v>
      </c>
      <c r="C1565" s="20" t="s">
        <v>38</v>
      </c>
      <c r="D1565" s="50">
        <v>169.09814453125</v>
      </c>
      <c r="E1565" s="61">
        <v>169.09814453125</v>
      </c>
    </row>
    <row r="1566" spans="1:5" ht="30">
      <c r="A1566" s="5" t="s">
        <v>3012</v>
      </c>
      <c r="B1566" s="15" t="s">
        <v>3013</v>
      </c>
      <c r="C1566" s="20" t="s">
        <v>30</v>
      </c>
      <c r="D1566" s="50">
        <v>420</v>
      </c>
      <c r="E1566" s="61">
        <v>420</v>
      </c>
    </row>
    <row r="1567" spans="1:5" ht="30">
      <c r="A1567" s="5" t="s">
        <v>3014</v>
      </c>
      <c r="B1567" s="15" t="s">
        <v>3015</v>
      </c>
      <c r="C1567" s="20" t="s">
        <v>500</v>
      </c>
      <c r="D1567" s="46">
        <v>3009.088623046875</v>
      </c>
      <c r="E1567" s="57">
        <v>3009.088623046875</v>
      </c>
    </row>
    <row r="1568" spans="1:5" ht="30">
      <c r="A1568" s="5" t="s">
        <v>3016</v>
      </c>
      <c r="B1568" s="15" t="s">
        <v>3017</v>
      </c>
      <c r="C1568" s="20" t="s">
        <v>212</v>
      </c>
      <c r="D1568" s="47">
        <v>1667.9180908203125</v>
      </c>
      <c r="E1568" s="58">
        <v>1667.9180908203125</v>
      </c>
    </row>
    <row r="1569" spans="1:5" ht="30">
      <c r="A1569" s="5" t="s">
        <v>3018</v>
      </c>
      <c r="B1569" s="15" t="s">
        <v>3019</v>
      </c>
      <c r="C1569" s="20" t="s">
        <v>212</v>
      </c>
      <c r="D1569" s="44">
        <v>8.171422004699707</v>
      </c>
      <c r="E1569" s="55">
        <v>8.171422004699707</v>
      </c>
    </row>
    <row r="1570" spans="1:5" ht="30">
      <c r="A1570" s="5" t="s">
        <v>3020</v>
      </c>
      <c r="B1570" s="15" t="s">
        <v>3021</v>
      </c>
      <c r="C1570" s="20" t="s">
        <v>30</v>
      </c>
      <c r="D1570" s="50">
        <v>740.1719970703125</v>
      </c>
      <c r="E1570" s="61">
        <v>740.1719970703125</v>
      </c>
    </row>
    <row r="1571" spans="1:5" ht="30">
      <c r="A1571" s="5" t="s">
        <v>3022</v>
      </c>
      <c r="B1571" s="15" t="s">
        <v>3023</v>
      </c>
      <c r="C1571" s="20" t="s">
        <v>30</v>
      </c>
      <c r="D1571" s="50">
        <v>489.3695068359375</v>
      </c>
      <c r="E1571" s="61">
        <v>489.3695068359375</v>
      </c>
    </row>
    <row r="1572" spans="1:5" ht="30">
      <c r="A1572" s="5" t="s">
        <v>3024</v>
      </c>
      <c r="B1572" s="15" t="s">
        <v>3025</v>
      </c>
      <c r="C1572" s="20" t="s">
        <v>120</v>
      </c>
      <c r="D1572" s="46">
        <v>142619.109375</v>
      </c>
      <c r="E1572" s="57">
        <v>142619.109375</v>
      </c>
    </row>
    <row r="1573" spans="1:5" ht="30">
      <c r="A1573" s="5" t="s">
        <v>3026</v>
      </c>
      <c r="B1573" s="15" t="s">
        <v>3027</v>
      </c>
      <c r="C1573" s="20" t="s">
        <v>120</v>
      </c>
      <c r="D1573" s="47">
        <v>1069.643310546875</v>
      </c>
      <c r="E1573" s="58">
        <v>1069.643310546875</v>
      </c>
    </row>
    <row r="1574" spans="1:5" ht="30">
      <c r="A1574" s="5" t="s">
        <v>3028</v>
      </c>
      <c r="B1574" s="15" t="s">
        <v>3029</v>
      </c>
      <c r="C1574" s="20" t="s">
        <v>120</v>
      </c>
      <c r="D1574" s="48">
        <v>0</v>
      </c>
      <c r="E1574" s="59">
        <v>0</v>
      </c>
    </row>
    <row r="1575" spans="1:5" ht="30">
      <c r="A1575" s="5" t="s">
        <v>3030</v>
      </c>
      <c r="B1575" s="15" t="s">
        <v>3031</v>
      </c>
      <c r="C1575" s="20" t="s">
        <v>61</v>
      </c>
      <c r="D1575" s="44">
        <v>2.4906601905822754</v>
      </c>
      <c r="E1575" s="55">
        <v>2.4906601905822754</v>
      </c>
    </row>
    <row r="1576" spans="1:5" ht="30">
      <c r="A1576" s="5" t="s">
        <v>3032</v>
      </c>
      <c r="B1576" s="15" t="s">
        <v>3033</v>
      </c>
      <c r="C1576" s="20" t="s">
        <v>38</v>
      </c>
      <c r="D1576" s="44">
        <v>1.6909735202789307</v>
      </c>
      <c r="E1576" s="55">
        <v>1.6909735202789307</v>
      </c>
    </row>
    <row r="1577" spans="1:5" ht="30">
      <c r="A1577" s="5" t="s">
        <v>3034</v>
      </c>
      <c r="B1577" s="15" t="s">
        <v>3035</v>
      </c>
      <c r="C1577" s="20"/>
      <c r="D1577" s="12" t="s">
        <v>1492</v>
      </c>
      <c r="E1577" s="34" t="s">
        <v>1492</v>
      </c>
    </row>
    <row r="1578" spans="1:5" ht="45">
      <c r="A1578" s="5" t="s">
        <v>3036</v>
      </c>
      <c r="B1578" s="15" t="s">
        <v>3037</v>
      </c>
      <c r="C1578" s="20" t="s">
        <v>212</v>
      </c>
      <c r="D1578" s="50">
        <v>942.82366943359375</v>
      </c>
      <c r="E1578" s="61">
        <v>942.82366943359375</v>
      </c>
    </row>
    <row r="1579" spans="1:5" ht="45">
      <c r="A1579" s="5" t="s">
        <v>3038</v>
      </c>
      <c r="B1579" s="15" t="s">
        <v>3039</v>
      </c>
      <c r="C1579" s="20" t="s">
        <v>38</v>
      </c>
      <c r="D1579" s="45">
        <v>35.779994964599609</v>
      </c>
      <c r="E1579" s="56">
        <v>35.779994964599609</v>
      </c>
    </row>
    <row r="1580" spans="1:5" ht="45">
      <c r="A1580" s="5" t="s">
        <v>3040</v>
      </c>
      <c r="B1580" s="15" t="s">
        <v>3041</v>
      </c>
      <c r="C1580" s="20" t="s">
        <v>500</v>
      </c>
      <c r="D1580" s="46">
        <v>3041.04443359375</v>
      </c>
      <c r="E1580" s="57">
        <v>3041.04443359375</v>
      </c>
    </row>
    <row r="1581" spans="1:5" ht="45">
      <c r="A1581" s="5" t="s">
        <v>3042</v>
      </c>
      <c r="B1581" s="15" t="s">
        <v>3043</v>
      </c>
      <c r="C1581" s="20" t="s">
        <v>30</v>
      </c>
      <c r="D1581" s="50">
        <v>324.99960327148437</v>
      </c>
      <c r="E1581" s="61">
        <v>324.99960327148437</v>
      </c>
    </row>
    <row r="1582" spans="1:5" ht="45">
      <c r="A1582" s="5" t="s">
        <v>3044</v>
      </c>
      <c r="B1582" s="15" t="s">
        <v>3045</v>
      </c>
      <c r="C1582" s="20" t="s">
        <v>212</v>
      </c>
      <c r="D1582" s="50">
        <v>942.82366943359375</v>
      </c>
      <c r="E1582" s="61">
        <v>942.82366943359375</v>
      </c>
    </row>
    <row r="1583" spans="1:5" ht="45">
      <c r="A1583" s="5" t="s">
        <v>3046</v>
      </c>
      <c r="B1583" s="15" t="s">
        <v>3047</v>
      </c>
      <c r="C1583" s="20" t="s">
        <v>38</v>
      </c>
      <c r="D1583" s="45">
        <v>35.425743103027344</v>
      </c>
      <c r="E1583" s="56">
        <v>35.425743103027344</v>
      </c>
    </row>
    <row r="1584" spans="1:5" ht="45">
      <c r="A1584" s="5" t="s">
        <v>3048</v>
      </c>
      <c r="B1584" s="15" t="s">
        <v>3049</v>
      </c>
      <c r="C1584" s="20" t="s">
        <v>30</v>
      </c>
      <c r="D1584" s="50">
        <v>511</v>
      </c>
      <c r="E1584" s="61">
        <v>511</v>
      </c>
    </row>
    <row r="1585" spans="1:5" ht="45">
      <c r="A1585" s="5" t="s">
        <v>3050</v>
      </c>
      <c r="B1585" s="15" t="s">
        <v>3051</v>
      </c>
      <c r="C1585" s="20" t="s">
        <v>500</v>
      </c>
      <c r="D1585" s="46">
        <v>3475.947021484375</v>
      </c>
      <c r="E1585" s="57">
        <v>3475.947021484375</v>
      </c>
    </row>
    <row r="1586" spans="1:5" ht="30">
      <c r="A1586" s="5" t="s">
        <v>3052</v>
      </c>
      <c r="B1586" s="15" t="s">
        <v>3053</v>
      </c>
      <c r="C1586" s="20" t="s">
        <v>212</v>
      </c>
      <c r="D1586" s="47">
        <v>1667.9180908203125</v>
      </c>
      <c r="E1586" s="58">
        <v>1667.9180908203125</v>
      </c>
    </row>
    <row r="1587" spans="1:5" ht="30">
      <c r="A1587" s="5" t="s">
        <v>3054</v>
      </c>
      <c r="B1587" s="15" t="s">
        <v>3055</v>
      </c>
      <c r="C1587" s="20" t="s">
        <v>212</v>
      </c>
      <c r="D1587" s="44">
        <v>8.171422004699707</v>
      </c>
      <c r="E1587" s="55">
        <v>8.171422004699707</v>
      </c>
    </row>
    <row r="1588" spans="1:5" ht="45">
      <c r="A1588" s="5" t="s">
        <v>3056</v>
      </c>
      <c r="B1588" s="15" t="s">
        <v>3057</v>
      </c>
      <c r="C1588" s="20" t="s">
        <v>30</v>
      </c>
      <c r="D1588" s="50">
        <v>987.47186279296875</v>
      </c>
      <c r="E1588" s="61">
        <v>987.47186279296875</v>
      </c>
    </row>
    <row r="1589" spans="1:5" ht="45">
      <c r="A1589" s="5" t="s">
        <v>3058</v>
      </c>
      <c r="B1589" s="15" t="s">
        <v>3059</v>
      </c>
      <c r="C1589" s="20" t="s">
        <v>30</v>
      </c>
      <c r="D1589" s="50">
        <v>797.658935546875</v>
      </c>
      <c r="E1589" s="61">
        <v>797.658935546875</v>
      </c>
    </row>
    <row r="1590" spans="1:5" ht="45">
      <c r="A1590" s="5" t="s">
        <v>3060</v>
      </c>
      <c r="B1590" s="15" t="s">
        <v>3061</v>
      </c>
      <c r="C1590" s="20" t="s">
        <v>120</v>
      </c>
      <c r="D1590" s="46">
        <v>113900.75</v>
      </c>
      <c r="E1590" s="57">
        <v>113900.75</v>
      </c>
    </row>
    <row r="1591" spans="1:5" ht="30">
      <c r="A1591" s="5" t="s">
        <v>3062</v>
      </c>
      <c r="B1591" s="15" t="s">
        <v>3063</v>
      </c>
      <c r="C1591" s="20" t="s">
        <v>120</v>
      </c>
      <c r="D1591" s="50">
        <v>854.25567626953125</v>
      </c>
      <c r="E1591" s="61">
        <v>854.25567626953125</v>
      </c>
    </row>
    <row r="1592" spans="1:5" ht="45">
      <c r="A1592" s="5" t="s">
        <v>3064</v>
      </c>
      <c r="B1592" s="15" t="s">
        <v>3065</v>
      </c>
      <c r="C1592" s="20" t="s">
        <v>120</v>
      </c>
      <c r="D1592" s="48">
        <v>0</v>
      </c>
      <c r="E1592" s="59">
        <v>0</v>
      </c>
    </row>
    <row r="1593" spans="1:5" ht="45">
      <c r="A1593" s="5" t="s">
        <v>3066</v>
      </c>
      <c r="B1593" s="15" t="s">
        <v>3067</v>
      </c>
      <c r="C1593" s="20" t="s">
        <v>61</v>
      </c>
      <c r="D1593" s="44">
        <v>2.4906601905822754</v>
      </c>
      <c r="E1593" s="55">
        <v>2.4906601905822754</v>
      </c>
    </row>
    <row r="1594" spans="1:5" ht="45">
      <c r="A1594" s="5" t="s">
        <v>3068</v>
      </c>
      <c r="B1594" s="15" t="s">
        <v>3069</v>
      </c>
      <c r="C1594" s="20" t="s">
        <v>38</v>
      </c>
      <c r="D1594" s="51">
        <v>0.3542555570602417</v>
      </c>
      <c r="E1594" s="62">
        <v>0.3542555570602417</v>
      </c>
    </row>
    <row r="1595" spans="1:5" ht="30">
      <c r="A1595" s="5" t="s">
        <v>3070</v>
      </c>
      <c r="B1595" s="15" t="s">
        <v>3071</v>
      </c>
      <c r="C1595" s="20"/>
      <c r="D1595" s="12" t="s">
        <v>1492</v>
      </c>
      <c r="E1595" s="34" t="s">
        <v>1492</v>
      </c>
    </row>
    <row r="1596" spans="1:5" ht="45">
      <c r="A1596" s="5" t="s">
        <v>3072</v>
      </c>
      <c r="B1596" s="15" t="s">
        <v>3073</v>
      </c>
      <c r="C1596" s="20" t="s">
        <v>212</v>
      </c>
      <c r="D1596" s="50">
        <v>942.82366943359375</v>
      </c>
      <c r="E1596" s="61">
        <v>942.82366943359375</v>
      </c>
    </row>
    <row r="1597" spans="1:5" ht="45">
      <c r="A1597" s="5" t="s">
        <v>3074</v>
      </c>
      <c r="B1597" s="15" t="s">
        <v>3075</v>
      </c>
      <c r="C1597" s="20" t="s">
        <v>38</v>
      </c>
      <c r="D1597" s="45">
        <v>35.425743103027344</v>
      </c>
      <c r="E1597" s="56">
        <v>35.425743103027344</v>
      </c>
    </row>
    <row r="1598" spans="1:5" ht="45">
      <c r="A1598" s="5" t="s">
        <v>3076</v>
      </c>
      <c r="B1598" s="15" t="s">
        <v>3077</v>
      </c>
      <c r="C1598" s="20" t="s">
        <v>500</v>
      </c>
      <c r="D1598" s="46">
        <v>3475.947021484375</v>
      </c>
      <c r="E1598" s="57">
        <v>3475.947021484375</v>
      </c>
    </row>
    <row r="1599" spans="1:5" ht="45">
      <c r="A1599" s="5" t="s">
        <v>3078</v>
      </c>
      <c r="B1599" s="15" t="s">
        <v>3079</v>
      </c>
      <c r="C1599" s="20" t="s">
        <v>30</v>
      </c>
      <c r="D1599" s="50">
        <v>511.00262451171875</v>
      </c>
      <c r="E1599" s="61">
        <v>511.00262451171875</v>
      </c>
    </row>
    <row r="1600" spans="1:5" ht="45">
      <c r="A1600" s="5" t="s">
        <v>3080</v>
      </c>
      <c r="B1600" s="15" t="s">
        <v>3081</v>
      </c>
      <c r="C1600" s="20" t="s">
        <v>212</v>
      </c>
      <c r="D1600" s="50">
        <v>942.82366943359375</v>
      </c>
      <c r="E1600" s="61">
        <v>942.82366943359375</v>
      </c>
    </row>
    <row r="1601" spans="1:5" ht="45">
      <c r="A1601" s="5" t="s">
        <v>3082</v>
      </c>
      <c r="B1601" s="15" t="s">
        <v>3083</v>
      </c>
      <c r="C1601" s="20" t="s">
        <v>38</v>
      </c>
      <c r="D1601" s="45">
        <v>35.074989318847656</v>
      </c>
      <c r="E1601" s="56">
        <v>35.074989318847656</v>
      </c>
    </row>
    <row r="1602" spans="1:5" ht="45">
      <c r="A1602" s="5" t="s">
        <v>3084</v>
      </c>
      <c r="B1602" s="15" t="s">
        <v>3085</v>
      </c>
      <c r="C1602" s="20" t="s">
        <v>30</v>
      </c>
      <c r="D1602" s="50">
        <v>534.0999755859375</v>
      </c>
      <c r="E1602" s="61">
        <v>534.0999755859375</v>
      </c>
    </row>
    <row r="1603" spans="1:5" ht="45">
      <c r="A1603" s="5" t="s">
        <v>3086</v>
      </c>
      <c r="B1603" s="15" t="s">
        <v>3087</v>
      </c>
      <c r="C1603" s="20" t="s">
        <v>500</v>
      </c>
      <c r="D1603" s="46">
        <v>3528.73486328125</v>
      </c>
      <c r="E1603" s="57">
        <v>3528.73486328125</v>
      </c>
    </row>
    <row r="1604" spans="1:5" ht="30">
      <c r="A1604" s="5" t="s">
        <v>3088</v>
      </c>
      <c r="B1604" s="15" t="s">
        <v>3089</v>
      </c>
      <c r="C1604" s="20" t="s">
        <v>212</v>
      </c>
      <c r="D1604" s="47">
        <v>1667.9180908203125</v>
      </c>
      <c r="E1604" s="58">
        <v>1667.9180908203125</v>
      </c>
    </row>
    <row r="1605" spans="1:5" ht="30">
      <c r="A1605" s="5" t="s">
        <v>3090</v>
      </c>
      <c r="B1605" s="15" t="s">
        <v>3091</v>
      </c>
      <c r="C1605" s="20" t="s">
        <v>212</v>
      </c>
      <c r="D1605" s="44">
        <v>8.171422004699707</v>
      </c>
      <c r="E1605" s="55">
        <v>8.171422004699707</v>
      </c>
    </row>
    <row r="1606" spans="1:5" ht="45">
      <c r="A1606" s="5" t="s">
        <v>3092</v>
      </c>
      <c r="B1606" s="15" t="s">
        <v>3093</v>
      </c>
      <c r="C1606" s="20" t="s">
        <v>30</v>
      </c>
      <c r="D1606" s="50">
        <v>797.65899658203125</v>
      </c>
      <c r="E1606" s="61">
        <v>797.65899658203125</v>
      </c>
    </row>
    <row r="1607" spans="1:5" ht="45">
      <c r="A1607" s="5" t="s">
        <v>3094</v>
      </c>
      <c r="B1607" s="15" t="s">
        <v>3095</v>
      </c>
      <c r="C1607" s="20" t="s">
        <v>30</v>
      </c>
      <c r="D1607" s="50">
        <v>774.20465087890625</v>
      </c>
      <c r="E1607" s="61">
        <v>774.20465087890625</v>
      </c>
    </row>
    <row r="1608" spans="1:5" ht="45">
      <c r="A1608" s="5" t="s">
        <v>3096</v>
      </c>
      <c r="B1608" s="15" t="s">
        <v>3097</v>
      </c>
      <c r="C1608" s="20" t="s">
        <v>120</v>
      </c>
      <c r="D1608" s="46">
        <v>13825.1298828125</v>
      </c>
      <c r="E1608" s="57">
        <v>13825.1298828125</v>
      </c>
    </row>
    <row r="1609" spans="1:5" ht="30">
      <c r="A1609" s="5" t="s">
        <v>3098</v>
      </c>
      <c r="B1609" s="15" t="s">
        <v>3099</v>
      </c>
      <c r="C1609" s="20" t="s">
        <v>120</v>
      </c>
      <c r="D1609" s="50">
        <v>103.6884765625</v>
      </c>
      <c r="E1609" s="61">
        <v>103.6884765625</v>
      </c>
    </row>
    <row r="1610" spans="1:5" ht="45">
      <c r="A1610" s="5" t="s">
        <v>3100</v>
      </c>
      <c r="B1610" s="15" t="s">
        <v>3101</v>
      </c>
      <c r="C1610" s="20" t="s">
        <v>120</v>
      </c>
      <c r="D1610" s="48">
        <v>0</v>
      </c>
      <c r="E1610" s="59">
        <v>0</v>
      </c>
    </row>
    <row r="1611" spans="1:5" ht="45">
      <c r="A1611" s="5" t="s">
        <v>3102</v>
      </c>
      <c r="B1611" s="15" t="s">
        <v>3103</v>
      </c>
      <c r="C1611" s="20" t="s">
        <v>61</v>
      </c>
      <c r="D1611" s="44">
        <v>2.4906601905822754</v>
      </c>
      <c r="E1611" s="55">
        <v>2.4906601905822754</v>
      </c>
    </row>
    <row r="1612" spans="1:5" ht="45">
      <c r="A1612" s="5" t="s">
        <v>3104</v>
      </c>
      <c r="B1612" s="15" t="s">
        <v>3105</v>
      </c>
      <c r="C1612" s="20" t="s">
        <v>38</v>
      </c>
      <c r="D1612" s="51">
        <v>0.35075017809867859</v>
      </c>
      <c r="E1612" s="62">
        <v>0.35075017809867859</v>
      </c>
    </row>
    <row r="1613" spans="1:5" ht="30">
      <c r="A1613" s="5" t="s">
        <v>3106</v>
      </c>
      <c r="B1613" s="15" t="s">
        <v>3107</v>
      </c>
      <c r="C1613" s="20"/>
      <c r="D1613" s="12" t="s">
        <v>1492</v>
      </c>
      <c r="E1613" s="34" t="s">
        <v>1492</v>
      </c>
    </row>
    <row r="1614" spans="1:5" ht="45">
      <c r="A1614" s="5" t="s">
        <v>3108</v>
      </c>
      <c r="B1614" s="15" t="s">
        <v>3109</v>
      </c>
      <c r="C1614" s="20" t="s">
        <v>212</v>
      </c>
      <c r="D1614" s="47">
        <v>1110.0084228515625</v>
      </c>
      <c r="E1614" s="58">
        <v>1110.0084228515625</v>
      </c>
    </row>
    <row r="1615" spans="1:5" ht="45">
      <c r="A1615" s="5" t="s">
        <v>3110</v>
      </c>
      <c r="B1615" s="15" t="s">
        <v>3111</v>
      </c>
      <c r="C1615" s="20" t="s">
        <v>38</v>
      </c>
      <c r="D1615" s="50">
        <v>167.42390441894531</v>
      </c>
      <c r="E1615" s="61">
        <v>167.42390441894531</v>
      </c>
    </row>
    <row r="1616" spans="1:5" ht="45">
      <c r="A1616" s="5" t="s">
        <v>3112</v>
      </c>
      <c r="B1616" s="15" t="s">
        <v>3113</v>
      </c>
      <c r="C1616" s="20" t="s">
        <v>500</v>
      </c>
      <c r="D1616" s="46">
        <v>3256.609619140625</v>
      </c>
      <c r="E1616" s="57">
        <v>3256.609619140625</v>
      </c>
    </row>
    <row r="1617" spans="1:5" ht="45">
      <c r="A1617" s="5" t="s">
        <v>3114</v>
      </c>
      <c r="B1617" s="15" t="s">
        <v>3115</v>
      </c>
      <c r="C1617" s="20" t="s">
        <v>30</v>
      </c>
      <c r="D1617" s="50">
        <v>489.99737548828125</v>
      </c>
      <c r="E1617" s="61">
        <v>489.99737548828125</v>
      </c>
    </row>
    <row r="1618" spans="1:5" ht="45">
      <c r="A1618" s="5" t="s">
        <v>3116</v>
      </c>
      <c r="B1618" s="15" t="s">
        <v>3117</v>
      </c>
      <c r="C1618" s="20" t="s">
        <v>212</v>
      </c>
      <c r="D1618" s="47">
        <v>1110.0084228515625</v>
      </c>
      <c r="E1618" s="58">
        <v>1110.0084228515625</v>
      </c>
    </row>
    <row r="1619" spans="1:5" ht="45">
      <c r="A1619" s="5" t="s">
        <v>3118</v>
      </c>
      <c r="B1619" s="15" t="s">
        <v>3119</v>
      </c>
      <c r="C1619" s="20" t="s">
        <v>38</v>
      </c>
      <c r="D1619" s="50">
        <v>165.7662353515625</v>
      </c>
      <c r="E1619" s="61">
        <v>165.7662353515625</v>
      </c>
    </row>
    <row r="1620" spans="1:5" ht="45">
      <c r="A1620" s="5" t="s">
        <v>3120</v>
      </c>
      <c r="B1620" s="15" t="s">
        <v>3121</v>
      </c>
      <c r="C1620" s="20" t="s">
        <v>30</v>
      </c>
      <c r="D1620" s="50">
        <v>517</v>
      </c>
      <c r="E1620" s="61">
        <v>517</v>
      </c>
    </row>
    <row r="1621" spans="1:5" ht="45">
      <c r="A1621" s="5" t="s">
        <v>3122</v>
      </c>
      <c r="B1621" s="15" t="s">
        <v>3123</v>
      </c>
      <c r="C1621" s="20" t="s">
        <v>500</v>
      </c>
      <c r="D1621" s="46">
        <v>3339.77197265625</v>
      </c>
      <c r="E1621" s="57">
        <v>3339.77197265625</v>
      </c>
    </row>
    <row r="1622" spans="1:5" ht="30">
      <c r="A1622" s="5" t="s">
        <v>3124</v>
      </c>
      <c r="B1622" s="15" t="s">
        <v>3125</v>
      </c>
      <c r="C1622" s="20" t="s">
        <v>212</v>
      </c>
      <c r="D1622" s="47">
        <v>1667.9180908203125</v>
      </c>
      <c r="E1622" s="58">
        <v>1667.9180908203125</v>
      </c>
    </row>
    <row r="1623" spans="1:5" ht="30">
      <c r="A1623" s="5" t="s">
        <v>3126</v>
      </c>
      <c r="B1623" s="15" t="s">
        <v>3127</v>
      </c>
      <c r="C1623" s="20" t="s">
        <v>212</v>
      </c>
      <c r="D1623" s="44">
        <v>8.171422004699707</v>
      </c>
      <c r="E1623" s="55">
        <v>8.171422004699707</v>
      </c>
    </row>
    <row r="1624" spans="1:5" ht="45">
      <c r="A1624" s="5" t="s">
        <v>3128</v>
      </c>
      <c r="B1624" s="15" t="s">
        <v>3129</v>
      </c>
      <c r="C1624" s="20" t="s">
        <v>30</v>
      </c>
      <c r="D1624" s="47">
        <v>1029.4705810546875</v>
      </c>
      <c r="E1624" s="58">
        <v>1029.4705810546875</v>
      </c>
    </row>
    <row r="1625" spans="1:5" ht="45">
      <c r="A1625" s="5" t="s">
        <v>3130</v>
      </c>
      <c r="B1625" s="15" t="s">
        <v>3131</v>
      </c>
      <c r="C1625" s="20" t="s">
        <v>30</v>
      </c>
      <c r="D1625" s="50">
        <v>987.47174072265625</v>
      </c>
      <c r="E1625" s="61">
        <v>987.47174072265625</v>
      </c>
    </row>
    <row r="1626" spans="1:5" ht="45">
      <c r="A1626" s="5" t="s">
        <v>3132</v>
      </c>
      <c r="B1626" s="15" t="s">
        <v>3133</v>
      </c>
      <c r="C1626" s="20" t="s">
        <v>120</v>
      </c>
      <c r="D1626" s="46">
        <v>25642.287109375</v>
      </c>
      <c r="E1626" s="57">
        <v>25642.287109375</v>
      </c>
    </row>
    <row r="1627" spans="1:5" ht="30">
      <c r="A1627" s="5" t="s">
        <v>3134</v>
      </c>
      <c r="B1627" s="15" t="s">
        <v>3135</v>
      </c>
      <c r="C1627" s="20" t="s">
        <v>120</v>
      </c>
      <c r="D1627" s="50">
        <v>192.317138671875</v>
      </c>
      <c r="E1627" s="61">
        <v>192.317138671875</v>
      </c>
    </row>
    <row r="1628" spans="1:5" ht="45">
      <c r="A1628" s="5" t="s">
        <v>3136</v>
      </c>
      <c r="B1628" s="15" t="s">
        <v>3137</v>
      </c>
      <c r="C1628" s="20" t="s">
        <v>120</v>
      </c>
      <c r="D1628" s="48">
        <v>0</v>
      </c>
      <c r="E1628" s="59">
        <v>0</v>
      </c>
    </row>
    <row r="1629" spans="1:5" ht="45">
      <c r="A1629" s="5" t="s">
        <v>3138</v>
      </c>
      <c r="B1629" s="15" t="s">
        <v>3139</v>
      </c>
      <c r="C1629" s="20" t="s">
        <v>61</v>
      </c>
      <c r="D1629" s="44">
        <v>2.4906601905822754</v>
      </c>
      <c r="E1629" s="55">
        <v>2.4906601905822754</v>
      </c>
    </row>
    <row r="1630" spans="1:5" ht="45">
      <c r="A1630" s="5" t="s">
        <v>3140</v>
      </c>
      <c r="B1630" s="15" t="s">
        <v>3141</v>
      </c>
      <c r="C1630" s="20" t="s">
        <v>38</v>
      </c>
      <c r="D1630" s="44">
        <v>1.6576616764068604</v>
      </c>
      <c r="E1630" s="55">
        <v>1.6576616764068604</v>
      </c>
    </row>
    <row r="1631" spans="1:5" ht="30">
      <c r="A1631" s="5" t="s">
        <v>3142</v>
      </c>
      <c r="B1631" s="15" t="s">
        <v>3143</v>
      </c>
      <c r="C1631" s="20"/>
      <c r="D1631" s="12" t="s">
        <v>3144</v>
      </c>
      <c r="E1631" s="34" t="s">
        <v>3144</v>
      </c>
    </row>
    <row r="1632" spans="1:5" ht="30">
      <c r="A1632" s="5" t="s">
        <v>3145</v>
      </c>
      <c r="B1632" s="15" t="s">
        <v>3146</v>
      </c>
      <c r="C1632" s="20"/>
      <c r="D1632" s="12" t="s">
        <v>3147</v>
      </c>
      <c r="E1632" s="34" t="s">
        <v>3147</v>
      </c>
    </row>
    <row r="1633" spans="1:5" ht="30">
      <c r="A1633" s="5" t="s">
        <v>3148</v>
      </c>
      <c r="B1633" s="15" t="s">
        <v>3149</v>
      </c>
      <c r="C1633" s="20" t="s">
        <v>38</v>
      </c>
      <c r="D1633" s="48">
        <v>0</v>
      </c>
      <c r="E1633" s="59">
        <v>0</v>
      </c>
    </row>
    <row r="1634" spans="1:5" ht="30">
      <c r="A1634" s="5" t="s">
        <v>3150</v>
      </c>
      <c r="B1634" s="15" t="s">
        <v>3151</v>
      </c>
      <c r="C1634" s="20" t="s">
        <v>38</v>
      </c>
      <c r="D1634" s="44">
        <v>2.1489918231964111</v>
      </c>
      <c r="E1634" s="55">
        <v>2.1489918231964111</v>
      </c>
    </row>
    <row r="1635" spans="1:5" ht="30">
      <c r="A1635" s="5" t="s">
        <v>3152</v>
      </c>
      <c r="B1635" s="15" t="s">
        <v>3153</v>
      </c>
      <c r="C1635" s="20" t="s">
        <v>38</v>
      </c>
      <c r="D1635" s="45">
        <v>35.074989318847656</v>
      </c>
      <c r="E1635" s="56">
        <v>35.074989318847656</v>
      </c>
    </row>
    <row r="1636" spans="1:5" ht="30">
      <c r="A1636" s="5" t="s">
        <v>3154</v>
      </c>
      <c r="B1636" s="15" t="s">
        <v>3155</v>
      </c>
      <c r="C1636" s="20" t="s">
        <v>30</v>
      </c>
      <c r="D1636" s="50">
        <v>534.10357666015625</v>
      </c>
      <c r="E1636" s="61">
        <v>534.10357666015625</v>
      </c>
    </row>
    <row r="1637" spans="1:5" ht="30">
      <c r="A1637" s="5" t="s">
        <v>3156</v>
      </c>
      <c r="B1637" s="15" t="s">
        <v>3157</v>
      </c>
      <c r="C1637" s="20" t="s">
        <v>500</v>
      </c>
      <c r="D1637" s="46">
        <v>3528.73486328125</v>
      </c>
      <c r="E1637" s="57">
        <v>3528.73486328125</v>
      </c>
    </row>
    <row r="1638" spans="1:5" ht="30">
      <c r="A1638" s="5" t="s">
        <v>3158</v>
      </c>
      <c r="B1638" s="15" t="s">
        <v>3159</v>
      </c>
      <c r="C1638" s="20" t="s">
        <v>212</v>
      </c>
      <c r="D1638" s="50">
        <v>942.82366943359375</v>
      </c>
      <c r="E1638" s="61">
        <v>942.82366943359375</v>
      </c>
    </row>
    <row r="1639" spans="1:5" ht="30">
      <c r="A1639" s="5" t="s">
        <v>3160</v>
      </c>
      <c r="B1639" s="15" t="s">
        <v>3161</v>
      </c>
      <c r="C1639" s="20" t="s">
        <v>38</v>
      </c>
      <c r="D1639" s="45">
        <v>32.925998687744141</v>
      </c>
      <c r="E1639" s="56">
        <v>32.925998687744141</v>
      </c>
    </row>
    <row r="1640" spans="1:5" ht="30">
      <c r="A1640" s="5" t="s">
        <v>3162</v>
      </c>
      <c r="B1640" s="15" t="s">
        <v>3163</v>
      </c>
      <c r="C1640" s="20" t="s">
        <v>30</v>
      </c>
      <c r="D1640" s="50">
        <v>533.1636962890625</v>
      </c>
      <c r="E1640" s="61">
        <v>533.1636962890625</v>
      </c>
    </row>
    <row r="1641" spans="1:5" ht="30">
      <c r="A1641" s="5" t="s">
        <v>3164</v>
      </c>
      <c r="B1641" s="15" t="s">
        <v>3165</v>
      </c>
      <c r="C1641" s="20" t="s">
        <v>500</v>
      </c>
      <c r="D1641" s="46">
        <v>3528.73486328125</v>
      </c>
      <c r="E1641" s="57">
        <v>3528.73486328125</v>
      </c>
    </row>
    <row r="1642" spans="1:5">
      <c r="A1642" s="5" t="s">
        <v>3166</v>
      </c>
      <c r="B1642" s="15" t="s">
        <v>3167</v>
      </c>
      <c r="C1642" s="20"/>
      <c r="D1642" s="12" t="s">
        <v>3168</v>
      </c>
      <c r="E1642" s="34" t="s">
        <v>3168</v>
      </c>
    </row>
    <row r="1643" spans="1:5">
      <c r="A1643" s="5" t="s">
        <v>3169</v>
      </c>
      <c r="B1643" s="15" t="s">
        <v>3170</v>
      </c>
      <c r="C1643" s="20"/>
      <c r="D1643" s="12" t="s">
        <v>3168</v>
      </c>
      <c r="E1643" s="34" t="s">
        <v>3168</v>
      </c>
    </row>
    <row r="1644" spans="1:5">
      <c r="A1644" s="5" t="s">
        <v>3171</v>
      </c>
      <c r="B1644" s="15" t="s">
        <v>3172</v>
      </c>
      <c r="C1644" s="20" t="s">
        <v>38</v>
      </c>
      <c r="D1644" s="48">
        <v>0</v>
      </c>
      <c r="E1644" s="59">
        <v>0</v>
      </c>
    </row>
    <row r="1645" spans="1:5">
      <c r="A1645" s="5" t="s">
        <v>3173</v>
      </c>
      <c r="B1645" s="15" t="s">
        <v>3174</v>
      </c>
      <c r="C1645" s="20" t="s">
        <v>38</v>
      </c>
      <c r="D1645" s="48">
        <v>0</v>
      </c>
      <c r="E1645" s="59">
        <v>0</v>
      </c>
    </row>
    <row r="1646" spans="1:5">
      <c r="A1646" s="5" t="s">
        <v>3175</v>
      </c>
      <c r="B1646" s="15" t="s">
        <v>3176</v>
      </c>
      <c r="C1646" s="20" t="s">
        <v>38</v>
      </c>
      <c r="D1646" s="45">
        <v>35.779994964599609</v>
      </c>
      <c r="E1646" s="56">
        <v>35.779994964599609</v>
      </c>
    </row>
    <row r="1647" spans="1:5">
      <c r="A1647" s="5" t="s">
        <v>3177</v>
      </c>
      <c r="B1647" s="15" t="s">
        <v>3178</v>
      </c>
      <c r="C1647" s="20" t="s">
        <v>30</v>
      </c>
      <c r="D1647" s="50">
        <v>476.33120727539062</v>
      </c>
      <c r="E1647" s="61">
        <v>476.33120727539062</v>
      </c>
    </row>
    <row r="1648" spans="1:5">
      <c r="A1648" s="5" t="s">
        <v>3179</v>
      </c>
      <c r="B1648" s="15" t="s">
        <v>3180</v>
      </c>
      <c r="C1648" s="20" t="s">
        <v>500</v>
      </c>
      <c r="D1648" s="46">
        <v>3396.793701171875</v>
      </c>
      <c r="E1648" s="57">
        <v>3396.793701171875</v>
      </c>
    </row>
    <row r="1649" spans="1:5">
      <c r="A1649" s="5" t="s">
        <v>3181</v>
      </c>
      <c r="B1649" s="15" t="s">
        <v>3182</v>
      </c>
      <c r="C1649" s="20" t="s">
        <v>212</v>
      </c>
      <c r="D1649" s="52">
        <v>2.9418970370898023E-7</v>
      </c>
      <c r="E1649" s="63">
        <v>2.9418970370898023E-7</v>
      </c>
    </row>
    <row r="1650" spans="1:5">
      <c r="A1650" s="5" t="s">
        <v>3183</v>
      </c>
      <c r="B1650" s="15" t="s">
        <v>3184</v>
      </c>
      <c r="C1650" s="20" t="s">
        <v>38</v>
      </c>
      <c r="D1650" s="45">
        <v>35.779994964599609</v>
      </c>
      <c r="E1650" s="56">
        <v>35.779994964599609</v>
      </c>
    </row>
    <row r="1651" spans="1:5">
      <c r="A1651" s="5" t="s">
        <v>3185</v>
      </c>
      <c r="B1651" s="15" t="s">
        <v>3186</v>
      </c>
      <c r="C1651" s="20" t="s">
        <v>30</v>
      </c>
      <c r="D1651" s="50">
        <v>476.33120727539062</v>
      </c>
      <c r="E1651" s="61">
        <v>476.33120727539062</v>
      </c>
    </row>
    <row r="1652" spans="1:5">
      <c r="A1652" s="5" t="s">
        <v>3187</v>
      </c>
      <c r="B1652" s="15" t="s">
        <v>3188</v>
      </c>
      <c r="C1652" s="20" t="s">
        <v>500</v>
      </c>
      <c r="D1652" s="46">
        <v>3396.793701171875</v>
      </c>
      <c r="E1652" s="57">
        <v>3396.793701171875</v>
      </c>
    </row>
    <row r="1653" spans="1:5">
      <c r="A1653" s="5" t="s">
        <v>3189</v>
      </c>
      <c r="B1653" s="15" t="s">
        <v>3190</v>
      </c>
      <c r="C1653" s="20"/>
      <c r="D1653" s="12" t="s">
        <v>3168</v>
      </c>
      <c r="E1653" s="34" t="s">
        <v>3168</v>
      </c>
    </row>
    <row r="1654" spans="1:5">
      <c r="A1654" s="5" t="s">
        <v>3191</v>
      </c>
      <c r="B1654" s="15" t="s">
        <v>3192</v>
      </c>
      <c r="C1654" s="20"/>
      <c r="D1654" s="12" t="s">
        <v>3168</v>
      </c>
      <c r="E1654" s="34" t="s">
        <v>3168</v>
      </c>
    </row>
    <row r="1655" spans="1:5">
      <c r="A1655" s="5" t="s">
        <v>3193</v>
      </c>
      <c r="B1655" s="15" t="s">
        <v>3194</v>
      </c>
      <c r="C1655" s="20" t="s">
        <v>38</v>
      </c>
      <c r="D1655" s="48">
        <v>0</v>
      </c>
      <c r="E1655" s="59">
        <v>0</v>
      </c>
    </row>
    <row r="1656" spans="1:5">
      <c r="A1656" s="5" t="s">
        <v>3195</v>
      </c>
      <c r="B1656" s="15" t="s">
        <v>3196</v>
      </c>
      <c r="C1656" s="20" t="s">
        <v>38</v>
      </c>
      <c r="D1656" s="48">
        <v>0</v>
      </c>
      <c r="E1656" s="59">
        <v>0</v>
      </c>
    </row>
    <row r="1657" spans="1:5">
      <c r="A1657" s="5" t="s">
        <v>3197</v>
      </c>
      <c r="B1657" s="15" t="s">
        <v>3198</v>
      </c>
      <c r="C1657" s="20" t="s">
        <v>38</v>
      </c>
      <c r="D1657" s="45">
        <v>32.599998474121094</v>
      </c>
      <c r="E1657" s="56">
        <v>32.599998474121094</v>
      </c>
    </row>
    <row r="1658" spans="1:5">
      <c r="A1658" s="5" t="s">
        <v>3199</v>
      </c>
      <c r="B1658" s="15" t="s">
        <v>3200</v>
      </c>
      <c r="C1658" s="20" t="s">
        <v>30</v>
      </c>
      <c r="D1658" s="50">
        <v>474.60678100585937</v>
      </c>
      <c r="E1658" s="61">
        <v>474.60678100585937</v>
      </c>
    </row>
    <row r="1659" spans="1:5">
      <c r="A1659" s="5" t="s">
        <v>3201</v>
      </c>
      <c r="B1659" s="15" t="s">
        <v>3202</v>
      </c>
      <c r="C1659" s="20" t="s">
        <v>500</v>
      </c>
      <c r="D1659" s="46">
        <v>3396.793701171875</v>
      </c>
      <c r="E1659" s="57">
        <v>3396.793701171875</v>
      </c>
    </row>
    <row r="1660" spans="1:5">
      <c r="A1660" s="5" t="s">
        <v>3203</v>
      </c>
      <c r="B1660" s="15" t="s">
        <v>3204</v>
      </c>
      <c r="C1660" s="20" t="s">
        <v>212</v>
      </c>
      <c r="D1660" s="52">
        <v>2.9418970370898023E-7</v>
      </c>
      <c r="E1660" s="63">
        <v>2.9418970370898023E-7</v>
      </c>
    </row>
    <row r="1661" spans="1:5">
      <c r="A1661" s="5" t="s">
        <v>3205</v>
      </c>
      <c r="B1661" s="15" t="s">
        <v>3206</v>
      </c>
      <c r="C1661" s="20" t="s">
        <v>38</v>
      </c>
      <c r="D1661" s="45">
        <v>32.599998474121094</v>
      </c>
      <c r="E1661" s="56">
        <v>32.599998474121094</v>
      </c>
    </row>
    <row r="1662" spans="1:5">
      <c r="A1662" s="5" t="s">
        <v>3207</v>
      </c>
      <c r="B1662" s="15" t="s">
        <v>3208</v>
      </c>
      <c r="C1662" s="20" t="s">
        <v>30</v>
      </c>
      <c r="D1662" s="50">
        <v>474.60678100585937</v>
      </c>
      <c r="E1662" s="61">
        <v>474.60678100585937</v>
      </c>
    </row>
    <row r="1663" spans="1:5">
      <c r="A1663" s="5" t="s">
        <v>3209</v>
      </c>
      <c r="B1663" s="15" t="s">
        <v>3210</v>
      </c>
      <c r="C1663" s="20" t="s">
        <v>500</v>
      </c>
      <c r="D1663" s="46">
        <v>3396.793701171875</v>
      </c>
      <c r="E1663" s="57">
        <v>3396.793701171875</v>
      </c>
    </row>
    <row r="1664" spans="1:5">
      <c r="A1664" s="5" t="s">
        <v>3211</v>
      </c>
      <c r="B1664" s="15" t="s">
        <v>964</v>
      </c>
      <c r="C1664" s="20" t="s">
        <v>38</v>
      </c>
      <c r="D1664" s="44">
        <v>3.5</v>
      </c>
      <c r="E1664" s="55">
        <v>3.5</v>
      </c>
    </row>
    <row r="1665" spans="1:5">
      <c r="A1665" s="5" t="s">
        <v>3212</v>
      </c>
      <c r="B1665" s="15" t="s">
        <v>3213</v>
      </c>
      <c r="C1665" s="20" t="s">
        <v>30</v>
      </c>
      <c r="D1665" s="45">
        <v>37.3673095703125</v>
      </c>
      <c r="E1665" s="56">
        <v>37.3673095703125</v>
      </c>
    </row>
    <row r="1666" spans="1:5">
      <c r="A1666" s="5" t="s">
        <v>3214</v>
      </c>
      <c r="B1666" s="15" t="s">
        <v>3215</v>
      </c>
      <c r="C1666" s="20" t="s">
        <v>500</v>
      </c>
      <c r="D1666" s="50">
        <v>156.77389526367188</v>
      </c>
      <c r="E1666" s="61">
        <v>156.77389526367188</v>
      </c>
    </row>
    <row r="1667" spans="1:5">
      <c r="A1667" s="5" t="s">
        <v>3216</v>
      </c>
      <c r="B1667" s="15" t="s">
        <v>3217</v>
      </c>
      <c r="C1667" s="20" t="s">
        <v>212</v>
      </c>
      <c r="D1667" s="46">
        <v>39022.3671875</v>
      </c>
      <c r="E1667" s="57">
        <v>39022.3671875</v>
      </c>
    </row>
    <row r="1668" spans="1:5">
      <c r="A1668" s="5" t="s">
        <v>3218</v>
      </c>
      <c r="B1668" s="15" t="s">
        <v>970</v>
      </c>
      <c r="C1668" s="20" t="s">
        <v>38</v>
      </c>
      <c r="D1668" s="44">
        <v>1.0135135650634766</v>
      </c>
      <c r="E1668" s="55">
        <v>1.0135135650634766</v>
      </c>
    </row>
    <row r="1669" spans="1:5">
      <c r="A1669" s="5" t="s">
        <v>3219</v>
      </c>
      <c r="B1669" s="15" t="s">
        <v>972</v>
      </c>
      <c r="C1669" s="20" t="s">
        <v>30</v>
      </c>
      <c r="D1669" s="45">
        <v>27.322345733642578</v>
      </c>
      <c r="E1669" s="56">
        <v>27.322345733642578</v>
      </c>
    </row>
    <row r="1670" spans="1:5">
      <c r="A1670" s="5" t="s">
        <v>3220</v>
      </c>
      <c r="B1670" s="15" t="s">
        <v>3221</v>
      </c>
      <c r="C1670" s="20" t="s">
        <v>500</v>
      </c>
      <c r="D1670" s="50">
        <v>114.54660034179687</v>
      </c>
      <c r="E1670" s="61">
        <v>114.54660034179687</v>
      </c>
    </row>
    <row r="1671" spans="1:5">
      <c r="A1671" s="5" t="s">
        <v>3222</v>
      </c>
      <c r="B1671" s="15" t="s">
        <v>976</v>
      </c>
      <c r="C1671" s="20" t="s">
        <v>212</v>
      </c>
      <c r="D1671" s="46">
        <v>39022.3671875</v>
      </c>
      <c r="E1671" s="57">
        <v>39022.3671875</v>
      </c>
    </row>
    <row r="1672" spans="1:5">
      <c r="A1672" s="5" t="s">
        <v>3223</v>
      </c>
      <c r="B1672" s="15" t="s">
        <v>3224</v>
      </c>
      <c r="C1672" s="20"/>
      <c r="D1672" s="12" t="s">
        <v>1492</v>
      </c>
      <c r="E1672" s="34" t="s">
        <v>1492</v>
      </c>
    </row>
    <row r="1673" spans="1:5" ht="30">
      <c r="A1673" s="5" t="s">
        <v>3225</v>
      </c>
      <c r="B1673" s="15" t="s">
        <v>982</v>
      </c>
      <c r="C1673" s="20" t="s">
        <v>38</v>
      </c>
      <c r="D1673" s="51">
        <v>9.7499996423721313E-2</v>
      </c>
      <c r="E1673" s="62">
        <v>9.7499996423721313E-2</v>
      </c>
    </row>
    <row r="1674" spans="1:5" ht="30">
      <c r="A1674" s="5" t="s">
        <v>3226</v>
      </c>
      <c r="B1674" s="15" t="s">
        <v>3227</v>
      </c>
      <c r="C1674" s="20" t="s">
        <v>30</v>
      </c>
      <c r="D1674" s="45">
        <v>45.313220977783203</v>
      </c>
      <c r="E1674" s="56">
        <v>45.313220977783203</v>
      </c>
    </row>
    <row r="1675" spans="1:5" ht="30">
      <c r="A1675" s="5" t="s">
        <v>3228</v>
      </c>
      <c r="B1675" s="15" t="s">
        <v>3229</v>
      </c>
      <c r="C1675" s="20" t="s">
        <v>120</v>
      </c>
      <c r="D1675" s="46">
        <v>453625.40625</v>
      </c>
      <c r="E1675" s="57">
        <v>453625.40625</v>
      </c>
    </row>
    <row r="1676" spans="1:5" ht="30">
      <c r="A1676" s="5" t="s">
        <v>3230</v>
      </c>
      <c r="B1676" s="15" t="s">
        <v>3231</v>
      </c>
      <c r="C1676" s="20" t="s">
        <v>38</v>
      </c>
      <c r="D1676" s="51">
        <v>0.34473249316215515</v>
      </c>
      <c r="E1676" s="62">
        <v>0.34473249316215515</v>
      </c>
    </row>
    <row r="1677" spans="1:5">
      <c r="A1677" s="5" t="s">
        <v>3232</v>
      </c>
      <c r="B1677" s="15" t="s">
        <v>3233</v>
      </c>
      <c r="C1677" s="20"/>
      <c r="D1677" s="12" t="s">
        <v>1736</v>
      </c>
      <c r="E1677" s="34" t="s">
        <v>1736</v>
      </c>
    </row>
    <row r="1678" spans="1:5">
      <c r="A1678" s="5" t="s">
        <v>3234</v>
      </c>
      <c r="B1678" s="15" t="s">
        <v>3235</v>
      </c>
      <c r="C1678" s="20" t="s">
        <v>120</v>
      </c>
      <c r="D1678" s="46">
        <v>367571</v>
      </c>
      <c r="E1678" s="57">
        <v>367571</v>
      </c>
    </row>
    <row r="1679" spans="1:5">
      <c r="A1679" s="5" t="s">
        <v>3236</v>
      </c>
      <c r="B1679" s="15" t="s">
        <v>3237</v>
      </c>
      <c r="C1679" s="20" t="s">
        <v>33</v>
      </c>
      <c r="D1679" s="45">
        <v>98.967567443847656</v>
      </c>
      <c r="E1679" s="56">
        <v>98.967567443847656</v>
      </c>
    </row>
    <row r="1680" spans="1:5" ht="30">
      <c r="A1680" s="5" t="s">
        <v>1005</v>
      </c>
      <c r="B1680" s="15" t="s">
        <v>3238</v>
      </c>
      <c r="C1680" s="20"/>
      <c r="D1680" s="44">
        <v>1.0499999523162842</v>
      </c>
      <c r="E1680" s="55">
        <v>1.0499999523162842</v>
      </c>
    </row>
    <row r="1681" spans="1:5">
      <c r="A1681" s="5" t="s">
        <v>3239</v>
      </c>
      <c r="B1681" s="15" t="s">
        <v>3240</v>
      </c>
      <c r="C1681" s="20"/>
      <c r="D1681" s="44">
        <v>1</v>
      </c>
      <c r="E1681" s="55">
        <v>1</v>
      </c>
    </row>
    <row r="1682" spans="1:5">
      <c r="A1682" s="5" t="s">
        <v>3241</v>
      </c>
      <c r="B1682" s="15" t="s">
        <v>3242</v>
      </c>
      <c r="C1682" s="20" t="s">
        <v>120</v>
      </c>
      <c r="D1682" s="46">
        <v>350067.625</v>
      </c>
      <c r="E1682" s="57">
        <v>350067.625</v>
      </c>
    </row>
    <row r="1683" spans="1:5">
      <c r="A1683" s="5" t="s">
        <v>3243</v>
      </c>
      <c r="B1683" s="15" t="s">
        <v>3244</v>
      </c>
      <c r="C1683" s="20" t="s">
        <v>120</v>
      </c>
      <c r="D1683" s="46">
        <v>353770.65625</v>
      </c>
      <c r="E1683" s="57">
        <v>353770.65625</v>
      </c>
    </row>
    <row r="1684" spans="1:5">
      <c r="A1684" s="5" t="s">
        <v>3245</v>
      </c>
      <c r="B1684" s="15" t="s">
        <v>3246</v>
      </c>
      <c r="C1684" s="20" t="s">
        <v>33</v>
      </c>
      <c r="D1684" s="45">
        <v>98.953262329101563</v>
      </c>
      <c r="E1684" s="56">
        <v>98.953262329101563</v>
      </c>
    </row>
    <row r="1685" spans="1:5">
      <c r="A1685" s="5" t="s">
        <v>3247</v>
      </c>
      <c r="B1685" s="15" t="s">
        <v>3248</v>
      </c>
      <c r="C1685" s="20" t="s">
        <v>120</v>
      </c>
      <c r="D1685" s="46">
        <v>3703.033203125</v>
      </c>
      <c r="E1685" s="57">
        <v>3703.033203125</v>
      </c>
    </row>
    <row r="1686" spans="1:5">
      <c r="A1686" s="5" t="s">
        <v>3249</v>
      </c>
      <c r="B1686" s="15" t="s">
        <v>3250</v>
      </c>
      <c r="C1686" s="20" t="s">
        <v>120</v>
      </c>
      <c r="D1686" s="46">
        <v>3247.64111328125</v>
      </c>
      <c r="E1686" s="57">
        <v>3247.64111328125</v>
      </c>
    </row>
    <row r="1687" spans="1:5">
      <c r="A1687" s="5" t="s">
        <v>3251</v>
      </c>
      <c r="B1687" s="15" t="s">
        <v>3252</v>
      </c>
      <c r="C1687" s="20" t="s">
        <v>120</v>
      </c>
      <c r="D1687" s="50">
        <v>455.39218139648437</v>
      </c>
      <c r="E1687" s="61">
        <v>455.39218139648437</v>
      </c>
    </row>
    <row r="1688" spans="1:5">
      <c r="A1688" s="5" t="s">
        <v>3253</v>
      </c>
      <c r="B1688" s="15" t="s">
        <v>3254</v>
      </c>
      <c r="C1688" s="20" t="s">
        <v>120</v>
      </c>
      <c r="D1688" s="46">
        <v>350067.625</v>
      </c>
      <c r="E1688" s="57">
        <v>350067.625</v>
      </c>
    </row>
    <row r="1689" spans="1:5" ht="30">
      <c r="A1689" s="5" t="s">
        <v>3255</v>
      </c>
      <c r="B1689" s="15" t="s">
        <v>3256</v>
      </c>
      <c r="C1689" s="20" t="s">
        <v>33</v>
      </c>
      <c r="D1689" s="45">
        <v>98.953262329101563</v>
      </c>
      <c r="E1689" s="56">
        <v>98.953262329101563</v>
      </c>
    </row>
    <row r="1690" spans="1:5" ht="30">
      <c r="A1690" s="5" t="s">
        <v>3257</v>
      </c>
      <c r="B1690" s="15" t="s">
        <v>3258</v>
      </c>
      <c r="C1690" s="20" t="s">
        <v>120</v>
      </c>
      <c r="D1690" s="50">
        <v>551.35650634765625</v>
      </c>
      <c r="E1690" s="61">
        <v>551.35650634765625</v>
      </c>
    </row>
    <row r="1691" spans="1:5">
      <c r="A1691" s="5" t="s">
        <v>3259</v>
      </c>
      <c r="B1691" s="15" t="s">
        <v>3260</v>
      </c>
      <c r="C1691" s="20" t="s">
        <v>120</v>
      </c>
      <c r="D1691" s="50">
        <v>183.78550720214844</v>
      </c>
      <c r="E1691" s="61">
        <v>183.78550720214844</v>
      </c>
    </row>
    <row r="1692" spans="1:5">
      <c r="A1692" s="5" t="s">
        <v>3261</v>
      </c>
      <c r="B1692" s="15" t="s">
        <v>3262</v>
      </c>
      <c r="C1692" s="20" t="s">
        <v>3263</v>
      </c>
      <c r="D1692" s="50">
        <v>408.41220092773437</v>
      </c>
      <c r="E1692" s="61">
        <v>408.41220092773437</v>
      </c>
    </row>
    <row r="1693" spans="1:5" ht="30">
      <c r="A1693" s="5" t="s">
        <v>3264</v>
      </c>
      <c r="B1693" s="15" t="s">
        <v>3265</v>
      </c>
      <c r="C1693" s="20"/>
      <c r="D1693" s="51">
        <v>0.89999997615814209</v>
      </c>
      <c r="E1693" s="62">
        <v>0.89999997615814209</v>
      </c>
    </row>
    <row r="1694" spans="1:5" ht="30">
      <c r="A1694" s="5" t="s">
        <v>3266</v>
      </c>
      <c r="B1694" s="15" t="s">
        <v>3267</v>
      </c>
      <c r="C1694" s="20" t="s">
        <v>33</v>
      </c>
      <c r="D1694" s="45">
        <v>98.967567443847656</v>
      </c>
      <c r="E1694" s="56">
        <v>98.967567443847656</v>
      </c>
    </row>
    <row r="1695" spans="1:5" ht="30">
      <c r="A1695" s="5" t="s">
        <v>3268</v>
      </c>
      <c r="B1695" s="15" t="s">
        <v>3269</v>
      </c>
      <c r="C1695" s="20" t="s">
        <v>38</v>
      </c>
      <c r="D1695" s="50">
        <v>170.625</v>
      </c>
      <c r="E1695" s="61">
        <v>170.625</v>
      </c>
    </row>
    <row r="1696" spans="1:5" ht="30">
      <c r="A1696" s="5" t="s">
        <v>3270</v>
      </c>
      <c r="B1696" s="15" t="s">
        <v>3271</v>
      </c>
      <c r="C1696" s="20" t="s">
        <v>30</v>
      </c>
      <c r="D1696" s="50">
        <v>535.54058837890625</v>
      </c>
      <c r="E1696" s="61">
        <v>535.54058837890625</v>
      </c>
    </row>
    <row r="1697" spans="1:5" ht="30">
      <c r="A1697" s="5" t="s">
        <v>3272</v>
      </c>
      <c r="B1697" s="15" t="s">
        <v>3273</v>
      </c>
      <c r="C1697" s="20" t="s">
        <v>212</v>
      </c>
      <c r="D1697" s="47">
        <v>1112.54150390625</v>
      </c>
      <c r="E1697" s="58">
        <v>1112.54150390625</v>
      </c>
    </row>
    <row r="1698" spans="1:5" ht="30">
      <c r="A1698" s="5" t="s">
        <v>3274</v>
      </c>
      <c r="B1698" s="15" t="s">
        <v>3275</v>
      </c>
      <c r="C1698" s="20"/>
      <c r="D1698" s="44">
        <v>1</v>
      </c>
      <c r="E1698" s="55">
        <v>1</v>
      </c>
    </row>
    <row r="1699" spans="1:5" ht="30">
      <c r="A1699" s="5" t="s">
        <v>3276</v>
      </c>
      <c r="B1699" s="15" t="s">
        <v>3277</v>
      </c>
      <c r="C1699" s="20"/>
      <c r="D1699" s="44">
        <v>6</v>
      </c>
      <c r="E1699" s="55">
        <v>6</v>
      </c>
    </row>
    <row r="1700" spans="1:5" ht="30">
      <c r="A1700" s="5" t="s">
        <v>3278</v>
      </c>
      <c r="B1700" s="15" t="s">
        <v>3279</v>
      </c>
      <c r="C1700" s="20"/>
      <c r="D1700" s="48">
        <v>0</v>
      </c>
      <c r="E1700" s="59">
        <v>0</v>
      </c>
    </row>
    <row r="1701" spans="1:5">
      <c r="A1701" s="5" t="s">
        <v>3280</v>
      </c>
      <c r="B1701" s="15" t="s">
        <v>3281</v>
      </c>
      <c r="C1701" s="20"/>
      <c r="D1701" s="12" t="s">
        <v>1736</v>
      </c>
      <c r="E1701" s="34" t="s">
        <v>1736</v>
      </c>
    </row>
    <row r="1702" spans="1:5" ht="30">
      <c r="A1702" s="5" t="s">
        <v>3282</v>
      </c>
      <c r="B1702" s="15" t="s">
        <v>3283</v>
      </c>
      <c r="C1702" s="20" t="s">
        <v>120</v>
      </c>
      <c r="D1702" s="46">
        <v>367571</v>
      </c>
      <c r="E1702" s="57">
        <v>367571</v>
      </c>
    </row>
    <row r="1703" spans="1:5" ht="30">
      <c r="A1703" s="5" t="s">
        <v>3284</v>
      </c>
      <c r="B1703" s="15" t="s">
        <v>3285</v>
      </c>
      <c r="C1703" s="20" t="s">
        <v>33</v>
      </c>
      <c r="D1703" s="45">
        <v>98.967567443847656</v>
      </c>
      <c r="E1703" s="56">
        <v>98.967567443847656</v>
      </c>
    </row>
    <row r="1704" spans="1:5" ht="30">
      <c r="A1704" s="5" t="s">
        <v>3286</v>
      </c>
      <c r="B1704" s="15" t="s">
        <v>3287</v>
      </c>
      <c r="C1704" s="20"/>
      <c r="D1704" s="44">
        <v>1.0499999523162842</v>
      </c>
      <c r="E1704" s="55">
        <v>1.0499999523162842</v>
      </c>
    </row>
    <row r="1705" spans="1:5" ht="30">
      <c r="A1705" s="5" t="s">
        <v>3288</v>
      </c>
      <c r="B1705" s="15" t="s">
        <v>3289</v>
      </c>
      <c r="C1705" s="20"/>
      <c r="D1705" s="44">
        <v>1</v>
      </c>
      <c r="E1705" s="55">
        <v>1</v>
      </c>
    </row>
    <row r="1706" spans="1:5">
      <c r="A1706" s="5" t="s">
        <v>3290</v>
      </c>
      <c r="B1706" s="15" t="s">
        <v>3291</v>
      </c>
      <c r="C1706" s="20" t="s">
        <v>120</v>
      </c>
      <c r="D1706" s="46">
        <v>350067.625</v>
      </c>
      <c r="E1706" s="57">
        <v>350067.625</v>
      </c>
    </row>
    <row r="1707" spans="1:5">
      <c r="A1707" s="5" t="s">
        <v>3292</v>
      </c>
      <c r="B1707" s="15" t="s">
        <v>3293</v>
      </c>
      <c r="C1707" s="20" t="s">
        <v>120</v>
      </c>
      <c r="D1707" s="46">
        <v>353770.65625</v>
      </c>
      <c r="E1707" s="57">
        <v>353770.65625</v>
      </c>
    </row>
    <row r="1708" spans="1:5" ht="30">
      <c r="A1708" s="5" t="s">
        <v>3294</v>
      </c>
      <c r="B1708" s="15" t="s">
        <v>3295</v>
      </c>
      <c r="C1708" s="20" t="s">
        <v>33</v>
      </c>
      <c r="D1708" s="45">
        <v>98.953262329101563</v>
      </c>
      <c r="E1708" s="56">
        <v>98.953262329101563</v>
      </c>
    </row>
    <row r="1709" spans="1:5">
      <c r="A1709" s="5" t="s">
        <v>3296</v>
      </c>
      <c r="B1709" s="15" t="s">
        <v>3297</v>
      </c>
      <c r="C1709" s="20" t="s">
        <v>120</v>
      </c>
      <c r="D1709" s="46">
        <v>3703.033203125</v>
      </c>
      <c r="E1709" s="57">
        <v>3703.033203125</v>
      </c>
    </row>
    <row r="1710" spans="1:5" ht="30">
      <c r="A1710" s="5" t="s">
        <v>3298</v>
      </c>
      <c r="B1710" s="15" t="s">
        <v>3299</v>
      </c>
      <c r="C1710" s="20" t="s">
        <v>120</v>
      </c>
      <c r="D1710" s="46">
        <v>3247.64111328125</v>
      </c>
      <c r="E1710" s="57">
        <v>3247.64111328125</v>
      </c>
    </row>
    <row r="1711" spans="1:5">
      <c r="A1711" s="5" t="s">
        <v>3300</v>
      </c>
      <c r="B1711" s="15" t="s">
        <v>3301</v>
      </c>
      <c r="C1711" s="20" t="s">
        <v>120</v>
      </c>
      <c r="D1711" s="50">
        <v>455.39218139648437</v>
      </c>
      <c r="E1711" s="61">
        <v>455.39218139648437</v>
      </c>
    </row>
    <row r="1712" spans="1:5" ht="30">
      <c r="A1712" s="5" t="s">
        <v>3302</v>
      </c>
      <c r="B1712" s="15" t="s">
        <v>3303</v>
      </c>
      <c r="C1712" s="20" t="s">
        <v>27</v>
      </c>
      <c r="D1712" s="45">
        <v>24.437854766845703</v>
      </c>
      <c r="E1712" s="56">
        <v>24.437854766845703</v>
      </c>
    </row>
    <row r="1713" spans="1:5">
      <c r="A1713" s="5" t="s">
        <v>3304</v>
      </c>
      <c r="B1713" s="15" t="s">
        <v>3305</v>
      </c>
      <c r="C1713" s="20" t="s">
        <v>27</v>
      </c>
      <c r="D1713" s="44">
        <v>5.3600077629089355</v>
      </c>
      <c r="E1713" s="55">
        <v>5.3600077629089355</v>
      </c>
    </row>
    <row r="1714" spans="1:5" ht="30">
      <c r="A1714" s="5" t="s">
        <v>3306</v>
      </c>
      <c r="B1714" s="15" t="s">
        <v>3307</v>
      </c>
      <c r="C1714" s="20" t="s">
        <v>2767</v>
      </c>
      <c r="D1714" s="46">
        <v>492639.84375</v>
      </c>
      <c r="E1714" s="57">
        <v>492639.84375</v>
      </c>
    </row>
    <row r="1715" spans="1:5">
      <c r="A1715" s="5" t="s">
        <v>3308</v>
      </c>
      <c r="B1715" s="15" t="s">
        <v>3309</v>
      </c>
      <c r="C1715" s="20" t="s">
        <v>27</v>
      </c>
      <c r="D1715" s="48">
        <v>0</v>
      </c>
      <c r="E1715" s="59">
        <v>0</v>
      </c>
    </row>
    <row r="1716" spans="1:5">
      <c r="A1716" s="5" t="s">
        <v>3310</v>
      </c>
      <c r="B1716" s="15" t="s">
        <v>3311</v>
      </c>
      <c r="C1716" s="20" t="s">
        <v>27</v>
      </c>
      <c r="D1716" s="45">
        <v>13.572312355041504</v>
      </c>
      <c r="E1716" s="56">
        <v>13.572312355041504</v>
      </c>
    </row>
    <row r="1717" spans="1:5">
      <c r="A1717" s="5" t="s">
        <v>3312</v>
      </c>
      <c r="B1717" s="15" t="s">
        <v>3313</v>
      </c>
      <c r="C1717" s="20" t="s">
        <v>27</v>
      </c>
      <c r="D1717" s="44">
        <v>4.0699849128723145</v>
      </c>
      <c r="E1717" s="55">
        <v>4.0699849128723145</v>
      </c>
    </row>
    <row r="1718" spans="1:5">
      <c r="A1718" s="5" t="s">
        <v>3314</v>
      </c>
      <c r="B1718" s="15" t="s">
        <v>3315</v>
      </c>
      <c r="C1718" s="20" t="s">
        <v>2767</v>
      </c>
      <c r="D1718" s="46">
        <v>387463.15625</v>
      </c>
      <c r="E1718" s="57">
        <v>387463.15625</v>
      </c>
    </row>
    <row r="1719" spans="1:5" ht="30">
      <c r="A1719" s="5" t="s">
        <v>3316</v>
      </c>
      <c r="B1719" s="15" t="s">
        <v>3317</v>
      </c>
      <c r="C1719" s="20" t="s">
        <v>27</v>
      </c>
      <c r="D1719" s="45">
        <v>38.010166168212891</v>
      </c>
      <c r="E1719" s="56">
        <v>38.010166168212891</v>
      </c>
    </row>
    <row r="1720" spans="1:5" ht="30">
      <c r="A1720" s="5" t="s">
        <v>3318</v>
      </c>
      <c r="B1720" s="15" t="s">
        <v>3319</v>
      </c>
      <c r="C1720" s="20" t="s">
        <v>27</v>
      </c>
      <c r="D1720" s="44">
        <v>5.3600077629089355</v>
      </c>
      <c r="E1720" s="55">
        <v>5.3600077629089355</v>
      </c>
    </row>
    <row r="1721" spans="1:5" ht="30">
      <c r="A1721" s="5" t="s">
        <v>3320</v>
      </c>
      <c r="B1721" s="15" t="s">
        <v>3321</v>
      </c>
      <c r="C1721" s="20" t="s">
        <v>2767</v>
      </c>
      <c r="D1721" s="46">
        <v>880103</v>
      </c>
      <c r="E1721" s="57">
        <v>880103</v>
      </c>
    </row>
    <row r="1722" spans="1:5">
      <c r="A1722" s="5" t="s">
        <v>3322</v>
      </c>
      <c r="B1722" s="15" t="s">
        <v>3323</v>
      </c>
      <c r="C1722" s="20" t="s">
        <v>27</v>
      </c>
      <c r="D1722" s="45">
        <v>40.558311462402344</v>
      </c>
      <c r="E1722" s="56">
        <v>40.558311462402344</v>
      </c>
    </row>
    <row r="1723" spans="1:5">
      <c r="A1723" s="5" t="s">
        <v>3324</v>
      </c>
      <c r="B1723" s="15" t="s">
        <v>3325</v>
      </c>
      <c r="C1723" s="20" t="s">
        <v>27</v>
      </c>
      <c r="D1723" s="44">
        <v>6.432009220123291</v>
      </c>
      <c r="E1723" s="55">
        <v>6.432009220123291</v>
      </c>
    </row>
    <row r="1724" spans="1:5" ht="30">
      <c r="A1724" s="5" t="s">
        <v>3326</v>
      </c>
      <c r="B1724" s="15" t="s">
        <v>3327</v>
      </c>
      <c r="C1724" s="20" t="s">
        <v>1287</v>
      </c>
      <c r="D1724" s="46">
        <v>52082436</v>
      </c>
      <c r="E1724" s="57">
        <v>52082436</v>
      </c>
    </row>
    <row r="1725" spans="1:5" ht="30">
      <c r="A1725" s="5" t="s">
        <v>3328</v>
      </c>
      <c r="B1725" s="15" t="s">
        <v>3329</v>
      </c>
      <c r="C1725" s="20" t="s">
        <v>1287</v>
      </c>
      <c r="D1725" s="46">
        <v>60995604</v>
      </c>
      <c r="E1725" s="57">
        <v>60995604</v>
      </c>
    </row>
    <row r="1726" spans="1:5">
      <c r="A1726" s="5" t="s">
        <v>3330</v>
      </c>
      <c r="B1726" s="15" t="s">
        <v>3331</v>
      </c>
      <c r="C1726" s="20"/>
      <c r="D1726" s="12" t="s">
        <v>1736</v>
      </c>
      <c r="E1726" s="34" t="s">
        <v>1736</v>
      </c>
    </row>
    <row r="1727" spans="1:5" ht="30">
      <c r="A1727" s="5" t="s">
        <v>3332</v>
      </c>
      <c r="B1727" s="15" t="s">
        <v>3333</v>
      </c>
      <c r="C1727" s="20"/>
      <c r="D1727" s="12" t="s">
        <v>2616</v>
      </c>
      <c r="E1727" s="34" t="s">
        <v>2616</v>
      </c>
    </row>
    <row r="1728" spans="1:5" ht="30">
      <c r="A1728" s="5" t="s">
        <v>3334</v>
      </c>
      <c r="B1728" s="15" t="s">
        <v>3335</v>
      </c>
      <c r="C1728" s="20" t="s">
        <v>38</v>
      </c>
      <c r="D1728" s="50">
        <v>162.49998474121094</v>
      </c>
      <c r="E1728" s="61">
        <v>162.49998474121094</v>
      </c>
    </row>
    <row r="1729" spans="1:5" ht="30">
      <c r="A1729" s="5" t="s">
        <v>3336</v>
      </c>
      <c r="B1729" s="15" t="s">
        <v>3337</v>
      </c>
      <c r="C1729" s="20" t="s">
        <v>38</v>
      </c>
      <c r="D1729" s="50">
        <v>162.5</v>
      </c>
      <c r="E1729" s="61">
        <v>162.5</v>
      </c>
    </row>
    <row r="1730" spans="1:5" ht="30">
      <c r="A1730" s="5" t="s">
        <v>3338</v>
      </c>
      <c r="B1730" s="15" t="s">
        <v>3339</v>
      </c>
      <c r="C1730" s="20" t="s">
        <v>30</v>
      </c>
      <c r="D1730" s="50">
        <v>535.54058837890625</v>
      </c>
      <c r="E1730" s="61">
        <v>535.54058837890625</v>
      </c>
    </row>
    <row r="1731" spans="1:5">
      <c r="A1731" s="5" t="s">
        <v>3340</v>
      </c>
      <c r="B1731" s="15" t="s">
        <v>3341</v>
      </c>
      <c r="C1731" s="20" t="s">
        <v>212</v>
      </c>
      <c r="D1731" s="47">
        <v>1112.54150390625</v>
      </c>
      <c r="E1731" s="58">
        <v>1112.54150390625</v>
      </c>
    </row>
    <row r="1732" spans="1:5" ht="30">
      <c r="A1732" s="5" t="s">
        <v>3342</v>
      </c>
      <c r="B1732" s="15" t="s">
        <v>3343</v>
      </c>
      <c r="C1732" s="20" t="s">
        <v>500</v>
      </c>
      <c r="D1732" s="46">
        <v>3396.793701171875</v>
      </c>
      <c r="E1732" s="57">
        <v>3396.793701171875</v>
      </c>
    </row>
    <row r="1733" spans="1:5" ht="30">
      <c r="A1733" s="5" t="s">
        <v>3344</v>
      </c>
      <c r="B1733" s="15" t="s">
        <v>3345</v>
      </c>
      <c r="C1733" s="20" t="s">
        <v>212</v>
      </c>
      <c r="D1733" s="47">
        <v>1112.0623779296875</v>
      </c>
      <c r="E1733" s="58">
        <v>1112.0623779296875</v>
      </c>
    </row>
    <row r="1734" spans="1:5" ht="30">
      <c r="A1734" s="5" t="s">
        <v>3346</v>
      </c>
      <c r="B1734" s="15" t="s">
        <v>3347</v>
      </c>
      <c r="C1734" s="20" t="s">
        <v>38</v>
      </c>
      <c r="D1734" s="50">
        <v>162.5</v>
      </c>
      <c r="E1734" s="61">
        <v>162.5</v>
      </c>
    </row>
    <row r="1735" spans="1:5" ht="30">
      <c r="A1735" s="5" t="s">
        <v>3348</v>
      </c>
      <c r="B1735" s="15" t="s">
        <v>3349</v>
      </c>
      <c r="C1735" s="20" t="s">
        <v>500</v>
      </c>
      <c r="D1735" s="46">
        <v>3396.793701171875</v>
      </c>
      <c r="E1735" s="57">
        <v>3396.793701171875</v>
      </c>
    </row>
    <row r="1736" spans="1:5" ht="30">
      <c r="A1736" s="5" t="s">
        <v>3350</v>
      </c>
      <c r="B1736" s="15" t="s">
        <v>3351</v>
      </c>
      <c r="C1736" s="20" t="s">
        <v>38</v>
      </c>
      <c r="D1736" s="45">
        <v>59.740009307861328</v>
      </c>
      <c r="E1736" s="56">
        <v>59.740009307861328</v>
      </c>
    </row>
    <row r="1737" spans="1:5" ht="30">
      <c r="A1737" s="5" t="s">
        <v>3352</v>
      </c>
      <c r="B1737" s="15" t="s">
        <v>3353</v>
      </c>
      <c r="C1737" s="20" t="s">
        <v>500</v>
      </c>
      <c r="D1737" s="46">
        <v>3139.16845703125</v>
      </c>
      <c r="E1737" s="57">
        <v>3139.16845703125</v>
      </c>
    </row>
    <row r="1738" spans="1:5" ht="30">
      <c r="A1738" s="5" t="s">
        <v>3354</v>
      </c>
      <c r="B1738" s="15" t="s">
        <v>3355</v>
      </c>
      <c r="C1738" s="20" t="s">
        <v>38</v>
      </c>
      <c r="D1738" s="45">
        <v>59.740001678466797</v>
      </c>
      <c r="E1738" s="56">
        <v>59.740001678466797</v>
      </c>
    </row>
    <row r="1739" spans="1:5" ht="30">
      <c r="A1739" s="5" t="s">
        <v>3356</v>
      </c>
      <c r="B1739" s="15" t="s">
        <v>3357</v>
      </c>
      <c r="C1739" s="20" t="s">
        <v>30</v>
      </c>
      <c r="D1739" s="50">
        <v>384.75726318359375</v>
      </c>
      <c r="E1739" s="61">
        <v>384.75726318359375</v>
      </c>
    </row>
    <row r="1740" spans="1:5">
      <c r="A1740" s="5" t="s">
        <v>3358</v>
      </c>
      <c r="B1740" s="15" t="s">
        <v>3359</v>
      </c>
      <c r="C1740" s="20" t="s">
        <v>212</v>
      </c>
      <c r="D1740" s="47">
        <v>1112.0623779296875</v>
      </c>
      <c r="E1740" s="58">
        <v>1112.0623779296875</v>
      </c>
    </row>
    <row r="1741" spans="1:5" ht="30">
      <c r="A1741" s="5" t="s">
        <v>3360</v>
      </c>
      <c r="B1741" s="15" t="s">
        <v>3361</v>
      </c>
      <c r="C1741" s="20" t="s">
        <v>500</v>
      </c>
      <c r="D1741" s="46">
        <v>3139.16845703125</v>
      </c>
      <c r="E1741" s="57">
        <v>3139.16845703125</v>
      </c>
    </row>
    <row r="1742" spans="1:5" ht="30">
      <c r="A1742" s="5" t="s">
        <v>3362</v>
      </c>
      <c r="B1742" s="15" t="s">
        <v>3363</v>
      </c>
      <c r="C1742" s="20" t="s">
        <v>127</v>
      </c>
      <c r="D1742" s="45">
        <v>14.248393058776855</v>
      </c>
      <c r="E1742" s="56">
        <v>14.248393058776855</v>
      </c>
    </row>
    <row r="1743" spans="1:5">
      <c r="A1743" s="5" t="s">
        <v>3364</v>
      </c>
      <c r="B1743" s="15" t="s">
        <v>3365</v>
      </c>
      <c r="C1743" s="20" t="s">
        <v>500</v>
      </c>
      <c r="D1743" s="48">
        <v>0</v>
      </c>
      <c r="E1743" s="59">
        <v>0</v>
      </c>
    </row>
    <row r="1744" spans="1:5" ht="30">
      <c r="A1744" s="5" t="s">
        <v>3366</v>
      </c>
      <c r="B1744" s="15" t="s">
        <v>3367</v>
      </c>
      <c r="C1744" s="20" t="s">
        <v>500</v>
      </c>
      <c r="D1744" s="48">
        <v>0</v>
      </c>
      <c r="E1744" s="59">
        <v>0</v>
      </c>
    </row>
    <row r="1745" spans="1:5" ht="30">
      <c r="A1745" s="5" t="s">
        <v>3368</v>
      </c>
      <c r="B1745" s="15" t="s">
        <v>3369</v>
      </c>
      <c r="C1745" s="20" t="s">
        <v>2653</v>
      </c>
      <c r="D1745" s="51">
        <v>1.6398407518863678E-2</v>
      </c>
      <c r="E1745" s="62">
        <v>1.6398407518863678E-2</v>
      </c>
    </row>
    <row r="1746" spans="1:5" ht="30">
      <c r="A1746" s="5" t="s">
        <v>3370</v>
      </c>
      <c r="B1746" s="15" t="s">
        <v>3371</v>
      </c>
      <c r="C1746" s="20"/>
      <c r="D1746" s="44">
        <v>2.7201201915740967</v>
      </c>
      <c r="E1746" s="55">
        <v>2.7201201915740967</v>
      </c>
    </row>
    <row r="1747" spans="1:5" ht="30">
      <c r="A1747" s="5" t="s">
        <v>3372</v>
      </c>
      <c r="B1747" s="15" t="s">
        <v>3373</v>
      </c>
      <c r="C1747" s="20" t="s">
        <v>33</v>
      </c>
      <c r="D1747" s="45">
        <v>85.182090759277344</v>
      </c>
      <c r="E1747" s="56">
        <v>85.182090759277344</v>
      </c>
    </row>
    <row r="1748" spans="1:5" ht="30">
      <c r="A1748" s="5" t="s">
        <v>3374</v>
      </c>
      <c r="B1748" s="15" t="s">
        <v>3375</v>
      </c>
      <c r="C1748" s="20" t="s">
        <v>33</v>
      </c>
      <c r="D1748" s="45">
        <v>86.434623718261719</v>
      </c>
      <c r="E1748" s="56">
        <v>86.434623718261719</v>
      </c>
    </row>
    <row r="1749" spans="1:5" ht="30">
      <c r="A1749" s="5" t="s">
        <v>3376</v>
      </c>
      <c r="B1749" s="15" t="s">
        <v>3377</v>
      </c>
      <c r="C1749" s="20" t="s">
        <v>33</v>
      </c>
      <c r="D1749" s="45">
        <v>86.434623718261719</v>
      </c>
      <c r="E1749" s="56">
        <v>86.434623718261719</v>
      </c>
    </row>
    <row r="1750" spans="1:5" ht="30">
      <c r="A1750" s="5" t="s">
        <v>3378</v>
      </c>
      <c r="B1750" s="15" t="s">
        <v>3379</v>
      </c>
      <c r="C1750" s="20" t="s">
        <v>120</v>
      </c>
      <c r="D1750" s="46">
        <v>79583.2734375</v>
      </c>
      <c r="E1750" s="57">
        <v>79583.2734375</v>
      </c>
    </row>
    <row r="1751" spans="1:5">
      <c r="A1751" s="5" t="s">
        <v>3380</v>
      </c>
      <c r="B1751" s="15" t="s">
        <v>3381</v>
      </c>
      <c r="C1751" s="20" t="s">
        <v>120</v>
      </c>
      <c r="D1751" s="46">
        <v>79384.3125</v>
      </c>
      <c r="E1751" s="57">
        <v>79384.3125</v>
      </c>
    </row>
    <row r="1752" spans="1:5" ht="30">
      <c r="A1752" s="5" t="s">
        <v>3382</v>
      </c>
      <c r="B1752" s="15" t="s">
        <v>3383</v>
      </c>
      <c r="C1752" s="20" t="s">
        <v>120</v>
      </c>
      <c r="D1752" s="50">
        <v>198.9580078125</v>
      </c>
      <c r="E1752" s="61">
        <v>198.9580078125</v>
      </c>
    </row>
    <row r="1753" spans="1:5">
      <c r="A1753" s="5" t="s">
        <v>3384</v>
      </c>
      <c r="B1753" s="15" t="s">
        <v>3385</v>
      </c>
      <c r="C1753" s="20"/>
      <c r="D1753" s="12" t="s">
        <v>1736</v>
      </c>
      <c r="E1753" s="34" t="s">
        <v>1736</v>
      </c>
    </row>
    <row r="1754" spans="1:5" ht="30">
      <c r="A1754" s="5" t="s">
        <v>3386</v>
      </c>
      <c r="B1754" s="15" t="s">
        <v>3387</v>
      </c>
      <c r="C1754" s="20"/>
      <c r="D1754" s="12" t="s">
        <v>2616</v>
      </c>
      <c r="E1754" s="34" t="s">
        <v>2616</v>
      </c>
    </row>
    <row r="1755" spans="1:5" ht="30">
      <c r="A1755" s="5" t="s">
        <v>3388</v>
      </c>
      <c r="B1755" s="15" t="s">
        <v>3389</v>
      </c>
      <c r="C1755" s="20" t="s">
        <v>38</v>
      </c>
      <c r="D1755" s="45">
        <v>59.740001678466797</v>
      </c>
      <c r="E1755" s="56">
        <v>59.740001678466797</v>
      </c>
    </row>
    <row r="1756" spans="1:5" ht="30">
      <c r="A1756" s="5" t="s">
        <v>3390</v>
      </c>
      <c r="B1756" s="15" t="s">
        <v>3391</v>
      </c>
      <c r="C1756" s="20" t="s">
        <v>38</v>
      </c>
      <c r="D1756" s="45">
        <v>59.740001678466797</v>
      </c>
      <c r="E1756" s="56">
        <v>59.740001678466797</v>
      </c>
    </row>
    <row r="1757" spans="1:5" ht="30">
      <c r="A1757" s="5" t="s">
        <v>3392</v>
      </c>
      <c r="B1757" s="15" t="s">
        <v>3393</v>
      </c>
      <c r="C1757" s="20" t="s">
        <v>30</v>
      </c>
      <c r="D1757" s="50">
        <v>384.75726318359375</v>
      </c>
      <c r="E1757" s="61">
        <v>384.75726318359375</v>
      </c>
    </row>
    <row r="1758" spans="1:5">
      <c r="A1758" s="5" t="s">
        <v>3394</v>
      </c>
      <c r="B1758" s="15" t="s">
        <v>3395</v>
      </c>
      <c r="C1758" s="20" t="s">
        <v>212</v>
      </c>
      <c r="D1758" s="47">
        <v>1036.5914306640625</v>
      </c>
      <c r="E1758" s="58">
        <v>1036.5914306640625</v>
      </c>
    </row>
    <row r="1759" spans="1:5" ht="30">
      <c r="A1759" s="5" t="s">
        <v>3396</v>
      </c>
      <c r="B1759" s="15" t="s">
        <v>3397</v>
      </c>
      <c r="C1759" s="20" t="s">
        <v>500</v>
      </c>
      <c r="D1759" s="46">
        <v>3139.16845703125</v>
      </c>
      <c r="E1759" s="57">
        <v>3139.16845703125</v>
      </c>
    </row>
    <row r="1760" spans="1:5" ht="30">
      <c r="A1760" s="5" t="s">
        <v>3398</v>
      </c>
      <c r="B1760" s="15" t="s">
        <v>3399</v>
      </c>
      <c r="C1760" s="20" t="s">
        <v>212</v>
      </c>
      <c r="D1760" s="47">
        <v>1036.5914306640625</v>
      </c>
      <c r="E1760" s="58">
        <v>1036.5914306640625</v>
      </c>
    </row>
    <row r="1761" spans="1:5" ht="30">
      <c r="A1761" s="5" t="s">
        <v>3400</v>
      </c>
      <c r="B1761" s="15" t="s">
        <v>3401</v>
      </c>
      <c r="C1761" s="20" t="s">
        <v>38</v>
      </c>
      <c r="D1761" s="45">
        <v>59.740001678466797</v>
      </c>
      <c r="E1761" s="56">
        <v>59.740001678466797</v>
      </c>
    </row>
    <row r="1762" spans="1:5" ht="30">
      <c r="A1762" s="5" t="s">
        <v>3402</v>
      </c>
      <c r="B1762" s="15" t="s">
        <v>3403</v>
      </c>
      <c r="C1762" s="20" t="s">
        <v>500</v>
      </c>
      <c r="D1762" s="46">
        <v>3139.16845703125</v>
      </c>
      <c r="E1762" s="57">
        <v>3139.16845703125</v>
      </c>
    </row>
    <row r="1763" spans="1:5" ht="30">
      <c r="A1763" s="5" t="s">
        <v>3404</v>
      </c>
      <c r="B1763" s="15" t="s">
        <v>3405</v>
      </c>
      <c r="C1763" s="20" t="s">
        <v>38</v>
      </c>
      <c r="D1763" s="45">
        <v>35.779994964599609</v>
      </c>
      <c r="E1763" s="56">
        <v>35.779994964599609</v>
      </c>
    </row>
    <row r="1764" spans="1:5" ht="30">
      <c r="A1764" s="5" t="s">
        <v>3406</v>
      </c>
      <c r="B1764" s="15" t="s">
        <v>3407</v>
      </c>
      <c r="C1764" s="20" t="s">
        <v>500</v>
      </c>
      <c r="D1764" s="46">
        <v>3047.146728515625</v>
      </c>
      <c r="E1764" s="57">
        <v>3047.146728515625</v>
      </c>
    </row>
    <row r="1765" spans="1:5" ht="30">
      <c r="A1765" s="5" t="s">
        <v>3408</v>
      </c>
      <c r="B1765" s="15" t="s">
        <v>3409</v>
      </c>
      <c r="C1765" s="20" t="s">
        <v>38</v>
      </c>
      <c r="D1765" s="45">
        <v>35.779994964599609</v>
      </c>
      <c r="E1765" s="56">
        <v>35.779994964599609</v>
      </c>
    </row>
    <row r="1766" spans="1:5" ht="30">
      <c r="A1766" s="5" t="s">
        <v>3410</v>
      </c>
      <c r="B1766" s="15" t="s">
        <v>3411</v>
      </c>
      <c r="C1766" s="20" t="s">
        <v>30</v>
      </c>
      <c r="D1766" s="50">
        <v>327.41253662109375</v>
      </c>
      <c r="E1766" s="61">
        <v>327.41253662109375</v>
      </c>
    </row>
    <row r="1767" spans="1:5">
      <c r="A1767" s="5" t="s">
        <v>3412</v>
      </c>
      <c r="B1767" s="15" t="s">
        <v>3413</v>
      </c>
      <c r="C1767" s="20" t="s">
        <v>212</v>
      </c>
      <c r="D1767" s="47">
        <v>1036.5914306640625</v>
      </c>
      <c r="E1767" s="58">
        <v>1036.5914306640625</v>
      </c>
    </row>
    <row r="1768" spans="1:5" ht="30">
      <c r="A1768" s="5" t="s">
        <v>3414</v>
      </c>
      <c r="B1768" s="15" t="s">
        <v>3415</v>
      </c>
      <c r="C1768" s="20" t="s">
        <v>500</v>
      </c>
      <c r="D1768" s="46">
        <v>3047.146728515625</v>
      </c>
      <c r="E1768" s="57">
        <v>3047.146728515625</v>
      </c>
    </row>
    <row r="1769" spans="1:5" ht="30">
      <c r="A1769" s="5" t="s">
        <v>3416</v>
      </c>
      <c r="B1769" s="15" t="s">
        <v>3417</v>
      </c>
      <c r="C1769" s="20" t="s">
        <v>127</v>
      </c>
      <c r="D1769" s="45">
        <v>20.555849075317383</v>
      </c>
      <c r="E1769" s="56">
        <v>20.555849075317383</v>
      </c>
    </row>
    <row r="1770" spans="1:5">
      <c r="A1770" s="5" t="s">
        <v>3418</v>
      </c>
      <c r="B1770" s="15" t="s">
        <v>3419</v>
      </c>
      <c r="C1770" s="20" t="s">
        <v>500</v>
      </c>
      <c r="D1770" s="48">
        <v>0</v>
      </c>
      <c r="E1770" s="59">
        <v>0</v>
      </c>
    </row>
    <row r="1771" spans="1:5" ht="30">
      <c r="A1771" s="5" t="s">
        <v>3420</v>
      </c>
      <c r="B1771" s="15" t="s">
        <v>3421</v>
      </c>
      <c r="C1771" s="20" t="s">
        <v>500</v>
      </c>
      <c r="D1771" s="48">
        <v>0</v>
      </c>
      <c r="E1771" s="59">
        <v>0</v>
      </c>
    </row>
    <row r="1772" spans="1:5" ht="30">
      <c r="A1772" s="5" t="s">
        <v>3422</v>
      </c>
      <c r="B1772" s="15" t="s">
        <v>3423</v>
      </c>
      <c r="C1772" s="20" t="s">
        <v>2653</v>
      </c>
      <c r="D1772" s="51">
        <v>3.7887431681156158E-2</v>
      </c>
      <c r="E1772" s="62">
        <v>3.7887431681156158E-2</v>
      </c>
    </row>
    <row r="1773" spans="1:5" ht="30">
      <c r="A1773" s="5" t="s">
        <v>3424</v>
      </c>
      <c r="B1773" s="15" t="s">
        <v>3425</v>
      </c>
      <c r="C1773" s="20"/>
      <c r="D1773" s="44">
        <v>1.6696480512619019</v>
      </c>
      <c r="E1773" s="55">
        <v>1.6696480512619019</v>
      </c>
    </row>
    <row r="1774" spans="1:5" ht="30">
      <c r="A1774" s="5" t="s">
        <v>3426</v>
      </c>
      <c r="B1774" s="15" t="s">
        <v>3427</v>
      </c>
      <c r="C1774" s="20" t="s">
        <v>33</v>
      </c>
      <c r="D1774" s="45">
        <v>67.983207702636719</v>
      </c>
      <c r="E1774" s="56">
        <v>67.983207702636719</v>
      </c>
    </row>
    <row r="1775" spans="1:5" ht="30">
      <c r="A1775" s="5" t="s">
        <v>3428</v>
      </c>
      <c r="B1775" s="15" t="s">
        <v>3429</v>
      </c>
      <c r="C1775" s="20" t="s">
        <v>33</v>
      </c>
      <c r="D1775" s="45">
        <v>68.931533813476562</v>
      </c>
      <c r="E1775" s="56">
        <v>68.931533813476562</v>
      </c>
    </row>
    <row r="1776" spans="1:5" ht="30">
      <c r="A1776" s="5" t="s">
        <v>3430</v>
      </c>
      <c r="B1776" s="15" t="s">
        <v>3431</v>
      </c>
      <c r="C1776" s="20" t="s">
        <v>33</v>
      </c>
      <c r="D1776" s="45">
        <v>68.931533813476562</v>
      </c>
      <c r="E1776" s="56">
        <v>68.931533813476562</v>
      </c>
    </row>
    <row r="1777" spans="1:5" ht="30">
      <c r="A1777" s="5" t="s">
        <v>3432</v>
      </c>
      <c r="B1777" s="15" t="s">
        <v>3433</v>
      </c>
      <c r="C1777" s="20" t="s">
        <v>120</v>
      </c>
      <c r="D1777" s="46">
        <v>26497.306640625</v>
      </c>
      <c r="E1777" s="57">
        <v>26497.306640625</v>
      </c>
    </row>
    <row r="1778" spans="1:5">
      <c r="A1778" s="5" t="s">
        <v>3434</v>
      </c>
      <c r="B1778" s="15" t="s">
        <v>3435</v>
      </c>
      <c r="C1778" s="20" t="s">
        <v>120</v>
      </c>
      <c r="D1778" s="46">
        <v>26431.0625</v>
      </c>
      <c r="E1778" s="57">
        <v>26431.0625</v>
      </c>
    </row>
    <row r="1779" spans="1:5" ht="30">
      <c r="A1779" s="5" t="s">
        <v>3436</v>
      </c>
      <c r="B1779" s="15" t="s">
        <v>3437</v>
      </c>
      <c r="C1779" s="20" t="s">
        <v>120</v>
      </c>
      <c r="D1779" s="45">
        <v>66.243202209472656</v>
      </c>
      <c r="E1779" s="56">
        <v>66.243202209472656</v>
      </c>
    </row>
    <row r="1780" spans="1:5">
      <c r="A1780" s="5" t="s">
        <v>3438</v>
      </c>
      <c r="B1780" s="15" t="s">
        <v>3439</v>
      </c>
      <c r="C1780" s="20"/>
      <c r="D1780" s="12" t="s">
        <v>1736</v>
      </c>
      <c r="E1780" s="34" t="s">
        <v>1736</v>
      </c>
    </row>
    <row r="1781" spans="1:5" ht="30">
      <c r="A1781" s="5" t="s">
        <v>3440</v>
      </c>
      <c r="B1781" s="15" t="s">
        <v>3441</v>
      </c>
      <c r="C1781" s="20"/>
      <c r="D1781" s="12" t="s">
        <v>2616</v>
      </c>
      <c r="E1781" s="34" t="s">
        <v>2616</v>
      </c>
    </row>
    <row r="1782" spans="1:5" ht="30">
      <c r="A1782" s="5" t="s">
        <v>3442</v>
      </c>
      <c r="B1782" s="15" t="s">
        <v>3443</v>
      </c>
      <c r="C1782" s="20" t="s">
        <v>38</v>
      </c>
      <c r="D1782" s="45">
        <v>32.599998474121094</v>
      </c>
      <c r="E1782" s="56">
        <v>32.599998474121094</v>
      </c>
    </row>
    <row r="1783" spans="1:5" ht="30">
      <c r="A1783" s="5" t="s">
        <v>3444</v>
      </c>
      <c r="B1783" s="15" t="s">
        <v>3445</v>
      </c>
      <c r="C1783" s="20" t="s">
        <v>38</v>
      </c>
      <c r="D1783" s="45">
        <v>32.599998474121094</v>
      </c>
      <c r="E1783" s="56">
        <v>32.599998474121094</v>
      </c>
    </row>
    <row r="1784" spans="1:5" ht="30">
      <c r="A1784" s="5" t="s">
        <v>3446</v>
      </c>
      <c r="B1784" s="15" t="s">
        <v>3447</v>
      </c>
      <c r="C1784" s="20" t="s">
        <v>30</v>
      </c>
      <c r="D1784" s="50">
        <v>532.26885986328125</v>
      </c>
      <c r="E1784" s="61">
        <v>532.26885986328125</v>
      </c>
    </row>
    <row r="1785" spans="1:5">
      <c r="A1785" s="5" t="s">
        <v>3448</v>
      </c>
      <c r="B1785" s="15" t="s">
        <v>3449</v>
      </c>
      <c r="C1785" s="20" t="s">
        <v>212</v>
      </c>
      <c r="D1785" s="50">
        <v>933.094482421875</v>
      </c>
      <c r="E1785" s="61">
        <v>933.094482421875</v>
      </c>
    </row>
    <row r="1786" spans="1:5" ht="30">
      <c r="A1786" s="5" t="s">
        <v>3450</v>
      </c>
      <c r="B1786" s="15" t="s">
        <v>3451</v>
      </c>
      <c r="C1786" s="20" t="s">
        <v>500</v>
      </c>
      <c r="D1786" s="46">
        <v>3527.034912109375</v>
      </c>
      <c r="E1786" s="57">
        <v>3527.034912109375</v>
      </c>
    </row>
    <row r="1787" spans="1:5" ht="30">
      <c r="A1787" s="5" t="s">
        <v>3452</v>
      </c>
      <c r="B1787" s="15" t="s">
        <v>3453</v>
      </c>
      <c r="C1787" s="20" t="s">
        <v>212</v>
      </c>
      <c r="D1787" s="50">
        <v>933.094482421875</v>
      </c>
      <c r="E1787" s="61">
        <v>933.094482421875</v>
      </c>
    </row>
    <row r="1788" spans="1:5" ht="30">
      <c r="A1788" s="5" t="s">
        <v>3454</v>
      </c>
      <c r="B1788" s="15" t="s">
        <v>3455</v>
      </c>
      <c r="C1788" s="20" t="s">
        <v>38</v>
      </c>
      <c r="D1788" s="45">
        <v>32.599998474121094</v>
      </c>
      <c r="E1788" s="56">
        <v>32.599998474121094</v>
      </c>
    </row>
    <row r="1789" spans="1:5" ht="30">
      <c r="A1789" s="5" t="s">
        <v>3456</v>
      </c>
      <c r="B1789" s="15" t="s">
        <v>3457</v>
      </c>
      <c r="C1789" s="20" t="s">
        <v>500</v>
      </c>
      <c r="D1789" s="46">
        <v>3527.034912109375</v>
      </c>
      <c r="E1789" s="57">
        <v>3527.034912109375</v>
      </c>
    </row>
    <row r="1790" spans="1:5" ht="30">
      <c r="A1790" s="5" t="s">
        <v>3458</v>
      </c>
      <c r="B1790" s="15" t="s">
        <v>3459</v>
      </c>
      <c r="C1790" s="20" t="s">
        <v>38</v>
      </c>
      <c r="D1790" s="45">
        <v>17.440000534057617</v>
      </c>
      <c r="E1790" s="56">
        <v>17.440000534057617</v>
      </c>
    </row>
    <row r="1791" spans="1:5" ht="30">
      <c r="A1791" s="5" t="s">
        <v>3460</v>
      </c>
      <c r="B1791" s="15" t="s">
        <v>3461</v>
      </c>
      <c r="C1791" s="20" t="s">
        <v>500</v>
      </c>
      <c r="D1791" s="46">
        <v>3337.197265625</v>
      </c>
      <c r="E1791" s="57">
        <v>3337.197265625</v>
      </c>
    </row>
    <row r="1792" spans="1:5" ht="30">
      <c r="A1792" s="5" t="s">
        <v>3462</v>
      </c>
      <c r="B1792" s="15" t="s">
        <v>3463</v>
      </c>
      <c r="C1792" s="20" t="s">
        <v>38</v>
      </c>
      <c r="D1792" s="45">
        <v>17.440000534057617</v>
      </c>
      <c r="E1792" s="56">
        <v>17.440000534057617</v>
      </c>
    </row>
    <row r="1793" spans="1:5" ht="30">
      <c r="A1793" s="5" t="s">
        <v>3464</v>
      </c>
      <c r="B1793" s="15" t="s">
        <v>3465</v>
      </c>
      <c r="C1793" s="20" t="s">
        <v>30</v>
      </c>
      <c r="D1793" s="50">
        <v>438.8858642578125</v>
      </c>
      <c r="E1793" s="61">
        <v>438.8858642578125</v>
      </c>
    </row>
    <row r="1794" spans="1:5">
      <c r="A1794" s="5" t="s">
        <v>3466</v>
      </c>
      <c r="B1794" s="15" t="s">
        <v>3467</v>
      </c>
      <c r="C1794" s="20" t="s">
        <v>212</v>
      </c>
      <c r="D1794" s="50">
        <v>933.094482421875</v>
      </c>
      <c r="E1794" s="61">
        <v>933.094482421875</v>
      </c>
    </row>
    <row r="1795" spans="1:5" ht="30">
      <c r="A1795" s="5" t="s">
        <v>3468</v>
      </c>
      <c r="B1795" s="15" t="s">
        <v>3469</v>
      </c>
      <c r="C1795" s="20" t="s">
        <v>500</v>
      </c>
      <c r="D1795" s="46">
        <v>3337.197265625</v>
      </c>
      <c r="E1795" s="57">
        <v>3337.197265625</v>
      </c>
    </row>
    <row r="1796" spans="1:5" ht="30">
      <c r="A1796" s="5" t="s">
        <v>3470</v>
      </c>
      <c r="B1796" s="15" t="s">
        <v>3471</v>
      </c>
      <c r="C1796" s="20" t="s">
        <v>127</v>
      </c>
      <c r="D1796" s="45">
        <v>47.933917999267578</v>
      </c>
      <c r="E1796" s="56">
        <v>47.933917999267578</v>
      </c>
    </row>
    <row r="1797" spans="1:5">
      <c r="A1797" s="5" t="s">
        <v>3472</v>
      </c>
      <c r="B1797" s="15" t="s">
        <v>3473</v>
      </c>
      <c r="C1797" s="20" t="s">
        <v>500</v>
      </c>
      <c r="D1797" s="48">
        <v>0</v>
      </c>
      <c r="E1797" s="59">
        <v>0</v>
      </c>
    </row>
    <row r="1798" spans="1:5" ht="30">
      <c r="A1798" s="5" t="s">
        <v>3474</v>
      </c>
      <c r="B1798" s="15" t="s">
        <v>3475</v>
      </c>
      <c r="C1798" s="20" t="s">
        <v>500</v>
      </c>
      <c r="D1798" s="48">
        <v>0</v>
      </c>
      <c r="E1798" s="59">
        <v>0</v>
      </c>
    </row>
    <row r="1799" spans="1:5" ht="30">
      <c r="A1799" s="5" t="s">
        <v>3476</v>
      </c>
      <c r="B1799" s="15" t="s">
        <v>3477</v>
      </c>
      <c r="C1799" s="20" t="s">
        <v>2653</v>
      </c>
      <c r="D1799" s="51">
        <v>7.1809776127338409E-2</v>
      </c>
      <c r="E1799" s="62">
        <v>7.1809776127338409E-2</v>
      </c>
    </row>
    <row r="1800" spans="1:5" ht="30">
      <c r="A1800" s="5" t="s">
        <v>3478</v>
      </c>
      <c r="B1800" s="15" t="s">
        <v>3479</v>
      </c>
      <c r="C1800" s="20"/>
      <c r="D1800" s="44">
        <v>1.8692659139633179</v>
      </c>
      <c r="E1800" s="55">
        <v>1.8692659139633179</v>
      </c>
    </row>
    <row r="1801" spans="1:5" ht="30">
      <c r="A1801" s="5" t="s">
        <v>3480</v>
      </c>
      <c r="B1801" s="15" t="s">
        <v>3481</v>
      </c>
      <c r="C1801" s="20" t="s">
        <v>33</v>
      </c>
      <c r="D1801" s="45">
        <v>88.691360473632812</v>
      </c>
      <c r="E1801" s="56">
        <v>88.691360473632812</v>
      </c>
    </row>
    <row r="1802" spans="1:5" ht="30">
      <c r="A1802" s="5" t="s">
        <v>3482</v>
      </c>
      <c r="B1802" s="15" t="s">
        <v>3483</v>
      </c>
      <c r="C1802" s="20" t="s">
        <v>33</v>
      </c>
      <c r="D1802" s="45">
        <v>89.210700988769531</v>
      </c>
      <c r="E1802" s="56">
        <v>89.210700988769531</v>
      </c>
    </row>
    <row r="1803" spans="1:5" ht="30">
      <c r="A1803" s="5" t="s">
        <v>3484</v>
      </c>
      <c r="B1803" s="15" t="s">
        <v>3485</v>
      </c>
      <c r="C1803" s="20" t="s">
        <v>33</v>
      </c>
      <c r="D1803" s="45">
        <v>89.210700988769531</v>
      </c>
      <c r="E1803" s="56">
        <v>89.210700988769531</v>
      </c>
    </row>
    <row r="1804" spans="1:5" ht="30">
      <c r="A1804" s="5" t="s">
        <v>3486</v>
      </c>
      <c r="B1804" s="15" t="s">
        <v>3487</v>
      </c>
      <c r="C1804" s="20" t="s">
        <v>120</v>
      </c>
      <c r="D1804" s="46">
        <v>49205.27734375</v>
      </c>
      <c r="E1804" s="57">
        <v>49205.27734375</v>
      </c>
    </row>
    <row r="1805" spans="1:5">
      <c r="A1805" s="5" t="s">
        <v>3488</v>
      </c>
      <c r="B1805" s="15" t="s">
        <v>3489</v>
      </c>
      <c r="C1805" s="20" t="s">
        <v>120</v>
      </c>
      <c r="D1805" s="46">
        <v>49082.265625</v>
      </c>
      <c r="E1805" s="57">
        <v>49082.265625</v>
      </c>
    </row>
    <row r="1806" spans="1:5" ht="30">
      <c r="A1806" s="5" t="s">
        <v>3490</v>
      </c>
      <c r="B1806" s="15" t="s">
        <v>3491</v>
      </c>
      <c r="C1806" s="20" t="s">
        <v>120</v>
      </c>
      <c r="D1806" s="50">
        <v>123.01308441162109</v>
      </c>
      <c r="E1806" s="61">
        <v>123.01308441162109</v>
      </c>
    </row>
    <row r="1807" spans="1:5">
      <c r="A1807" s="5" t="s">
        <v>3492</v>
      </c>
      <c r="B1807" s="15" t="s">
        <v>3493</v>
      </c>
      <c r="C1807" s="20"/>
      <c r="D1807" s="12" t="s">
        <v>1736</v>
      </c>
      <c r="E1807" s="34" t="s">
        <v>1736</v>
      </c>
    </row>
    <row r="1808" spans="1:5" ht="30">
      <c r="A1808" s="5" t="s">
        <v>3494</v>
      </c>
      <c r="B1808" s="15" t="s">
        <v>3495</v>
      </c>
      <c r="C1808" s="20"/>
      <c r="D1808" s="12" t="s">
        <v>2616</v>
      </c>
      <c r="E1808" s="34" t="s">
        <v>2616</v>
      </c>
    </row>
    <row r="1809" spans="1:5" ht="30">
      <c r="A1809" s="5" t="s">
        <v>3496</v>
      </c>
      <c r="B1809" s="15" t="s">
        <v>3497</v>
      </c>
      <c r="C1809" s="20" t="s">
        <v>38</v>
      </c>
      <c r="D1809" s="45">
        <v>17.440000534057617</v>
      </c>
      <c r="E1809" s="56">
        <v>17.440000534057617</v>
      </c>
    </row>
    <row r="1810" spans="1:5" ht="30">
      <c r="A1810" s="5" t="s">
        <v>3498</v>
      </c>
      <c r="B1810" s="15" t="s">
        <v>3499</v>
      </c>
      <c r="C1810" s="20" t="s">
        <v>38</v>
      </c>
      <c r="D1810" s="45">
        <v>17.440000534057617</v>
      </c>
      <c r="E1810" s="56">
        <v>17.440000534057617</v>
      </c>
    </row>
    <row r="1811" spans="1:5" ht="30">
      <c r="A1811" s="5" t="s">
        <v>3500</v>
      </c>
      <c r="B1811" s="15" t="s">
        <v>3501</v>
      </c>
      <c r="C1811" s="20" t="s">
        <v>30</v>
      </c>
      <c r="D1811" s="50">
        <v>438.8858642578125</v>
      </c>
      <c r="E1811" s="61">
        <v>438.8858642578125</v>
      </c>
    </row>
    <row r="1812" spans="1:5">
      <c r="A1812" s="5" t="s">
        <v>3502</v>
      </c>
      <c r="B1812" s="15" t="s">
        <v>3503</v>
      </c>
      <c r="C1812" s="20" t="s">
        <v>212</v>
      </c>
      <c r="D1812" s="50">
        <v>910.3931884765625</v>
      </c>
      <c r="E1812" s="61">
        <v>910.3931884765625</v>
      </c>
    </row>
    <row r="1813" spans="1:5" ht="30">
      <c r="A1813" s="5" t="s">
        <v>3504</v>
      </c>
      <c r="B1813" s="15" t="s">
        <v>3505</v>
      </c>
      <c r="C1813" s="20" t="s">
        <v>500</v>
      </c>
      <c r="D1813" s="46">
        <v>3337.197265625</v>
      </c>
      <c r="E1813" s="57">
        <v>3337.197265625</v>
      </c>
    </row>
    <row r="1814" spans="1:5" ht="30">
      <c r="A1814" s="5" t="s">
        <v>3506</v>
      </c>
      <c r="B1814" s="15" t="s">
        <v>3507</v>
      </c>
      <c r="C1814" s="20" t="s">
        <v>212</v>
      </c>
      <c r="D1814" s="50">
        <v>910.3931884765625</v>
      </c>
      <c r="E1814" s="61">
        <v>910.3931884765625</v>
      </c>
    </row>
    <row r="1815" spans="1:5" ht="30">
      <c r="A1815" s="5" t="s">
        <v>3508</v>
      </c>
      <c r="B1815" s="15" t="s">
        <v>3509</v>
      </c>
      <c r="C1815" s="20" t="s">
        <v>38</v>
      </c>
      <c r="D1815" s="45">
        <v>17.440000534057617</v>
      </c>
      <c r="E1815" s="56">
        <v>17.440000534057617</v>
      </c>
    </row>
    <row r="1816" spans="1:5" ht="30">
      <c r="A1816" s="5" t="s">
        <v>3510</v>
      </c>
      <c r="B1816" s="15" t="s">
        <v>3511</v>
      </c>
      <c r="C1816" s="20" t="s">
        <v>500</v>
      </c>
      <c r="D1816" s="46">
        <v>3337.197265625</v>
      </c>
      <c r="E1816" s="57">
        <v>3337.197265625</v>
      </c>
    </row>
    <row r="1817" spans="1:5" ht="30">
      <c r="A1817" s="5" t="s">
        <v>3512</v>
      </c>
      <c r="B1817" s="15" t="s">
        <v>3513</v>
      </c>
      <c r="C1817" s="20" t="s">
        <v>38</v>
      </c>
      <c r="D1817" s="44">
        <v>9.8499994277954102</v>
      </c>
      <c r="E1817" s="55">
        <v>9.8499994277954102</v>
      </c>
    </row>
    <row r="1818" spans="1:5" ht="30">
      <c r="A1818" s="5" t="s">
        <v>3514</v>
      </c>
      <c r="B1818" s="15" t="s">
        <v>3515</v>
      </c>
      <c r="C1818" s="20" t="s">
        <v>500</v>
      </c>
      <c r="D1818" s="46">
        <v>3180.99267578125</v>
      </c>
      <c r="E1818" s="57">
        <v>3180.99267578125</v>
      </c>
    </row>
    <row r="1819" spans="1:5" ht="30">
      <c r="A1819" s="5" t="s">
        <v>3516</v>
      </c>
      <c r="B1819" s="15" t="s">
        <v>3517</v>
      </c>
      <c r="C1819" s="20" t="s">
        <v>38</v>
      </c>
      <c r="D1819" s="44">
        <v>9.8499994277954102</v>
      </c>
      <c r="E1819" s="55">
        <v>9.8499994277954102</v>
      </c>
    </row>
    <row r="1820" spans="1:5" ht="30">
      <c r="A1820" s="5" t="s">
        <v>3518</v>
      </c>
      <c r="B1820" s="15" t="s">
        <v>3519</v>
      </c>
      <c r="C1820" s="20" t="s">
        <v>30</v>
      </c>
      <c r="D1820" s="50">
        <v>360.61846923828125</v>
      </c>
      <c r="E1820" s="61">
        <v>360.61846923828125</v>
      </c>
    </row>
    <row r="1821" spans="1:5">
      <c r="A1821" s="5" t="s">
        <v>3520</v>
      </c>
      <c r="B1821" s="15" t="s">
        <v>3521</v>
      </c>
      <c r="C1821" s="20" t="s">
        <v>212</v>
      </c>
      <c r="D1821" s="50">
        <v>910.3931884765625</v>
      </c>
      <c r="E1821" s="61">
        <v>910.3931884765625</v>
      </c>
    </row>
    <row r="1822" spans="1:5" ht="30">
      <c r="A1822" s="5" t="s">
        <v>3522</v>
      </c>
      <c r="B1822" s="15" t="s">
        <v>3523</v>
      </c>
      <c r="C1822" s="20" t="s">
        <v>500</v>
      </c>
      <c r="D1822" s="46">
        <v>3180.99267578125</v>
      </c>
      <c r="E1822" s="57">
        <v>3180.99267578125</v>
      </c>
    </row>
    <row r="1823" spans="1:5" ht="30">
      <c r="A1823" s="5" t="s">
        <v>3524</v>
      </c>
      <c r="B1823" s="15" t="s">
        <v>3525</v>
      </c>
      <c r="C1823" s="20" t="s">
        <v>127</v>
      </c>
      <c r="D1823" s="45">
        <v>73.864013671875</v>
      </c>
      <c r="E1823" s="56">
        <v>73.864013671875</v>
      </c>
    </row>
    <row r="1824" spans="1:5">
      <c r="A1824" s="5" t="s">
        <v>3526</v>
      </c>
      <c r="B1824" s="15" t="s">
        <v>3527</v>
      </c>
      <c r="C1824" s="20" t="s">
        <v>500</v>
      </c>
      <c r="D1824" s="48">
        <v>0</v>
      </c>
      <c r="E1824" s="59">
        <v>0</v>
      </c>
    </row>
    <row r="1825" spans="1:5" ht="30">
      <c r="A1825" s="5" t="s">
        <v>3528</v>
      </c>
      <c r="B1825" s="15" t="s">
        <v>3529</v>
      </c>
      <c r="C1825" s="20" t="s">
        <v>500</v>
      </c>
      <c r="D1825" s="48">
        <v>0</v>
      </c>
      <c r="E1825" s="59">
        <v>0</v>
      </c>
    </row>
    <row r="1826" spans="1:5" ht="30">
      <c r="A1826" s="5" t="s">
        <v>3530</v>
      </c>
      <c r="B1826" s="15" t="s">
        <v>3531</v>
      </c>
      <c r="C1826" s="20" t="s">
        <v>2653</v>
      </c>
      <c r="D1826" s="51">
        <v>0.12331505119800568</v>
      </c>
      <c r="E1826" s="62">
        <v>0.12331505119800568</v>
      </c>
    </row>
    <row r="1827" spans="1:5" ht="30">
      <c r="A1827" s="5" t="s">
        <v>3532</v>
      </c>
      <c r="B1827" s="15" t="s">
        <v>3533</v>
      </c>
      <c r="C1827" s="20"/>
      <c r="D1827" s="44">
        <v>1.7705584764480591</v>
      </c>
      <c r="E1827" s="55">
        <v>1.7705584764480591</v>
      </c>
    </row>
    <row r="1828" spans="1:5" ht="30">
      <c r="A1828" s="5" t="s">
        <v>3534</v>
      </c>
      <c r="B1828" s="15" t="s">
        <v>3535</v>
      </c>
      <c r="C1828" s="20" t="s">
        <v>33</v>
      </c>
      <c r="D1828" s="45">
        <v>89.873687744140625</v>
      </c>
      <c r="E1828" s="56">
        <v>89.873687744140625</v>
      </c>
    </row>
    <row r="1829" spans="1:5" ht="30">
      <c r="A1829" s="5" t="s">
        <v>3536</v>
      </c>
      <c r="B1829" s="15" t="s">
        <v>3537</v>
      </c>
      <c r="C1829" s="20" t="s">
        <v>33</v>
      </c>
      <c r="D1829" s="45">
        <v>90.270034790039063</v>
      </c>
      <c r="E1829" s="56">
        <v>90.270034790039063</v>
      </c>
    </row>
    <row r="1830" spans="1:5" ht="30">
      <c r="A1830" s="5" t="s">
        <v>3538</v>
      </c>
      <c r="B1830" s="15" t="s">
        <v>3539</v>
      </c>
      <c r="C1830" s="20" t="s">
        <v>33</v>
      </c>
      <c r="D1830" s="45">
        <v>90.270034790039063</v>
      </c>
      <c r="E1830" s="56">
        <v>90.270034790039063</v>
      </c>
    </row>
    <row r="1831" spans="1:5" ht="30">
      <c r="A1831" s="5" t="s">
        <v>3540</v>
      </c>
      <c r="B1831" s="15" t="s">
        <v>3541</v>
      </c>
      <c r="C1831" s="20" t="s">
        <v>120</v>
      </c>
      <c r="D1831" s="46">
        <v>39502.71484375</v>
      </c>
      <c r="E1831" s="57">
        <v>39502.71484375</v>
      </c>
    </row>
    <row r="1832" spans="1:5">
      <c r="A1832" s="5" t="s">
        <v>3542</v>
      </c>
      <c r="B1832" s="15" t="s">
        <v>3543</v>
      </c>
      <c r="C1832" s="20" t="s">
        <v>120</v>
      </c>
      <c r="D1832" s="46">
        <v>39403.953125</v>
      </c>
      <c r="E1832" s="57">
        <v>39403.953125</v>
      </c>
    </row>
    <row r="1833" spans="1:5" ht="30">
      <c r="A1833" s="5" t="s">
        <v>3544</v>
      </c>
      <c r="B1833" s="15" t="s">
        <v>3545</v>
      </c>
      <c r="C1833" s="20" t="s">
        <v>120</v>
      </c>
      <c r="D1833" s="45">
        <v>98.756683349609375</v>
      </c>
      <c r="E1833" s="56">
        <v>98.756683349609375</v>
      </c>
    </row>
    <row r="1834" spans="1:5">
      <c r="A1834" s="5" t="s">
        <v>3546</v>
      </c>
      <c r="B1834" s="15" t="s">
        <v>3547</v>
      </c>
      <c r="C1834" s="20"/>
      <c r="D1834" s="12" t="s">
        <v>1736</v>
      </c>
      <c r="E1834" s="34" t="s">
        <v>1736</v>
      </c>
    </row>
    <row r="1835" spans="1:5" ht="30">
      <c r="A1835" s="5" t="s">
        <v>3548</v>
      </c>
      <c r="B1835" s="15" t="s">
        <v>3549</v>
      </c>
      <c r="C1835" s="20"/>
      <c r="D1835" s="12" t="s">
        <v>2616</v>
      </c>
      <c r="E1835" s="34" t="s">
        <v>2616</v>
      </c>
    </row>
    <row r="1836" spans="1:5" ht="30">
      <c r="A1836" s="5" t="s">
        <v>3550</v>
      </c>
      <c r="B1836" s="15" t="s">
        <v>3551</v>
      </c>
      <c r="C1836" s="20" t="s">
        <v>38</v>
      </c>
      <c r="D1836" s="44">
        <v>9.8499994277954102</v>
      </c>
      <c r="E1836" s="55">
        <v>9.8499994277954102</v>
      </c>
    </row>
    <row r="1837" spans="1:5" ht="30">
      <c r="A1837" s="5" t="s">
        <v>3552</v>
      </c>
      <c r="B1837" s="15" t="s">
        <v>3553</v>
      </c>
      <c r="C1837" s="20" t="s">
        <v>38</v>
      </c>
      <c r="D1837" s="44">
        <v>9.8499994277954102</v>
      </c>
      <c r="E1837" s="55">
        <v>9.8499994277954102</v>
      </c>
    </row>
    <row r="1838" spans="1:5" ht="30">
      <c r="A1838" s="5" t="s">
        <v>3554</v>
      </c>
      <c r="B1838" s="15" t="s">
        <v>3555</v>
      </c>
      <c r="C1838" s="20" t="s">
        <v>30</v>
      </c>
      <c r="D1838" s="50">
        <v>360.61846923828125</v>
      </c>
      <c r="E1838" s="61">
        <v>360.61846923828125</v>
      </c>
    </row>
    <row r="1839" spans="1:5">
      <c r="A1839" s="5" t="s">
        <v>3556</v>
      </c>
      <c r="B1839" s="15" t="s">
        <v>3557</v>
      </c>
      <c r="C1839" s="20" t="s">
        <v>212</v>
      </c>
      <c r="D1839" s="50">
        <v>815.93121337890625</v>
      </c>
      <c r="E1839" s="61">
        <v>815.93121337890625</v>
      </c>
    </row>
    <row r="1840" spans="1:5" ht="30">
      <c r="A1840" s="5" t="s">
        <v>3558</v>
      </c>
      <c r="B1840" s="15" t="s">
        <v>3559</v>
      </c>
      <c r="C1840" s="20" t="s">
        <v>500</v>
      </c>
      <c r="D1840" s="46">
        <v>3180.99267578125</v>
      </c>
      <c r="E1840" s="57">
        <v>3180.99267578125</v>
      </c>
    </row>
    <row r="1841" spans="1:5" ht="30">
      <c r="A1841" s="5" t="s">
        <v>3560</v>
      </c>
      <c r="B1841" s="15" t="s">
        <v>3561</v>
      </c>
      <c r="C1841" s="20" t="s">
        <v>212</v>
      </c>
      <c r="D1841" s="50">
        <v>815.93121337890625</v>
      </c>
      <c r="E1841" s="61">
        <v>815.93121337890625</v>
      </c>
    </row>
    <row r="1842" spans="1:5" ht="30">
      <c r="A1842" s="5" t="s">
        <v>3562</v>
      </c>
      <c r="B1842" s="15" t="s">
        <v>3563</v>
      </c>
      <c r="C1842" s="20" t="s">
        <v>38</v>
      </c>
      <c r="D1842" s="44">
        <v>9.8499994277954102</v>
      </c>
      <c r="E1842" s="55">
        <v>9.8499994277954102</v>
      </c>
    </row>
    <row r="1843" spans="1:5" ht="30">
      <c r="A1843" s="5" t="s">
        <v>3564</v>
      </c>
      <c r="B1843" s="15" t="s">
        <v>3565</v>
      </c>
      <c r="C1843" s="20" t="s">
        <v>500</v>
      </c>
      <c r="D1843" s="46">
        <v>3180.99267578125</v>
      </c>
      <c r="E1843" s="57">
        <v>3180.99267578125</v>
      </c>
    </row>
    <row r="1844" spans="1:5" ht="30">
      <c r="A1844" s="5" t="s">
        <v>3566</v>
      </c>
      <c r="B1844" s="15" t="s">
        <v>3567</v>
      </c>
      <c r="C1844" s="20" t="s">
        <v>38</v>
      </c>
      <c r="D1844" s="44">
        <v>3.8799998760223389</v>
      </c>
      <c r="E1844" s="55">
        <v>3.8799998760223389</v>
      </c>
    </row>
    <row r="1845" spans="1:5" ht="30">
      <c r="A1845" s="5" t="s">
        <v>3568</v>
      </c>
      <c r="B1845" s="15" t="s">
        <v>3569</v>
      </c>
      <c r="C1845" s="20" t="s">
        <v>500</v>
      </c>
      <c r="D1845" s="47">
        <v>2960.06982421875</v>
      </c>
      <c r="E1845" s="58">
        <v>2960.06982421875</v>
      </c>
    </row>
    <row r="1846" spans="1:5" ht="30">
      <c r="A1846" s="5" t="s">
        <v>3570</v>
      </c>
      <c r="B1846" s="15" t="s">
        <v>3571</v>
      </c>
      <c r="C1846" s="20" t="s">
        <v>38</v>
      </c>
      <c r="D1846" s="44">
        <v>3.880000114440918</v>
      </c>
      <c r="E1846" s="55">
        <v>3.880000114440918</v>
      </c>
    </row>
    <row r="1847" spans="1:5" ht="30">
      <c r="A1847" s="5" t="s">
        <v>3572</v>
      </c>
      <c r="B1847" s="15" t="s">
        <v>3573</v>
      </c>
      <c r="C1847" s="20" t="s">
        <v>30</v>
      </c>
      <c r="D1847" s="50">
        <v>247.61396789550781</v>
      </c>
      <c r="E1847" s="61">
        <v>247.61396789550781</v>
      </c>
    </row>
    <row r="1848" spans="1:5">
      <c r="A1848" s="5" t="s">
        <v>3574</v>
      </c>
      <c r="B1848" s="15" t="s">
        <v>3575</v>
      </c>
      <c r="C1848" s="20" t="s">
        <v>212</v>
      </c>
      <c r="D1848" s="50">
        <v>815.93121337890625</v>
      </c>
      <c r="E1848" s="61">
        <v>815.93121337890625</v>
      </c>
    </row>
    <row r="1849" spans="1:5" ht="30">
      <c r="A1849" s="5" t="s">
        <v>3576</v>
      </c>
      <c r="B1849" s="15" t="s">
        <v>3577</v>
      </c>
      <c r="C1849" s="20" t="s">
        <v>500</v>
      </c>
      <c r="D1849" s="47">
        <v>2960.06982421875</v>
      </c>
      <c r="E1849" s="58">
        <v>2960.06982421875</v>
      </c>
    </row>
    <row r="1850" spans="1:5" ht="30">
      <c r="A1850" s="5" t="s">
        <v>3578</v>
      </c>
      <c r="B1850" s="15" t="s">
        <v>3579</v>
      </c>
      <c r="C1850" s="20" t="s">
        <v>127</v>
      </c>
      <c r="D1850" s="50">
        <v>138.45779418945312</v>
      </c>
      <c r="E1850" s="61">
        <v>138.45779418945312</v>
      </c>
    </row>
    <row r="1851" spans="1:5">
      <c r="A1851" s="5" t="s">
        <v>3580</v>
      </c>
      <c r="B1851" s="15" t="s">
        <v>3581</v>
      </c>
      <c r="C1851" s="20" t="s">
        <v>500</v>
      </c>
      <c r="D1851" s="48">
        <v>0</v>
      </c>
      <c r="E1851" s="59">
        <v>0</v>
      </c>
    </row>
    <row r="1852" spans="1:5" ht="30">
      <c r="A1852" s="5" t="s">
        <v>3582</v>
      </c>
      <c r="B1852" s="15" t="s">
        <v>3583</v>
      </c>
      <c r="C1852" s="20" t="s">
        <v>500</v>
      </c>
      <c r="D1852" s="48">
        <v>0</v>
      </c>
      <c r="E1852" s="59">
        <v>0</v>
      </c>
    </row>
    <row r="1853" spans="1:5" ht="30">
      <c r="A1853" s="5" t="s">
        <v>3584</v>
      </c>
      <c r="B1853" s="15" t="s">
        <v>3585</v>
      </c>
      <c r="C1853" s="20" t="s">
        <v>2653</v>
      </c>
      <c r="D1853" s="51">
        <v>0.18481582403182983</v>
      </c>
      <c r="E1853" s="62">
        <v>0.18481582403182983</v>
      </c>
    </row>
    <row r="1854" spans="1:5" ht="30">
      <c r="A1854" s="5" t="s">
        <v>3586</v>
      </c>
      <c r="B1854" s="15" t="s">
        <v>3587</v>
      </c>
      <c r="C1854" s="20"/>
      <c r="D1854" s="44">
        <v>2.5386598110198975</v>
      </c>
      <c r="E1854" s="55">
        <v>2.5386598110198975</v>
      </c>
    </row>
    <row r="1855" spans="1:5" ht="30">
      <c r="A1855" s="5" t="s">
        <v>3588</v>
      </c>
      <c r="B1855" s="15" t="s">
        <v>3589</v>
      </c>
      <c r="C1855" s="20" t="s">
        <v>33</v>
      </c>
      <c r="D1855" s="45">
        <v>90.915130615234375</v>
      </c>
      <c r="E1855" s="56">
        <v>90.915130615234375</v>
      </c>
    </row>
    <row r="1856" spans="1:5" ht="30">
      <c r="A1856" s="5" t="s">
        <v>3590</v>
      </c>
      <c r="B1856" s="15" t="s">
        <v>3591</v>
      </c>
      <c r="C1856" s="20" t="s">
        <v>33</v>
      </c>
      <c r="D1856" s="45">
        <v>91.508148193359375</v>
      </c>
      <c r="E1856" s="56">
        <v>91.508148193359375</v>
      </c>
    </row>
    <row r="1857" spans="1:5" ht="30">
      <c r="A1857" s="5" t="s">
        <v>3592</v>
      </c>
      <c r="B1857" s="15" t="s">
        <v>3593</v>
      </c>
      <c r="C1857" s="20" t="s">
        <v>33</v>
      </c>
      <c r="D1857" s="45">
        <v>91.508148193359375</v>
      </c>
      <c r="E1857" s="56">
        <v>91.508148193359375</v>
      </c>
    </row>
    <row r="1858" spans="1:5" ht="30">
      <c r="A1858" s="5" t="s">
        <v>3594</v>
      </c>
      <c r="B1858" s="15" t="s">
        <v>3595</v>
      </c>
      <c r="C1858" s="20" t="s">
        <v>120</v>
      </c>
      <c r="D1858" s="46">
        <v>50072.4296875</v>
      </c>
      <c r="E1858" s="57">
        <v>50072.4296875</v>
      </c>
    </row>
    <row r="1859" spans="1:5">
      <c r="A1859" s="5" t="s">
        <v>3596</v>
      </c>
      <c r="B1859" s="15" t="s">
        <v>3597</v>
      </c>
      <c r="C1859" s="20" t="s">
        <v>120</v>
      </c>
      <c r="D1859" s="46">
        <v>49947.25</v>
      </c>
      <c r="E1859" s="57">
        <v>49947.25</v>
      </c>
    </row>
    <row r="1860" spans="1:5" ht="30">
      <c r="A1860" s="5" t="s">
        <v>3598</v>
      </c>
      <c r="B1860" s="15" t="s">
        <v>3599</v>
      </c>
      <c r="C1860" s="20" t="s">
        <v>120</v>
      </c>
      <c r="D1860" s="50">
        <v>125.18095397949219</v>
      </c>
      <c r="E1860" s="61">
        <v>125.18095397949219</v>
      </c>
    </row>
    <row r="1861" spans="1:5">
      <c r="A1861" s="5" t="s">
        <v>3600</v>
      </c>
      <c r="B1861" s="15" t="s">
        <v>3601</v>
      </c>
      <c r="C1861" s="20"/>
      <c r="D1861" s="12" t="s">
        <v>1736</v>
      </c>
      <c r="E1861" s="34" t="s">
        <v>1736</v>
      </c>
    </row>
    <row r="1862" spans="1:5" ht="30">
      <c r="A1862" s="5" t="s">
        <v>3602</v>
      </c>
      <c r="B1862" s="15" t="s">
        <v>3603</v>
      </c>
      <c r="C1862" s="20"/>
      <c r="D1862" s="12" t="s">
        <v>2616</v>
      </c>
      <c r="E1862" s="34" t="s">
        <v>2616</v>
      </c>
    </row>
    <row r="1863" spans="1:5" ht="30">
      <c r="A1863" s="5" t="s">
        <v>3604</v>
      </c>
      <c r="B1863" s="15" t="s">
        <v>3605</v>
      </c>
      <c r="C1863" s="20" t="s">
        <v>38</v>
      </c>
      <c r="D1863" s="44">
        <v>3.880000114440918</v>
      </c>
      <c r="E1863" s="55">
        <v>3.880000114440918</v>
      </c>
    </row>
    <row r="1864" spans="1:5" ht="30">
      <c r="A1864" s="5" t="s">
        <v>3606</v>
      </c>
      <c r="B1864" s="15" t="s">
        <v>3607</v>
      </c>
      <c r="C1864" s="20" t="s">
        <v>38</v>
      </c>
      <c r="D1864" s="44">
        <v>3.880000114440918</v>
      </c>
      <c r="E1864" s="55">
        <v>3.880000114440918</v>
      </c>
    </row>
    <row r="1865" spans="1:5" ht="30">
      <c r="A1865" s="5" t="s">
        <v>3608</v>
      </c>
      <c r="B1865" s="15" t="s">
        <v>3609</v>
      </c>
      <c r="C1865" s="20" t="s">
        <v>30</v>
      </c>
      <c r="D1865" s="50">
        <v>247.61396789550781</v>
      </c>
      <c r="E1865" s="61">
        <v>247.61396789550781</v>
      </c>
    </row>
    <row r="1866" spans="1:5">
      <c r="A1866" s="5" t="s">
        <v>3610</v>
      </c>
      <c r="B1866" s="15" t="s">
        <v>3611</v>
      </c>
      <c r="C1866" s="20" t="s">
        <v>212</v>
      </c>
      <c r="D1866" s="50">
        <v>769.62579345703125</v>
      </c>
      <c r="E1866" s="61">
        <v>769.62579345703125</v>
      </c>
    </row>
    <row r="1867" spans="1:5" ht="30">
      <c r="A1867" s="5" t="s">
        <v>3612</v>
      </c>
      <c r="B1867" s="15" t="s">
        <v>3613</v>
      </c>
      <c r="C1867" s="20" t="s">
        <v>500</v>
      </c>
      <c r="D1867" s="47">
        <v>2960.06982421875</v>
      </c>
      <c r="E1867" s="58">
        <v>2960.06982421875</v>
      </c>
    </row>
    <row r="1868" spans="1:5" ht="30">
      <c r="A1868" s="5" t="s">
        <v>3614</v>
      </c>
      <c r="B1868" s="15" t="s">
        <v>3615</v>
      </c>
      <c r="C1868" s="20" t="s">
        <v>212</v>
      </c>
      <c r="D1868" s="50">
        <v>769.62579345703125</v>
      </c>
      <c r="E1868" s="61">
        <v>769.62579345703125</v>
      </c>
    </row>
    <row r="1869" spans="1:5" ht="30">
      <c r="A1869" s="5" t="s">
        <v>3616</v>
      </c>
      <c r="B1869" s="15" t="s">
        <v>3617</v>
      </c>
      <c r="C1869" s="20" t="s">
        <v>38</v>
      </c>
      <c r="D1869" s="44">
        <v>3.880000114440918</v>
      </c>
      <c r="E1869" s="55">
        <v>3.880000114440918</v>
      </c>
    </row>
    <row r="1870" spans="1:5" ht="30">
      <c r="A1870" s="5" t="s">
        <v>3618</v>
      </c>
      <c r="B1870" s="15" t="s">
        <v>3619</v>
      </c>
      <c r="C1870" s="20" t="s">
        <v>500</v>
      </c>
      <c r="D1870" s="47">
        <v>2960.06982421875</v>
      </c>
      <c r="E1870" s="58">
        <v>2960.06982421875</v>
      </c>
    </row>
    <row r="1871" spans="1:5" ht="30">
      <c r="A1871" s="5" t="s">
        <v>3620</v>
      </c>
      <c r="B1871" s="15" t="s">
        <v>3621</v>
      </c>
      <c r="C1871" s="20" t="s">
        <v>38</v>
      </c>
      <c r="D1871" s="44">
        <v>1.470000147819519</v>
      </c>
      <c r="E1871" s="55">
        <v>1.470000147819519</v>
      </c>
    </row>
    <row r="1872" spans="1:5" ht="30">
      <c r="A1872" s="5" t="s">
        <v>3622</v>
      </c>
      <c r="B1872" s="15" t="s">
        <v>3623</v>
      </c>
      <c r="C1872" s="20" t="s">
        <v>500</v>
      </c>
      <c r="D1872" s="47">
        <v>2769.86328125</v>
      </c>
      <c r="E1872" s="58">
        <v>2769.86328125</v>
      </c>
    </row>
    <row r="1873" spans="1:5" ht="30">
      <c r="A1873" s="5" t="s">
        <v>3624</v>
      </c>
      <c r="B1873" s="15" t="s">
        <v>3625</v>
      </c>
      <c r="C1873" s="20" t="s">
        <v>38</v>
      </c>
      <c r="D1873" s="44">
        <v>1.470000147819519</v>
      </c>
      <c r="E1873" s="55">
        <v>1.470000147819519</v>
      </c>
    </row>
    <row r="1874" spans="1:5" ht="30">
      <c r="A1874" s="5" t="s">
        <v>3626</v>
      </c>
      <c r="B1874" s="15" t="s">
        <v>3627</v>
      </c>
      <c r="C1874" s="20" t="s">
        <v>30</v>
      </c>
      <c r="D1874" s="50">
        <v>148.39297485351562</v>
      </c>
      <c r="E1874" s="61">
        <v>148.39297485351562</v>
      </c>
    </row>
    <row r="1875" spans="1:5">
      <c r="A1875" s="5" t="s">
        <v>3628</v>
      </c>
      <c r="B1875" s="15" t="s">
        <v>3629</v>
      </c>
      <c r="C1875" s="20" t="s">
        <v>212</v>
      </c>
      <c r="D1875" s="50">
        <v>769.62579345703125</v>
      </c>
      <c r="E1875" s="61">
        <v>769.62579345703125</v>
      </c>
    </row>
    <row r="1876" spans="1:5" ht="30">
      <c r="A1876" s="5" t="s">
        <v>3630</v>
      </c>
      <c r="B1876" s="15" t="s">
        <v>3631</v>
      </c>
      <c r="C1876" s="20" t="s">
        <v>500</v>
      </c>
      <c r="D1876" s="47">
        <v>2769.86328125</v>
      </c>
      <c r="E1876" s="58">
        <v>2769.86328125</v>
      </c>
    </row>
    <row r="1877" spans="1:5" ht="30">
      <c r="A1877" s="5" t="s">
        <v>3632</v>
      </c>
      <c r="B1877" s="15" t="s">
        <v>3633</v>
      </c>
      <c r="C1877" s="20" t="s">
        <v>127</v>
      </c>
      <c r="D1877" s="50">
        <v>279.38018798828125</v>
      </c>
      <c r="E1877" s="61">
        <v>279.38018798828125</v>
      </c>
    </row>
    <row r="1878" spans="1:5">
      <c r="A1878" s="5" t="s">
        <v>3634</v>
      </c>
      <c r="B1878" s="15" t="s">
        <v>3635</v>
      </c>
      <c r="C1878" s="20" t="s">
        <v>500</v>
      </c>
      <c r="D1878" s="48">
        <v>0</v>
      </c>
      <c r="E1878" s="59">
        <v>0</v>
      </c>
    </row>
    <row r="1879" spans="1:5" ht="30">
      <c r="A1879" s="5" t="s">
        <v>3636</v>
      </c>
      <c r="B1879" s="15" t="s">
        <v>3637</v>
      </c>
      <c r="C1879" s="20" t="s">
        <v>500</v>
      </c>
      <c r="D1879" s="48">
        <v>0</v>
      </c>
      <c r="E1879" s="59">
        <v>0</v>
      </c>
    </row>
    <row r="1880" spans="1:5" ht="30">
      <c r="A1880" s="5" t="s">
        <v>3638</v>
      </c>
      <c r="B1880" s="15" t="s">
        <v>3639</v>
      </c>
      <c r="C1880" s="20" t="s">
        <v>2653</v>
      </c>
      <c r="D1880" s="51">
        <v>0.40169590711593628</v>
      </c>
      <c r="E1880" s="62">
        <v>0.40169590711593628</v>
      </c>
    </row>
    <row r="1881" spans="1:5" ht="30">
      <c r="A1881" s="5" t="s">
        <v>3640</v>
      </c>
      <c r="B1881" s="15" t="s">
        <v>3641</v>
      </c>
      <c r="C1881" s="20"/>
      <c r="D1881" s="44">
        <v>2.6394557952880859</v>
      </c>
      <c r="E1881" s="55">
        <v>2.6394557952880859</v>
      </c>
    </row>
    <row r="1882" spans="1:5" ht="30">
      <c r="A1882" s="5" t="s">
        <v>3642</v>
      </c>
      <c r="B1882" s="15" t="s">
        <v>3643</v>
      </c>
      <c r="C1882" s="20" t="s">
        <v>33</v>
      </c>
      <c r="D1882" s="45">
        <v>92.060134887695313</v>
      </c>
      <c r="E1882" s="56">
        <v>92.060134887695313</v>
      </c>
    </row>
    <row r="1883" spans="1:5" ht="30">
      <c r="A1883" s="5" t="s">
        <v>3644</v>
      </c>
      <c r="B1883" s="15" t="s">
        <v>3645</v>
      </c>
      <c r="C1883" s="20" t="s">
        <v>33</v>
      </c>
      <c r="D1883" s="45">
        <v>92.475883483886719</v>
      </c>
      <c r="E1883" s="56">
        <v>92.475883483886719</v>
      </c>
    </row>
    <row r="1884" spans="1:5" ht="30">
      <c r="A1884" s="5" t="s">
        <v>3646</v>
      </c>
      <c r="B1884" s="15" t="s">
        <v>3647</v>
      </c>
      <c r="C1884" s="20" t="s">
        <v>33</v>
      </c>
      <c r="D1884" s="45">
        <v>92.475883483886719</v>
      </c>
      <c r="E1884" s="56">
        <v>92.475883483886719</v>
      </c>
    </row>
    <row r="1885" spans="1:5" ht="30">
      <c r="A1885" s="5" t="s">
        <v>3648</v>
      </c>
      <c r="B1885" s="15" t="s">
        <v>3649</v>
      </c>
      <c r="C1885" s="20" t="s">
        <v>120</v>
      </c>
      <c r="D1885" s="46">
        <v>40663.921875</v>
      </c>
      <c r="E1885" s="57">
        <v>40663.921875</v>
      </c>
    </row>
    <row r="1886" spans="1:5">
      <c r="A1886" s="5" t="s">
        <v>3650</v>
      </c>
      <c r="B1886" s="15" t="s">
        <v>3651</v>
      </c>
      <c r="C1886" s="20" t="s">
        <v>120</v>
      </c>
      <c r="D1886" s="46">
        <v>40562.26171875</v>
      </c>
      <c r="E1886" s="57">
        <v>40562.26171875</v>
      </c>
    </row>
    <row r="1887" spans="1:5" ht="30">
      <c r="A1887" s="5" t="s">
        <v>3652</v>
      </c>
      <c r="B1887" s="15" t="s">
        <v>3653</v>
      </c>
      <c r="C1887" s="20" t="s">
        <v>120</v>
      </c>
      <c r="D1887" s="50">
        <v>101.65970611572266</v>
      </c>
      <c r="E1887" s="61">
        <v>101.65970611572266</v>
      </c>
    </row>
    <row r="1888" spans="1:5">
      <c r="A1888" s="5" t="s">
        <v>3654</v>
      </c>
      <c r="B1888" s="15" t="s">
        <v>3655</v>
      </c>
      <c r="C1888" s="20"/>
      <c r="D1888" s="12" t="s">
        <v>1736</v>
      </c>
      <c r="E1888" s="34" t="s">
        <v>1736</v>
      </c>
    </row>
    <row r="1889" spans="1:5" ht="30">
      <c r="A1889" s="5" t="s">
        <v>3656</v>
      </c>
      <c r="B1889" s="15" t="s">
        <v>3657</v>
      </c>
      <c r="C1889" s="20"/>
      <c r="D1889" s="12" t="s">
        <v>2616</v>
      </c>
      <c r="E1889" s="34" t="s">
        <v>2616</v>
      </c>
    </row>
    <row r="1890" spans="1:5" ht="30">
      <c r="A1890" s="5" t="s">
        <v>3658</v>
      </c>
      <c r="B1890" s="15" t="s">
        <v>3659</v>
      </c>
      <c r="C1890" s="20" t="s">
        <v>38</v>
      </c>
      <c r="D1890" s="44">
        <v>1.470000147819519</v>
      </c>
      <c r="E1890" s="55">
        <v>1.470000147819519</v>
      </c>
    </row>
    <row r="1891" spans="1:5" ht="30">
      <c r="A1891" s="5" t="s">
        <v>3660</v>
      </c>
      <c r="B1891" s="15" t="s">
        <v>3661</v>
      </c>
      <c r="C1891" s="20" t="s">
        <v>38</v>
      </c>
      <c r="D1891" s="44">
        <v>1.470000147819519</v>
      </c>
      <c r="E1891" s="55">
        <v>1.470000147819519</v>
      </c>
    </row>
    <row r="1892" spans="1:5" ht="30">
      <c r="A1892" s="5" t="s">
        <v>3662</v>
      </c>
      <c r="B1892" s="15" t="s">
        <v>3663</v>
      </c>
      <c r="C1892" s="20" t="s">
        <v>30</v>
      </c>
      <c r="D1892" s="50">
        <v>148.39297485351562</v>
      </c>
      <c r="E1892" s="61">
        <v>148.39297485351562</v>
      </c>
    </row>
    <row r="1893" spans="1:5">
      <c r="A1893" s="5" t="s">
        <v>3664</v>
      </c>
      <c r="B1893" s="15" t="s">
        <v>3665</v>
      </c>
      <c r="C1893" s="20" t="s">
        <v>212</v>
      </c>
      <c r="D1893" s="50">
        <v>741.1431884765625</v>
      </c>
      <c r="E1893" s="61">
        <v>741.1431884765625</v>
      </c>
    </row>
    <row r="1894" spans="1:5" ht="30">
      <c r="A1894" s="5" t="s">
        <v>3666</v>
      </c>
      <c r="B1894" s="15" t="s">
        <v>3667</v>
      </c>
      <c r="C1894" s="20" t="s">
        <v>500</v>
      </c>
      <c r="D1894" s="47">
        <v>2769.86328125</v>
      </c>
      <c r="E1894" s="58">
        <v>2769.86328125</v>
      </c>
    </row>
    <row r="1895" spans="1:5" ht="30">
      <c r="A1895" s="5" t="s">
        <v>3668</v>
      </c>
      <c r="B1895" s="15" t="s">
        <v>3669</v>
      </c>
      <c r="C1895" s="20" t="s">
        <v>212</v>
      </c>
      <c r="D1895" s="50">
        <v>741.1431884765625</v>
      </c>
      <c r="E1895" s="61">
        <v>741.1431884765625</v>
      </c>
    </row>
    <row r="1896" spans="1:5" ht="30">
      <c r="A1896" s="5" t="s">
        <v>3670</v>
      </c>
      <c r="B1896" s="15" t="s">
        <v>3671</v>
      </c>
      <c r="C1896" s="20" t="s">
        <v>38</v>
      </c>
      <c r="D1896" s="44">
        <v>1.470000147819519</v>
      </c>
      <c r="E1896" s="55">
        <v>1.470000147819519</v>
      </c>
    </row>
    <row r="1897" spans="1:5" ht="30">
      <c r="A1897" s="5" t="s">
        <v>3672</v>
      </c>
      <c r="B1897" s="15" t="s">
        <v>3673</v>
      </c>
      <c r="C1897" s="20" t="s">
        <v>500</v>
      </c>
      <c r="D1897" s="47">
        <v>2769.86328125</v>
      </c>
      <c r="E1897" s="58">
        <v>2769.86328125</v>
      </c>
    </row>
    <row r="1898" spans="1:5" ht="30">
      <c r="A1898" s="5" t="s">
        <v>3674</v>
      </c>
      <c r="B1898" s="15" t="s">
        <v>3675</v>
      </c>
      <c r="C1898" s="20" t="s">
        <v>38</v>
      </c>
      <c r="D1898" s="51">
        <v>0.77999997138977051</v>
      </c>
      <c r="E1898" s="62">
        <v>0.77999997138977051</v>
      </c>
    </row>
    <row r="1899" spans="1:5" ht="30">
      <c r="A1899" s="5" t="s">
        <v>3676</v>
      </c>
      <c r="B1899" s="15" t="s">
        <v>3677</v>
      </c>
      <c r="C1899" s="20" t="s">
        <v>500</v>
      </c>
      <c r="D1899" s="47">
        <v>2665.556884765625</v>
      </c>
      <c r="E1899" s="58">
        <v>2665.556884765625</v>
      </c>
    </row>
    <row r="1900" spans="1:5" ht="30">
      <c r="A1900" s="5" t="s">
        <v>3678</v>
      </c>
      <c r="B1900" s="15" t="s">
        <v>3679</v>
      </c>
      <c r="C1900" s="20" t="s">
        <v>38</v>
      </c>
      <c r="D1900" s="51">
        <v>0.77999997138977051</v>
      </c>
      <c r="E1900" s="62">
        <v>0.77999997138977051</v>
      </c>
    </row>
    <row r="1901" spans="1:5" ht="30">
      <c r="A1901" s="5" t="s">
        <v>3680</v>
      </c>
      <c r="B1901" s="15" t="s">
        <v>3681</v>
      </c>
      <c r="C1901" s="20" t="s">
        <v>30</v>
      </c>
      <c r="D1901" s="45">
        <v>93.52911376953125</v>
      </c>
      <c r="E1901" s="56">
        <v>93.52911376953125</v>
      </c>
    </row>
    <row r="1902" spans="1:5">
      <c r="A1902" s="5" t="s">
        <v>3682</v>
      </c>
      <c r="B1902" s="15" t="s">
        <v>3683</v>
      </c>
      <c r="C1902" s="20" t="s">
        <v>212</v>
      </c>
      <c r="D1902" s="50">
        <v>741.1431884765625</v>
      </c>
      <c r="E1902" s="61">
        <v>741.1431884765625</v>
      </c>
    </row>
    <row r="1903" spans="1:5" ht="30">
      <c r="A1903" s="5" t="s">
        <v>3684</v>
      </c>
      <c r="B1903" s="15" t="s">
        <v>3685</v>
      </c>
      <c r="C1903" s="20" t="s">
        <v>500</v>
      </c>
      <c r="D1903" s="47">
        <v>2665.556884765625</v>
      </c>
      <c r="E1903" s="58">
        <v>2665.556884765625</v>
      </c>
    </row>
    <row r="1904" spans="1:5" ht="30">
      <c r="A1904" s="5" t="s">
        <v>3686</v>
      </c>
      <c r="B1904" s="15" t="s">
        <v>3687</v>
      </c>
      <c r="C1904" s="20" t="s">
        <v>127</v>
      </c>
      <c r="D1904" s="50">
        <v>440.9083251953125</v>
      </c>
      <c r="E1904" s="61">
        <v>440.9083251953125</v>
      </c>
    </row>
    <row r="1905" spans="1:5">
      <c r="A1905" s="5" t="s">
        <v>3688</v>
      </c>
      <c r="B1905" s="15" t="s">
        <v>3689</v>
      </c>
      <c r="C1905" s="20" t="s">
        <v>500</v>
      </c>
      <c r="D1905" s="48">
        <v>0</v>
      </c>
      <c r="E1905" s="59">
        <v>0</v>
      </c>
    </row>
    <row r="1906" spans="1:5" ht="30">
      <c r="A1906" s="5" t="s">
        <v>3690</v>
      </c>
      <c r="B1906" s="15" t="s">
        <v>3691</v>
      </c>
      <c r="C1906" s="20" t="s">
        <v>500</v>
      </c>
      <c r="D1906" s="48">
        <v>0</v>
      </c>
      <c r="E1906" s="59">
        <v>0</v>
      </c>
    </row>
    <row r="1907" spans="1:5" ht="30">
      <c r="A1907" s="5" t="s">
        <v>3692</v>
      </c>
      <c r="B1907" s="15" t="s">
        <v>3693</v>
      </c>
      <c r="C1907" s="20" t="s">
        <v>2653</v>
      </c>
      <c r="D1907" s="51">
        <v>0.91918540000915527</v>
      </c>
      <c r="E1907" s="62">
        <v>0.91918540000915527</v>
      </c>
    </row>
    <row r="1908" spans="1:5" ht="30">
      <c r="A1908" s="5" t="s">
        <v>3694</v>
      </c>
      <c r="B1908" s="15" t="s">
        <v>3695</v>
      </c>
      <c r="C1908" s="20"/>
      <c r="D1908" s="44">
        <v>1.8846156597137451</v>
      </c>
      <c r="E1908" s="55">
        <v>1.8846156597137451</v>
      </c>
    </row>
    <row r="1909" spans="1:5" ht="30">
      <c r="A1909" s="5" t="s">
        <v>3696</v>
      </c>
      <c r="B1909" s="15" t="s">
        <v>3697</v>
      </c>
      <c r="C1909" s="20" t="s">
        <v>33</v>
      </c>
      <c r="D1909" s="45">
        <v>92.320915222167969</v>
      </c>
      <c r="E1909" s="56">
        <v>92.320915222167969</v>
      </c>
    </row>
    <row r="1910" spans="1:5" ht="30">
      <c r="A1910" s="5" t="s">
        <v>3698</v>
      </c>
      <c r="B1910" s="15" t="s">
        <v>3699</v>
      </c>
      <c r="C1910" s="20" t="s">
        <v>33</v>
      </c>
      <c r="D1910" s="45">
        <v>92.320968627929688</v>
      </c>
      <c r="E1910" s="56">
        <v>92.320968627929688</v>
      </c>
    </row>
    <row r="1911" spans="1:5" ht="30">
      <c r="A1911" s="5" t="s">
        <v>3700</v>
      </c>
      <c r="B1911" s="15" t="s">
        <v>3701</v>
      </c>
      <c r="C1911" s="20" t="s">
        <v>33</v>
      </c>
      <c r="D1911" s="45">
        <v>92.320968627929688</v>
      </c>
      <c r="E1911" s="56">
        <v>92.320968627929688</v>
      </c>
    </row>
    <row r="1912" spans="1:5" ht="30">
      <c r="A1912" s="5" t="s">
        <v>3702</v>
      </c>
      <c r="B1912" s="15" t="s">
        <v>3703</v>
      </c>
      <c r="C1912" s="20" t="s">
        <v>120</v>
      </c>
      <c r="D1912" s="46">
        <v>21474.224609375</v>
      </c>
      <c r="E1912" s="57">
        <v>21474.224609375</v>
      </c>
    </row>
    <row r="1913" spans="1:5">
      <c r="A1913" s="5" t="s">
        <v>3704</v>
      </c>
      <c r="B1913" s="15" t="s">
        <v>3705</v>
      </c>
      <c r="C1913" s="20" t="s">
        <v>120</v>
      </c>
      <c r="D1913" s="46">
        <v>21420.5390625</v>
      </c>
      <c r="E1913" s="57">
        <v>21420.5390625</v>
      </c>
    </row>
    <row r="1914" spans="1:5" ht="30">
      <c r="A1914" s="5" t="s">
        <v>3706</v>
      </c>
      <c r="B1914" s="15" t="s">
        <v>3707</v>
      </c>
      <c r="C1914" s="20" t="s">
        <v>120</v>
      </c>
      <c r="D1914" s="45">
        <v>53.685508728027344</v>
      </c>
      <c r="E1914" s="56">
        <v>53.685508728027344</v>
      </c>
    </row>
    <row r="1915" spans="1:5">
      <c r="A1915" s="5" t="s">
        <v>3708</v>
      </c>
      <c r="B1915" s="15" t="s">
        <v>3709</v>
      </c>
      <c r="C1915" s="20"/>
      <c r="D1915" s="12" t="s">
        <v>1736</v>
      </c>
      <c r="E1915" s="34" t="s">
        <v>1736</v>
      </c>
    </row>
    <row r="1916" spans="1:5" ht="30">
      <c r="A1916" s="5" t="s">
        <v>3710</v>
      </c>
      <c r="B1916" s="15" t="s">
        <v>3711</v>
      </c>
      <c r="C1916" s="20"/>
      <c r="D1916" s="12" t="s">
        <v>2616</v>
      </c>
      <c r="E1916" s="34" t="s">
        <v>2616</v>
      </c>
    </row>
    <row r="1917" spans="1:5" ht="30">
      <c r="A1917" s="5" t="s">
        <v>3712</v>
      </c>
      <c r="B1917" s="15" t="s">
        <v>3713</v>
      </c>
      <c r="C1917" s="20" t="s">
        <v>38</v>
      </c>
      <c r="D1917" s="51">
        <v>0.77999997138977051</v>
      </c>
      <c r="E1917" s="62">
        <v>0.77999997138977051</v>
      </c>
    </row>
    <row r="1918" spans="1:5" ht="30">
      <c r="A1918" s="5" t="s">
        <v>3714</v>
      </c>
      <c r="B1918" s="15" t="s">
        <v>3715</v>
      </c>
      <c r="C1918" s="20" t="s">
        <v>38</v>
      </c>
      <c r="D1918" s="51">
        <v>0.77999997138977051</v>
      </c>
      <c r="E1918" s="62">
        <v>0.77999997138977051</v>
      </c>
    </row>
    <row r="1919" spans="1:5" ht="30">
      <c r="A1919" s="5" t="s">
        <v>3716</v>
      </c>
      <c r="B1919" s="15" t="s">
        <v>3717</v>
      </c>
      <c r="C1919" s="20" t="s">
        <v>30</v>
      </c>
      <c r="D1919" s="45">
        <v>93.52911376953125</v>
      </c>
      <c r="E1919" s="56">
        <v>93.52911376953125</v>
      </c>
    </row>
    <row r="1920" spans="1:5">
      <c r="A1920" s="5" t="s">
        <v>3718</v>
      </c>
      <c r="B1920" s="15" t="s">
        <v>3719</v>
      </c>
      <c r="C1920" s="20" t="s">
        <v>212</v>
      </c>
      <c r="D1920" s="50">
        <v>709.77947998046875</v>
      </c>
      <c r="E1920" s="61">
        <v>709.77947998046875</v>
      </c>
    </row>
    <row r="1921" spans="1:5" ht="30">
      <c r="A1921" s="5" t="s">
        <v>3720</v>
      </c>
      <c r="B1921" s="15" t="s">
        <v>3721</v>
      </c>
      <c r="C1921" s="20" t="s">
        <v>500</v>
      </c>
      <c r="D1921" s="47">
        <v>2665.556884765625</v>
      </c>
      <c r="E1921" s="58">
        <v>2665.556884765625</v>
      </c>
    </row>
    <row r="1922" spans="1:5" ht="30">
      <c r="A1922" s="5" t="s">
        <v>3722</v>
      </c>
      <c r="B1922" s="15" t="s">
        <v>3723</v>
      </c>
      <c r="C1922" s="20" t="s">
        <v>212</v>
      </c>
      <c r="D1922" s="50">
        <v>709.77947998046875</v>
      </c>
      <c r="E1922" s="61">
        <v>709.77947998046875</v>
      </c>
    </row>
    <row r="1923" spans="1:5" ht="30">
      <c r="A1923" s="5" t="s">
        <v>3724</v>
      </c>
      <c r="B1923" s="15" t="s">
        <v>3725</v>
      </c>
      <c r="C1923" s="20" t="s">
        <v>38</v>
      </c>
      <c r="D1923" s="51">
        <v>0.77999997138977051</v>
      </c>
      <c r="E1923" s="62">
        <v>0.77999997138977051</v>
      </c>
    </row>
    <row r="1924" spans="1:5" ht="30">
      <c r="A1924" s="5" t="s">
        <v>3726</v>
      </c>
      <c r="B1924" s="15" t="s">
        <v>3727</v>
      </c>
      <c r="C1924" s="20" t="s">
        <v>500</v>
      </c>
      <c r="D1924" s="47">
        <v>2665.556884765625</v>
      </c>
      <c r="E1924" s="58">
        <v>2665.556884765625</v>
      </c>
    </row>
    <row r="1925" spans="1:5" ht="30">
      <c r="A1925" s="5" t="s">
        <v>3728</v>
      </c>
      <c r="B1925" s="15" t="s">
        <v>3729</v>
      </c>
      <c r="C1925" s="20" t="s">
        <v>38</v>
      </c>
      <c r="D1925" s="51">
        <v>0.28299999237060547</v>
      </c>
      <c r="E1925" s="62">
        <v>0.28299999237060547</v>
      </c>
    </row>
    <row r="1926" spans="1:5" ht="30">
      <c r="A1926" s="5" t="s">
        <v>3730</v>
      </c>
      <c r="B1926" s="15" t="s">
        <v>3731</v>
      </c>
      <c r="C1926" s="20" t="s">
        <v>500</v>
      </c>
      <c r="D1926" s="47">
        <v>2519.40966796875</v>
      </c>
      <c r="E1926" s="58">
        <v>2519.40966796875</v>
      </c>
    </row>
    <row r="1927" spans="1:5" ht="30">
      <c r="A1927" s="5" t="s">
        <v>3732</v>
      </c>
      <c r="B1927" s="15" t="s">
        <v>3733</v>
      </c>
      <c r="C1927" s="20" t="s">
        <v>38</v>
      </c>
      <c r="D1927" s="51">
        <v>0.28299999237060547</v>
      </c>
      <c r="E1927" s="62">
        <v>0.28299999237060547</v>
      </c>
    </row>
    <row r="1928" spans="1:5" ht="30">
      <c r="A1928" s="5" t="s">
        <v>3734</v>
      </c>
      <c r="B1928" s="15" t="s">
        <v>3735</v>
      </c>
      <c r="C1928" s="20" t="s">
        <v>30</v>
      </c>
      <c r="D1928" s="45">
        <v>67.760780334472656</v>
      </c>
      <c r="E1928" s="56">
        <v>67.760780334472656</v>
      </c>
    </row>
    <row r="1929" spans="1:5">
      <c r="A1929" s="5" t="s">
        <v>3736</v>
      </c>
      <c r="B1929" s="15" t="s">
        <v>3737</v>
      </c>
      <c r="C1929" s="20" t="s">
        <v>212</v>
      </c>
      <c r="D1929" s="50">
        <v>709.77947998046875</v>
      </c>
      <c r="E1929" s="61">
        <v>709.77947998046875</v>
      </c>
    </row>
    <row r="1930" spans="1:5" ht="30">
      <c r="A1930" s="5" t="s">
        <v>3738</v>
      </c>
      <c r="B1930" s="15" t="s">
        <v>3739</v>
      </c>
      <c r="C1930" s="20" t="s">
        <v>500</v>
      </c>
      <c r="D1930" s="47">
        <v>2519.40966796875</v>
      </c>
      <c r="E1930" s="58">
        <v>2519.40966796875</v>
      </c>
    </row>
    <row r="1931" spans="1:5" ht="30">
      <c r="A1931" s="5" t="s">
        <v>3740</v>
      </c>
      <c r="B1931" s="15" t="s">
        <v>3741</v>
      </c>
      <c r="C1931" s="20" t="s">
        <v>127</v>
      </c>
      <c r="D1931" s="47">
        <v>1040.890625</v>
      </c>
      <c r="E1931" s="58">
        <v>1040.890625</v>
      </c>
    </row>
    <row r="1932" spans="1:5">
      <c r="A1932" s="5" t="s">
        <v>3742</v>
      </c>
      <c r="B1932" s="15" t="s">
        <v>3743</v>
      </c>
      <c r="C1932" s="20" t="s">
        <v>500</v>
      </c>
      <c r="D1932" s="48">
        <v>0</v>
      </c>
      <c r="E1932" s="59">
        <v>0</v>
      </c>
    </row>
    <row r="1933" spans="1:5" ht="30">
      <c r="A1933" s="5" t="s">
        <v>3744</v>
      </c>
      <c r="B1933" s="15" t="s">
        <v>3745</v>
      </c>
      <c r="C1933" s="20" t="s">
        <v>500</v>
      </c>
      <c r="D1933" s="48">
        <v>0</v>
      </c>
      <c r="E1933" s="59">
        <v>0</v>
      </c>
    </row>
    <row r="1934" spans="1:5" ht="30">
      <c r="A1934" s="5" t="s">
        <v>3746</v>
      </c>
      <c r="B1934" s="15" t="s">
        <v>3747</v>
      </c>
      <c r="C1934" s="20" t="s">
        <v>2653</v>
      </c>
      <c r="D1934" s="44">
        <v>1.5470379590988159</v>
      </c>
      <c r="E1934" s="55">
        <v>1.5470379590988159</v>
      </c>
    </row>
    <row r="1935" spans="1:5" ht="30">
      <c r="A1935" s="5" t="s">
        <v>3748</v>
      </c>
      <c r="B1935" s="15" t="s">
        <v>3749</v>
      </c>
      <c r="C1935" s="20"/>
      <c r="D1935" s="44">
        <v>2.7561836242675781</v>
      </c>
      <c r="E1935" s="55">
        <v>2.7561836242675781</v>
      </c>
    </row>
    <row r="1936" spans="1:5" ht="30">
      <c r="A1936" s="5" t="s">
        <v>3750</v>
      </c>
      <c r="B1936" s="15" t="s">
        <v>3751</v>
      </c>
      <c r="C1936" s="20" t="s">
        <v>33</v>
      </c>
      <c r="D1936" s="45">
        <v>92.25</v>
      </c>
      <c r="E1936" s="56">
        <v>92.25</v>
      </c>
    </row>
    <row r="1937" spans="1:5" ht="30">
      <c r="A1937" s="5" t="s">
        <v>3752</v>
      </c>
      <c r="B1937" s="15" t="s">
        <v>3753</v>
      </c>
      <c r="C1937" s="20" t="s">
        <v>33</v>
      </c>
      <c r="D1937" s="45">
        <v>91.599563598632812</v>
      </c>
      <c r="E1937" s="56">
        <v>91.599563598632812</v>
      </c>
    </row>
    <row r="1938" spans="1:5" ht="30">
      <c r="A1938" s="5" t="s">
        <v>3754</v>
      </c>
      <c r="B1938" s="15" t="s">
        <v>3755</v>
      </c>
      <c r="C1938" s="20" t="s">
        <v>33</v>
      </c>
      <c r="D1938" s="45">
        <v>91.599563598632812</v>
      </c>
      <c r="E1938" s="56">
        <v>91.599563598632812</v>
      </c>
    </row>
    <row r="1939" spans="1:5" ht="30">
      <c r="A1939" s="5" t="s">
        <v>3756</v>
      </c>
      <c r="B1939" s="15" t="s">
        <v>3757</v>
      </c>
      <c r="C1939" s="20" t="s">
        <v>120</v>
      </c>
      <c r="D1939" s="46">
        <v>28814.9453125</v>
      </c>
      <c r="E1939" s="57">
        <v>28814.9453125</v>
      </c>
    </row>
    <row r="1940" spans="1:5">
      <c r="A1940" s="5" t="s">
        <v>3758</v>
      </c>
      <c r="B1940" s="15" t="s">
        <v>3759</v>
      </c>
      <c r="C1940" s="20" t="s">
        <v>120</v>
      </c>
      <c r="D1940" s="46">
        <v>28742.908203125</v>
      </c>
      <c r="E1940" s="57">
        <v>28742.908203125</v>
      </c>
    </row>
    <row r="1941" spans="1:5" ht="30">
      <c r="A1941" s="5" t="s">
        <v>3760</v>
      </c>
      <c r="B1941" s="15" t="s">
        <v>3761</v>
      </c>
      <c r="C1941" s="20" t="s">
        <v>120</v>
      </c>
      <c r="D1941" s="45">
        <v>72.03729248046875</v>
      </c>
      <c r="E1941" s="56">
        <v>72.03729248046875</v>
      </c>
    </row>
    <row r="1942" spans="1:5">
      <c r="A1942" s="5" t="s">
        <v>3762</v>
      </c>
      <c r="B1942" s="15" t="s">
        <v>3763</v>
      </c>
      <c r="C1942" s="20"/>
      <c r="D1942" s="12" t="s">
        <v>1736</v>
      </c>
      <c r="E1942" s="34" t="s">
        <v>1736</v>
      </c>
    </row>
    <row r="1943" spans="1:5" ht="30">
      <c r="A1943" s="5" t="s">
        <v>3764</v>
      </c>
      <c r="B1943" s="15" t="s">
        <v>3765</v>
      </c>
      <c r="C1943" s="20"/>
      <c r="D1943" s="12" t="s">
        <v>2616</v>
      </c>
      <c r="E1943" s="34" t="s">
        <v>2616</v>
      </c>
    </row>
    <row r="1944" spans="1:5" ht="30">
      <c r="A1944" s="5" t="s">
        <v>3766</v>
      </c>
      <c r="B1944" s="15" t="s">
        <v>3767</v>
      </c>
      <c r="C1944" s="20" t="s">
        <v>38</v>
      </c>
      <c r="D1944" s="51">
        <v>0.28299999237060547</v>
      </c>
      <c r="E1944" s="62">
        <v>0.28299999237060547</v>
      </c>
    </row>
    <row r="1945" spans="1:5" ht="30">
      <c r="A1945" s="5" t="s">
        <v>3768</v>
      </c>
      <c r="B1945" s="15" t="s">
        <v>3769</v>
      </c>
      <c r="C1945" s="20" t="s">
        <v>38</v>
      </c>
      <c r="D1945" s="51">
        <v>0.28299999237060547</v>
      </c>
      <c r="E1945" s="62">
        <v>0.28299999237060547</v>
      </c>
    </row>
    <row r="1946" spans="1:5" ht="30">
      <c r="A1946" s="5" t="s">
        <v>3770</v>
      </c>
      <c r="B1946" s="15" t="s">
        <v>3771</v>
      </c>
      <c r="C1946" s="20" t="s">
        <v>30</v>
      </c>
      <c r="D1946" s="45">
        <v>67.760780334472656</v>
      </c>
      <c r="E1946" s="56">
        <v>67.760780334472656</v>
      </c>
    </row>
    <row r="1947" spans="1:5">
      <c r="A1947" s="5" t="s">
        <v>3772</v>
      </c>
      <c r="B1947" s="15" t="s">
        <v>3773</v>
      </c>
      <c r="C1947" s="20" t="s">
        <v>212</v>
      </c>
      <c r="D1947" s="50">
        <v>688.071533203125</v>
      </c>
      <c r="E1947" s="61">
        <v>688.071533203125</v>
      </c>
    </row>
    <row r="1948" spans="1:5" ht="30">
      <c r="A1948" s="5" t="s">
        <v>3774</v>
      </c>
      <c r="B1948" s="15" t="s">
        <v>3775</v>
      </c>
      <c r="C1948" s="20" t="s">
        <v>500</v>
      </c>
      <c r="D1948" s="47">
        <v>2519.40966796875</v>
      </c>
      <c r="E1948" s="58">
        <v>2519.40966796875</v>
      </c>
    </row>
    <row r="1949" spans="1:5" ht="30">
      <c r="A1949" s="5" t="s">
        <v>3776</v>
      </c>
      <c r="B1949" s="15" t="s">
        <v>3777</v>
      </c>
      <c r="C1949" s="20" t="s">
        <v>212</v>
      </c>
      <c r="D1949" s="50">
        <v>688.071533203125</v>
      </c>
      <c r="E1949" s="61">
        <v>688.071533203125</v>
      </c>
    </row>
    <row r="1950" spans="1:5" ht="30">
      <c r="A1950" s="5" t="s">
        <v>3778</v>
      </c>
      <c r="B1950" s="15" t="s">
        <v>3779</v>
      </c>
      <c r="C1950" s="20" t="s">
        <v>38</v>
      </c>
      <c r="D1950" s="51">
        <v>0.28299999237060547</v>
      </c>
      <c r="E1950" s="62">
        <v>0.28299999237060547</v>
      </c>
    </row>
    <row r="1951" spans="1:5" ht="30">
      <c r="A1951" s="5" t="s">
        <v>3780</v>
      </c>
      <c r="B1951" s="15" t="s">
        <v>3781</v>
      </c>
      <c r="C1951" s="20" t="s">
        <v>500</v>
      </c>
      <c r="D1951" s="47">
        <v>2519.40966796875</v>
      </c>
      <c r="E1951" s="58">
        <v>2519.40966796875</v>
      </c>
    </row>
    <row r="1952" spans="1:5" ht="30">
      <c r="A1952" s="5" t="s">
        <v>3782</v>
      </c>
      <c r="B1952" s="15" t="s">
        <v>3783</v>
      </c>
      <c r="C1952" s="20" t="s">
        <v>38</v>
      </c>
      <c r="D1952" s="51">
        <v>9.7499996423721313E-2</v>
      </c>
      <c r="E1952" s="62">
        <v>9.7499996423721313E-2</v>
      </c>
    </row>
    <row r="1953" spans="1:5" ht="30">
      <c r="A1953" s="5" t="s">
        <v>3784</v>
      </c>
      <c r="B1953" s="15" t="s">
        <v>3785</v>
      </c>
      <c r="C1953" s="20" t="s">
        <v>500</v>
      </c>
      <c r="D1953" s="47">
        <v>2387.378662109375</v>
      </c>
      <c r="E1953" s="58">
        <v>2387.378662109375</v>
      </c>
    </row>
    <row r="1954" spans="1:5" ht="30">
      <c r="A1954" s="5" t="s">
        <v>3786</v>
      </c>
      <c r="B1954" s="15" t="s">
        <v>3787</v>
      </c>
      <c r="C1954" s="20" t="s">
        <v>38</v>
      </c>
      <c r="D1954" s="51">
        <v>9.7499996423721313E-2</v>
      </c>
      <c r="E1954" s="62">
        <v>9.7499996423721313E-2</v>
      </c>
    </row>
    <row r="1955" spans="1:5" ht="30">
      <c r="A1955" s="5" t="s">
        <v>3788</v>
      </c>
      <c r="B1955" s="15" t="s">
        <v>3789</v>
      </c>
      <c r="C1955" s="20" t="s">
        <v>30</v>
      </c>
      <c r="D1955" s="45">
        <v>45.313236236572266</v>
      </c>
      <c r="E1955" s="56">
        <v>45.313236236572266</v>
      </c>
    </row>
    <row r="1956" spans="1:5">
      <c r="A1956" s="5" t="s">
        <v>3790</v>
      </c>
      <c r="B1956" s="15" t="s">
        <v>3791</v>
      </c>
      <c r="C1956" s="20" t="s">
        <v>212</v>
      </c>
      <c r="D1956" s="50">
        <v>688.34368896484375</v>
      </c>
      <c r="E1956" s="61">
        <v>688.34368896484375</v>
      </c>
    </row>
    <row r="1957" spans="1:5" ht="30">
      <c r="A1957" s="5" t="s">
        <v>3792</v>
      </c>
      <c r="B1957" s="15" t="s">
        <v>3793</v>
      </c>
      <c r="C1957" s="20" t="s">
        <v>500</v>
      </c>
      <c r="D1957" s="47">
        <v>2420.96240234375</v>
      </c>
      <c r="E1957" s="58">
        <v>2420.96240234375</v>
      </c>
    </row>
    <row r="1958" spans="1:5" ht="30">
      <c r="A1958" s="5" t="s">
        <v>3794</v>
      </c>
      <c r="B1958" s="15" t="s">
        <v>3795</v>
      </c>
      <c r="C1958" s="20"/>
      <c r="D1958" s="44">
        <v>1</v>
      </c>
      <c r="E1958" s="55">
        <v>1</v>
      </c>
    </row>
    <row r="1959" spans="1:5" ht="30">
      <c r="A1959" s="5" t="s">
        <v>3796</v>
      </c>
      <c r="B1959" s="15" t="s">
        <v>3797</v>
      </c>
      <c r="C1959" s="20" t="s">
        <v>127</v>
      </c>
      <c r="D1959" s="47">
        <v>2636.769775390625</v>
      </c>
      <c r="E1959" s="58">
        <v>2636.769775390625</v>
      </c>
    </row>
    <row r="1960" spans="1:5" ht="30">
      <c r="A1960" s="5" t="s">
        <v>3798</v>
      </c>
      <c r="B1960" s="15" t="s">
        <v>3799</v>
      </c>
      <c r="C1960" s="20" t="s">
        <v>2653</v>
      </c>
      <c r="D1960" s="45">
        <v>10.695676803588867</v>
      </c>
      <c r="E1960" s="56">
        <v>10.695676803588867</v>
      </c>
    </row>
    <row r="1961" spans="1:5" ht="30">
      <c r="A1961" s="5" t="s">
        <v>3800</v>
      </c>
      <c r="B1961" s="15" t="s">
        <v>3801</v>
      </c>
      <c r="C1961" s="20" t="s">
        <v>90</v>
      </c>
      <c r="D1961" s="50">
        <v>246.52670288085937</v>
      </c>
      <c r="E1961" s="61">
        <v>246.52670288085937</v>
      </c>
    </row>
    <row r="1962" spans="1:5" ht="30">
      <c r="A1962" s="5" t="s">
        <v>3802</v>
      </c>
      <c r="B1962" s="15" t="s">
        <v>3803</v>
      </c>
      <c r="C1962" s="20" t="s">
        <v>3804</v>
      </c>
      <c r="D1962" s="47">
        <v>2981.00537109375</v>
      </c>
      <c r="E1962" s="58">
        <v>2981.00537109375</v>
      </c>
    </row>
    <row r="1963" spans="1:5" ht="30">
      <c r="A1963" s="5" t="s">
        <v>3805</v>
      </c>
      <c r="B1963" s="15" t="s">
        <v>3806</v>
      </c>
      <c r="C1963" s="20" t="s">
        <v>3804</v>
      </c>
      <c r="D1963" s="47">
        <v>1142.0777587890625</v>
      </c>
      <c r="E1963" s="58">
        <v>1142.0777587890625</v>
      </c>
    </row>
    <row r="1964" spans="1:5">
      <c r="A1964" s="5" t="s">
        <v>3807</v>
      </c>
      <c r="B1964" s="15" t="s">
        <v>3808</v>
      </c>
      <c r="C1964" s="20" t="s">
        <v>500</v>
      </c>
      <c r="D1964" s="45">
        <v>33.444580078125</v>
      </c>
      <c r="E1964" s="56">
        <v>33.444580078125</v>
      </c>
    </row>
    <row r="1965" spans="1:5" ht="30">
      <c r="A1965" s="5" t="s">
        <v>3809</v>
      </c>
      <c r="B1965" s="15" t="s">
        <v>3810</v>
      </c>
      <c r="C1965" s="20" t="s">
        <v>500</v>
      </c>
      <c r="D1965" s="45">
        <v>33.444580078125</v>
      </c>
      <c r="E1965" s="56">
        <v>33.444580078125</v>
      </c>
    </row>
    <row r="1966" spans="1:5" ht="30">
      <c r="A1966" s="5" t="s">
        <v>3811</v>
      </c>
      <c r="B1966" s="15" t="s">
        <v>3812</v>
      </c>
      <c r="C1966" s="20" t="s">
        <v>2653</v>
      </c>
      <c r="D1966" s="44">
        <v>3.8222262859344482</v>
      </c>
      <c r="E1966" s="55">
        <v>3.8222262859344482</v>
      </c>
    </row>
    <row r="1967" spans="1:5" ht="30">
      <c r="A1967" s="5" t="s">
        <v>3813</v>
      </c>
      <c r="B1967" s="15" t="s">
        <v>3814</v>
      </c>
      <c r="C1967" s="20"/>
      <c r="D1967" s="44">
        <v>2.9025642871856689</v>
      </c>
      <c r="E1967" s="55">
        <v>2.9025642871856689</v>
      </c>
    </row>
    <row r="1968" spans="1:5" ht="30">
      <c r="A1968" s="5" t="s">
        <v>3815</v>
      </c>
      <c r="B1968" s="15" t="s">
        <v>3816</v>
      </c>
      <c r="C1968" s="20" t="s">
        <v>33</v>
      </c>
      <c r="D1968" s="45">
        <v>92.150001525878906</v>
      </c>
      <c r="E1968" s="56">
        <v>92.150001525878906</v>
      </c>
    </row>
    <row r="1969" spans="1:5" ht="30">
      <c r="A1969" s="5" t="s">
        <v>3817</v>
      </c>
      <c r="B1969" s="15" t="s">
        <v>3818</v>
      </c>
      <c r="C1969" s="20" t="s">
        <v>33</v>
      </c>
      <c r="D1969" s="45">
        <v>65.547332763671875</v>
      </c>
      <c r="E1969" s="56">
        <v>65.547332763671875</v>
      </c>
    </row>
    <row r="1970" spans="1:5" ht="30">
      <c r="A1970" s="5" t="s">
        <v>3819</v>
      </c>
      <c r="B1970" s="15" t="s">
        <v>3820</v>
      </c>
      <c r="C1970" s="20" t="s">
        <v>33</v>
      </c>
      <c r="D1970" s="45">
        <v>87.783729553222656</v>
      </c>
      <c r="E1970" s="56">
        <v>87.783729553222656</v>
      </c>
    </row>
    <row r="1971" spans="1:5" ht="30">
      <c r="A1971" s="5" t="s">
        <v>3821</v>
      </c>
      <c r="B1971" s="15" t="s">
        <v>3822</v>
      </c>
      <c r="C1971" s="20" t="s">
        <v>120</v>
      </c>
      <c r="D1971" s="46">
        <v>18843.19921875</v>
      </c>
      <c r="E1971" s="57">
        <v>18843.19921875</v>
      </c>
    </row>
    <row r="1972" spans="1:5">
      <c r="A1972" s="5" t="s">
        <v>3823</v>
      </c>
      <c r="B1972" s="15" t="s">
        <v>3824</v>
      </c>
      <c r="C1972" s="20" t="s">
        <v>120</v>
      </c>
      <c r="D1972" s="46">
        <v>18796.091796875</v>
      </c>
      <c r="E1972" s="57">
        <v>18796.091796875</v>
      </c>
    </row>
    <row r="1973" spans="1:5" ht="30">
      <c r="A1973" s="5" t="s">
        <v>3825</v>
      </c>
      <c r="B1973" s="15" t="s">
        <v>3826</v>
      </c>
      <c r="C1973" s="20" t="s">
        <v>120</v>
      </c>
      <c r="D1973" s="45">
        <v>47.107955932617188</v>
      </c>
      <c r="E1973" s="56">
        <v>47.107955932617188</v>
      </c>
    </row>
    <row r="1974" spans="1:5" ht="30">
      <c r="A1974" s="5" t="s">
        <v>3827</v>
      </c>
      <c r="B1974" s="15" t="s">
        <v>3828</v>
      </c>
      <c r="C1974" s="20" t="s">
        <v>2653</v>
      </c>
      <c r="D1974" s="48">
        <v>0</v>
      </c>
      <c r="E1974" s="59">
        <v>0</v>
      </c>
    </row>
    <row r="1975" spans="1:5" ht="30">
      <c r="A1975" s="5" t="s">
        <v>3829</v>
      </c>
      <c r="B1975" s="15" t="s">
        <v>3830</v>
      </c>
      <c r="C1975" s="20" t="s">
        <v>212</v>
      </c>
      <c r="D1975" s="48">
        <v>0</v>
      </c>
      <c r="E1975" s="59">
        <v>0</v>
      </c>
    </row>
    <row r="1976" spans="1:5" ht="30">
      <c r="A1976" s="5" t="s">
        <v>3831</v>
      </c>
      <c r="B1976" s="15" t="s">
        <v>3832</v>
      </c>
      <c r="C1976" s="20" t="s">
        <v>38</v>
      </c>
      <c r="D1976" s="50">
        <v>162.5</v>
      </c>
      <c r="E1976" s="61">
        <v>162.5</v>
      </c>
    </row>
    <row r="1977" spans="1:5" ht="30">
      <c r="A1977" s="5" t="s">
        <v>3833</v>
      </c>
      <c r="B1977" s="15" t="s">
        <v>3834</v>
      </c>
      <c r="C1977" s="20" t="s">
        <v>38</v>
      </c>
      <c r="D1977" s="45">
        <v>32.599998474121094</v>
      </c>
      <c r="E1977" s="56">
        <v>32.599998474121094</v>
      </c>
    </row>
    <row r="1978" spans="1:5" ht="30">
      <c r="A1978" s="5" t="s">
        <v>3835</v>
      </c>
      <c r="B1978" s="15" t="s">
        <v>3836</v>
      </c>
      <c r="C1978" s="20" t="s">
        <v>30</v>
      </c>
      <c r="D1978" s="50">
        <v>535.54058837890625</v>
      </c>
      <c r="E1978" s="61">
        <v>535.54058837890625</v>
      </c>
    </row>
    <row r="1979" spans="1:5" ht="30">
      <c r="A1979" s="5" t="s">
        <v>3837</v>
      </c>
      <c r="B1979" s="15" t="s">
        <v>3838</v>
      </c>
      <c r="C1979" s="20" t="s">
        <v>30</v>
      </c>
      <c r="D1979" s="50">
        <v>474.60678100585937</v>
      </c>
      <c r="E1979" s="61">
        <v>474.60678100585937</v>
      </c>
    </row>
    <row r="1980" spans="1:5" ht="30">
      <c r="A1980" s="5" t="s">
        <v>3839</v>
      </c>
      <c r="B1980" s="15" t="s">
        <v>3840</v>
      </c>
      <c r="C1980" s="20" t="s">
        <v>500</v>
      </c>
      <c r="D1980" s="46">
        <v>3396.793701171875</v>
      </c>
      <c r="E1980" s="57">
        <v>3396.793701171875</v>
      </c>
    </row>
    <row r="1981" spans="1:5" ht="30">
      <c r="A1981" s="5" t="s">
        <v>3841</v>
      </c>
      <c r="B1981" s="15" t="s">
        <v>3842</v>
      </c>
      <c r="C1981" s="20" t="s">
        <v>2653</v>
      </c>
      <c r="D1981" s="48">
        <v>0</v>
      </c>
      <c r="E1981" s="59">
        <v>0</v>
      </c>
    </row>
    <row r="1982" spans="1:5" ht="30">
      <c r="A1982" s="5" t="s">
        <v>3843</v>
      </c>
      <c r="B1982" s="15" t="s">
        <v>3844</v>
      </c>
      <c r="C1982" s="20" t="s">
        <v>212</v>
      </c>
      <c r="D1982" s="48">
        <v>0</v>
      </c>
      <c r="E1982" s="59">
        <v>0</v>
      </c>
    </row>
    <row r="1983" spans="1:5" ht="30">
      <c r="A1983" s="5" t="s">
        <v>3845</v>
      </c>
      <c r="B1983" s="15" t="s">
        <v>3846</v>
      </c>
      <c r="C1983" s="20" t="s">
        <v>38</v>
      </c>
      <c r="D1983" s="50">
        <v>125</v>
      </c>
      <c r="E1983" s="61">
        <v>125</v>
      </c>
    </row>
    <row r="1984" spans="1:5" ht="30">
      <c r="A1984" s="5" t="s">
        <v>3847</v>
      </c>
      <c r="B1984" s="15" t="s">
        <v>3848</v>
      </c>
      <c r="C1984" s="20" t="s">
        <v>38</v>
      </c>
      <c r="D1984" s="45">
        <v>32.599998474121094</v>
      </c>
      <c r="E1984" s="56">
        <v>32.599998474121094</v>
      </c>
    </row>
    <row r="1985" spans="1:5" ht="30">
      <c r="A1985" s="5" t="s">
        <v>3849</v>
      </c>
      <c r="B1985" s="15" t="s">
        <v>3850</v>
      </c>
      <c r="C1985" s="20" t="s">
        <v>30</v>
      </c>
      <c r="D1985" s="50">
        <v>519.72149658203125</v>
      </c>
      <c r="E1985" s="61">
        <v>519.72149658203125</v>
      </c>
    </row>
    <row r="1986" spans="1:5" ht="30">
      <c r="A1986" s="5" t="s">
        <v>3851</v>
      </c>
      <c r="B1986" s="15" t="s">
        <v>3852</v>
      </c>
      <c r="C1986" s="20" t="s">
        <v>30</v>
      </c>
      <c r="D1986" s="50">
        <v>474.60678100585937</v>
      </c>
      <c r="E1986" s="61">
        <v>474.60678100585937</v>
      </c>
    </row>
    <row r="1987" spans="1:5" ht="30">
      <c r="A1987" s="5" t="s">
        <v>3853</v>
      </c>
      <c r="B1987" s="15" t="s">
        <v>3854</v>
      </c>
      <c r="C1987" s="20" t="s">
        <v>500</v>
      </c>
      <c r="D1987" s="46">
        <v>3396.793701171875</v>
      </c>
      <c r="E1987" s="57">
        <v>3396.793701171875</v>
      </c>
    </row>
    <row r="1988" spans="1:5" ht="30">
      <c r="A1988" s="5" t="s">
        <v>3855</v>
      </c>
      <c r="B1988" s="15" t="s">
        <v>3856</v>
      </c>
      <c r="C1988" s="20" t="s">
        <v>2653</v>
      </c>
      <c r="D1988" s="48">
        <v>0</v>
      </c>
      <c r="E1988" s="59">
        <v>0</v>
      </c>
    </row>
    <row r="1989" spans="1:5" ht="30">
      <c r="A1989" s="5" t="s">
        <v>3857</v>
      </c>
      <c r="B1989" s="15" t="s">
        <v>3858</v>
      </c>
      <c r="C1989" s="20" t="s">
        <v>212</v>
      </c>
      <c r="D1989" s="48">
        <v>0</v>
      </c>
      <c r="E1989" s="59">
        <v>0</v>
      </c>
    </row>
    <row r="1990" spans="1:5" ht="30">
      <c r="A1990" s="5" t="s">
        <v>3859</v>
      </c>
      <c r="B1990" s="15" t="s">
        <v>3860</v>
      </c>
      <c r="C1990" s="20" t="s">
        <v>38</v>
      </c>
      <c r="D1990" s="45">
        <v>35.779994964599609</v>
      </c>
      <c r="E1990" s="56">
        <v>35.779994964599609</v>
      </c>
    </row>
    <row r="1991" spans="1:5" ht="30">
      <c r="A1991" s="5" t="s">
        <v>3861</v>
      </c>
      <c r="B1991" s="15" t="s">
        <v>3862</v>
      </c>
      <c r="C1991" s="20" t="s">
        <v>38</v>
      </c>
      <c r="D1991" s="44">
        <v>9.8499994277954102</v>
      </c>
      <c r="E1991" s="55">
        <v>9.8499994277954102</v>
      </c>
    </row>
    <row r="1992" spans="1:5" ht="30">
      <c r="A1992" s="5" t="s">
        <v>3863</v>
      </c>
      <c r="B1992" s="15" t="s">
        <v>3864</v>
      </c>
      <c r="C1992" s="20" t="s">
        <v>30</v>
      </c>
      <c r="D1992" s="50">
        <v>327.41256713867187</v>
      </c>
      <c r="E1992" s="61">
        <v>327.41256713867187</v>
      </c>
    </row>
    <row r="1993" spans="1:5" ht="30">
      <c r="A1993" s="5" t="s">
        <v>3865</v>
      </c>
      <c r="B1993" s="15" t="s">
        <v>3866</v>
      </c>
      <c r="C1993" s="20" t="s">
        <v>30</v>
      </c>
      <c r="D1993" s="50">
        <v>297.6837158203125</v>
      </c>
      <c r="E1993" s="61">
        <v>297.6837158203125</v>
      </c>
    </row>
    <row r="1994" spans="1:5" ht="30">
      <c r="A1994" s="5" t="s">
        <v>3867</v>
      </c>
      <c r="B1994" s="15" t="s">
        <v>3868</v>
      </c>
      <c r="C1994" s="20" t="s">
        <v>500</v>
      </c>
      <c r="D1994" s="46">
        <v>3047.146728515625</v>
      </c>
      <c r="E1994" s="57">
        <v>3047.146728515625</v>
      </c>
    </row>
    <row r="1995" spans="1:5" ht="30">
      <c r="A1995" s="5" t="s">
        <v>3869</v>
      </c>
      <c r="B1995" s="15" t="s">
        <v>3870</v>
      </c>
      <c r="C1995" s="20" t="s">
        <v>33</v>
      </c>
      <c r="D1995" s="45">
        <v>91.452873229980469</v>
      </c>
      <c r="E1995" s="56">
        <v>91.452873229980469</v>
      </c>
    </row>
    <row r="1996" spans="1:5" ht="30">
      <c r="A1996" s="5" t="s">
        <v>3871</v>
      </c>
      <c r="B1996" s="15" t="s">
        <v>3872</v>
      </c>
      <c r="C1996" s="20" t="s">
        <v>33</v>
      </c>
      <c r="D1996" s="45">
        <v>83.907371520996094</v>
      </c>
      <c r="E1996" s="56">
        <v>83.907371520996094</v>
      </c>
    </row>
    <row r="1997" spans="1:5">
      <c r="A1997" s="5" t="s">
        <v>3873</v>
      </c>
      <c r="B1997" s="15" t="s">
        <v>3874</v>
      </c>
      <c r="C1997" s="20" t="s">
        <v>3875</v>
      </c>
      <c r="D1997" s="50">
        <v>886.88616943359375</v>
      </c>
      <c r="E1997" s="61">
        <v>886.88616943359375</v>
      </c>
    </row>
    <row r="1998" spans="1:5">
      <c r="A1998" s="5" t="s">
        <v>3876</v>
      </c>
      <c r="B1998" s="15" t="s">
        <v>3877</v>
      </c>
      <c r="C1998" s="20" t="s">
        <v>3875</v>
      </c>
      <c r="D1998" s="50">
        <v>966.64080810546875</v>
      </c>
      <c r="E1998" s="61">
        <v>966.64080810546875</v>
      </c>
    </row>
    <row r="1999" spans="1:5">
      <c r="A1999" s="5" t="s">
        <v>3878</v>
      </c>
      <c r="B1999" s="15" t="s">
        <v>3879</v>
      </c>
      <c r="C1999" s="20" t="s">
        <v>212</v>
      </c>
      <c r="D1999" s="50">
        <v>184.69970703125</v>
      </c>
      <c r="E1999" s="61">
        <v>184.69970703125</v>
      </c>
    </row>
    <row r="2000" spans="1:5" ht="30">
      <c r="A2000" s="5" t="s">
        <v>3880</v>
      </c>
      <c r="B2000" s="15" t="s">
        <v>3881</v>
      </c>
      <c r="C2000" s="20" t="s">
        <v>120</v>
      </c>
      <c r="D2000" s="46">
        <v>811082.875</v>
      </c>
      <c r="E2000" s="57">
        <v>811082.875</v>
      </c>
    </row>
    <row r="2001" spans="1:5">
      <c r="A2001" s="5" t="s">
        <v>3882</v>
      </c>
      <c r="B2001" s="15" t="s">
        <v>3883</v>
      </c>
      <c r="C2001" s="20" t="s">
        <v>38</v>
      </c>
      <c r="D2001" s="50">
        <v>164.12498474121094</v>
      </c>
      <c r="E2001" s="61">
        <v>164.12498474121094</v>
      </c>
    </row>
    <row r="2002" spans="1:5">
      <c r="A2002" s="5" t="s">
        <v>3884</v>
      </c>
      <c r="B2002" s="15" t="s">
        <v>3885</v>
      </c>
      <c r="C2002" s="20" t="s">
        <v>30</v>
      </c>
      <c r="D2002" s="50">
        <v>536.79998779296875</v>
      </c>
      <c r="E2002" s="61">
        <v>536.79998779296875</v>
      </c>
    </row>
    <row r="2003" spans="1:5">
      <c r="A2003" s="5" t="s">
        <v>3886</v>
      </c>
      <c r="B2003" s="15" t="s">
        <v>3887</v>
      </c>
      <c r="C2003" s="20" t="s">
        <v>212</v>
      </c>
      <c r="D2003" s="47">
        <v>1112.54150390625</v>
      </c>
      <c r="E2003" s="58">
        <v>1112.54150390625</v>
      </c>
    </row>
    <row r="2004" spans="1:5">
      <c r="A2004" s="5" t="s">
        <v>3888</v>
      </c>
      <c r="B2004" s="15" t="s">
        <v>3889</v>
      </c>
      <c r="C2004" s="20" t="s">
        <v>500</v>
      </c>
      <c r="D2004" s="46">
        <v>3398.49365234375</v>
      </c>
      <c r="E2004" s="57">
        <v>3398.49365234375</v>
      </c>
    </row>
    <row r="2005" spans="1:5">
      <c r="A2005" s="5" t="s">
        <v>3890</v>
      </c>
      <c r="B2005" s="15" t="s">
        <v>3891</v>
      </c>
      <c r="C2005" s="20" t="s">
        <v>38</v>
      </c>
      <c r="D2005" s="50">
        <v>172.49697875976562</v>
      </c>
      <c r="E2005" s="61">
        <v>172.49697875976562</v>
      </c>
    </row>
    <row r="2006" spans="1:5">
      <c r="A2006" s="5" t="s">
        <v>3892</v>
      </c>
      <c r="B2006" s="15" t="s">
        <v>3893</v>
      </c>
      <c r="C2006" s="20" t="s">
        <v>30</v>
      </c>
      <c r="D2006" s="50">
        <v>271.78244018554688</v>
      </c>
      <c r="E2006" s="61">
        <v>271.78244018554688</v>
      </c>
    </row>
    <row r="2007" spans="1:5">
      <c r="A2007" s="5" t="s">
        <v>3894</v>
      </c>
      <c r="B2007" s="15" t="s">
        <v>3895</v>
      </c>
      <c r="C2007" s="20" t="s">
        <v>212</v>
      </c>
      <c r="D2007" s="47">
        <v>1108.664794921875</v>
      </c>
      <c r="E2007" s="58">
        <v>1108.664794921875</v>
      </c>
    </row>
    <row r="2008" spans="1:5">
      <c r="A2008" s="5" t="s">
        <v>3896</v>
      </c>
      <c r="B2008" s="15" t="s">
        <v>3897</v>
      </c>
      <c r="C2008" s="20" t="s">
        <v>500</v>
      </c>
      <c r="D2008" s="47">
        <v>1191.14453125</v>
      </c>
      <c r="E2008" s="58">
        <v>1191.14453125</v>
      </c>
    </row>
    <row r="2009" spans="1:5">
      <c r="A2009" s="5" t="s">
        <v>3898</v>
      </c>
      <c r="B2009" s="15" t="s">
        <v>3899</v>
      </c>
      <c r="C2009" s="20" t="s">
        <v>38</v>
      </c>
      <c r="D2009" s="45">
        <v>32.925998687744141</v>
      </c>
      <c r="E2009" s="56">
        <v>32.925998687744141</v>
      </c>
    </row>
    <row r="2010" spans="1:5" ht="30">
      <c r="A2010" s="5" t="s">
        <v>3900</v>
      </c>
      <c r="B2010" s="15" t="s">
        <v>3901</v>
      </c>
      <c r="C2010" s="20" t="s">
        <v>30</v>
      </c>
      <c r="D2010" s="50">
        <v>533.1636962890625</v>
      </c>
      <c r="E2010" s="61">
        <v>533.1636962890625</v>
      </c>
    </row>
    <row r="2011" spans="1:5">
      <c r="A2011" s="5" t="s">
        <v>3902</v>
      </c>
      <c r="B2011" s="15" t="s">
        <v>3903</v>
      </c>
      <c r="C2011" s="20" t="s">
        <v>212</v>
      </c>
      <c r="D2011" s="50">
        <v>942.82366943359375</v>
      </c>
      <c r="E2011" s="61">
        <v>942.82366943359375</v>
      </c>
    </row>
    <row r="2012" spans="1:5">
      <c r="A2012" s="5" t="s">
        <v>3904</v>
      </c>
      <c r="B2012" s="15" t="s">
        <v>3905</v>
      </c>
      <c r="C2012" s="20" t="s">
        <v>500</v>
      </c>
      <c r="D2012" s="46">
        <v>3528.73486328125</v>
      </c>
      <c r="E2012" s="57">
        <v>3528.73486328125</v>
      </c>
    </row>
    <row r="2013" spans="1:5">
      <c r="A2013" s="5" t="s">
        <v>3906</v>
      </c>
      <c r="B2013" s="15" t="s">
        <v>3907</v>
      </c>
      <c r="C2013" s="20" t="s">
        <v>38</v>
      </c>
      <c r="D2013" s="45">
        <v>35.779994964599609</v>
      </c>
      <c r="E2013" s="56">
        <v>35.779994964599609</v>
      </c>
    </row>
    <row r="2014" spans="1:5" ht="30">
      <c r="A2014" s="5" t="s">
        <v>3908</v>
      </c>
      <c r="B2014" s="15" t="s">
        <v>3909</v>
      </c>
      <c r="C2014" s="20" t="s">
        <v>30</v>
      </c>
      <c r="D2014" s="50">
        <v>327.41253662109375</v>
      </c>
      <c r="E2014" s="61">
        <v>327.41253662109375</v>
      </c>
    </row>
    <row r="2015" spans="1:5">
      <c r="A2015" s="5" t="s">
        <v>3910</v>
      </c>
      <c r="B2015" s="15" t="s">
        <v>3911</v>
      </c>
      <c r="C2015" s="20" t="s">
        <v>212</v>
      </c>
      <c r="D2015" s="50">
        <v>940.29241943359375</v>
      </c>
      <c r="E2015" s="61">
        <v>940.29241943359375</v>
      </c>
    </row>
    <row r="2016" spans="1:5">
      <c r="A2016" s="5" t="s">
        <v>3912</v>
      </c>
      <c r="B2016" s="15" t="s">
        <v>3913</v>
      </c>
      <c r="C2016" s="20" t="s">
        <v>500</v>
      </c>
      <c r="D2016" s="46">
        <v>3047.146728515625</v>
      </c>
      <c r="E2016" s="57">
        <v>3047.146728515625</v>
      </c>
    </row>
    <row r="2017" spans="1:5" ht="45">
      <c r="A2017" s="5" t="s">
        <v>3914</v>
      </c>
      <c r="B2017" s="15" t="s">
        <v>3915</v>
      </c>
      <c r="C2017" s="20" t="s">
        <v>38</v>
      </c>
      <c r="D2017" s="44">
        <v>1.0331799983978271</v>
      </c>
      <c r="E2017" s="55">
        <v>1.0331799983978271</v>
      </c>
    </row>
    <row r="2018" spans="1:5" ht="45">
      <c r="A2018" s="5" t="s">
        <v>3916</v>
      </c>
      <c r="B2018" s="15" t="s">
        <v>3917</v>
      </c>
      <c r="C2018" s="20" t="s">
        <v>30</v>
      </c>
      <c r="D2018" s="45">
        <v>25.850008010864258</v>
      </c>
      <c r="E2018" s="56">
        <v>25.850008010864258</v>
      </c>
    </row>
    <row r="2019" spans="1:5" ht="45">
      <c r="A2019" s="5" t="s">
        <v>3918</v>
      </c>
      <c r="B2019" s="15" t="s">
        <v>3919</v>
      </c>
      <c r="C2019" s="20" t="s">
        <v>212</v>
      </c>
      <c r="D2019" s="47">
        <v>1277.0692138671875</v>
      </c>
      <c r="E2019" s="58">
        <v>1277.0692138671875</v>
      </c>
    </row>
    <row r="2020" spans="1:5" ht="45">
      <c r="A2020" s="5" t="s">
        <v>3920</v>
      </c>
      <c r="B2020" s="15" t="s">
        <v>3921</v>
      </c>
      <c r="C2020" s="20" t="s">
        <v>212</v>
      </c>
      <c r="D2020" s="48">
        <v>0</v>
      </c>
      <c r="E2020" s="59">
        <v>0</v>
      </c>
    </row>
    <row r="2021" spans="1:5" ht="45">
      <c r="A2021" s="5" t="s">
        <v>3922</v>
      </c>
      <c r="B2021" s="15" t="s">
        <v>3923</v>
      </c>
      <c r="C2021" s="20" t="s">
        <v>500</v>
      </c>
      <c r="D2021" s="48">
        <v>0</v>
      </c>
      <c r="E2021" s="59">
        <v>0</v>
      </c>
    </row>
    <row r="2022" spans="1:5" ht="45">
      <c r="A2022" s="5" t="s">
        <v>3924</v>
      </c>
      <c r="B2022" s="15" t="s">
        <v>3925</v>
      </c>
      <c r="C2022" s="20" t="s">
        <v>33</v>
      </c>
      <c r="D2022" s="45">
        <v>59.239997863769531</v>
      </c>
      <c r="E2022" s="56">
        <v>59.239997863769531</v>
      </c>
    </row>
    <row r="2023" spans="1:5" ht="45">
      <c r="A2023" s="5" t="s">
        <v>3926</v>
      </c>
      <c r="B2023" s="15" t="s">
        <v>3927</v>
      </c>
      <c r="C2023" s="20" t="s">
        <v>505</v>
      </c>
      <c r="D2023" s="51">
        <v>0.18545982241630554</v>
      </c>
      <c r="E2023" s="62">
        <v>0.18545982241630554</v>
      </c>
    </row>
    <row r="2024" spans="1:5" ht="45">
      <c r="A2024" s="5" t="s">
        <v>3928</v>
      </c>
      <c r="B2024" s="15" t="s">
        <v>3929</v>
      </c>
      <c r="C2024" s="20" t="s">
        <v>500</v>
      </c>
      <c r="D2024" s="51">
        <v>0.86557447910308838</v>
      </c>
      <c r="E2024" s="62">
        <v>0.86557447910308838</v>
      </c>
    </row>
    <row r="2025" spans="1:5" ht="45">
      <c r="A2025" s="5" t="s">
        <v>3930</v>
      </c>
      <c r="B2025" s="15" t="s">
        <v>3931</v>
      </c>
      <c r="C2025" s="20" t="s">
        <v>3932</v>
      </c>
      <c r="D2025" s="45">
        <v>28.757808685302734</v>
      </c>
      <c r="E2025" s="56">
        <v>28.757808685302734</v>
      </c>
    </row>
    <row r="2026" spans="1:5" ht="45">
      <c r="A2026" s="5" t="s">
        <v>3933</v>
      </c>
      <c r="B2026" s="15" t="s">
        <v>3934</v>
      </c>
      <c r="C2026" s="20" t="s">
        <v>212</v>
      </c>
      <c r="D2026" s="51">
        <v>0.58093011379241943</v>
      </c>
      <c r="E2026" s="62">
        <v>0.58093011379241943</v>
      </c>
    </row>
    <row r="2027" spans="1:5" ht="45">
      <c r="A2027" s="5" t="s">
        <v>3935</v>
      </c>
      <c r="B2027" s="15" t="s">
        <v>3936</v>
      </c>
      <c r="C2027" s="20" t="s">
        <v>127</v>
      </c>
      <c r="D2027" s="50">
        <v>296.82403564453125</v>
      </c>
      <c r="E2027" s="61">
        <v>296.82403564453125</v>
      </c>
    </row>
    <row r="2028" spans="1:5" ht="45">
      <c r="A2028" s="5" t="s">
        <v>3937</v>
      </c>
      <c r="B2028" s="15" t="s">
        <v>3938</v>
      </c>
      <c r="C2028" s="20" t="s">
        <v>3939</v>
      </c>
      <c r="D2028" s="44">
        <v>1.1951243877410889</v>
      </c>
      <c r="E2028" s="55">
        <v>1.1951243877410889</v>
      </c>
    </row>
    <row r="2029" spans="1:5" ht="45">
      <c r="A2029" s="5" t="s">
        <v>3940</v>
      </c>
      <c r="B2029" s="15" t="s">
        <v>3941</v>
      </c>
      <c r="C2029" s="20" t="s">
        <v>33</v>
      </c>
      <c r="D2029" s="45">
        <v>76.589080810546875</v>
      </c>
      <c r="E2029" s="56">
        <v>76.589080810546875</v>
      </c>
    </row>
    <row r="2030" spans="1:5" ht="45">
      <c r="A2030" s="5" t="s">
        <v>3942</v>
      </c>
      <c r="B2030" s="15" t="s">
        <v>3943</v>
      </c>
      <c r="C2030" s="20" t="s">
        <v>33</v>
      </c>
      <c r="D2030" s="45">
        <v>20.549505233764648</v>
      </c>
      <c r="E2030" s="56">
        <v>20.549505233764648</v>
      </c>
    </row>
    <row r="2031" spans="1:5" ht="45">
      <c r="A2031" s="5" t="s">
        <v>3944</v>
      </c>
      <c r="B2031" s="15" t="s">
        <v>3945</v>
      </c>
      <c r="C2031" s="20" t="s">
        <v>33</v>
      </c>
      <c r="D2031" s="51">
        <v>2.9724454507231712E-2</v>
      </c>
      <c r="E2031" s="62">
        <v>2.9724454507231712E-2</v>
      </c>
    </row>
    <row r="2032" spans="1:5" ht="45">
      <c r="A2032" s="5" t="s">
        <v>3946</v>
      </c>
      <c r="B2032" s="15" t="s">
        <v>3947</v>
      </c>
      <c r="C2032" s="20" t="s">
        <v>33</v>
      </c>
      <c r="D2032" s="44">
        <v>1.9092977046966553</v>
      </c>
      <c r="E2032" s="55">
        <v>1.9092977046966553</v>
      </c>
    </row>
    <row r="2033" spans="1:5" ht="45">
      <c r="A2033" s="5" t="s">
        <v>3948</v>
      </c>
      <c r="B2033" s="15" t="s">
        <v>3949</v>
      </c>
      <c r="C2033" s="20" t="s">
        <v>33</v>
      </c>
      <c r="D2033" s="48">
        <v>0</v>
      </c>
      <c r="E2033" s="59">
        <v>0</v>
      </c>
    </row>
    <row r="2034" spans="1:5" ht="45">
      <c r="A2034" s="5" t="s">
        <v>3950</v>
      </c>
      <c r="B2034" s="15" t="s">
        <v>3951</v>
      </c>
      <c r="C2034" s="20" t="s">
        <v>33</v>
      </c>
      <c r="D2034" s="51">
        <v>0.92238712310791016</v>
      </c>
      <c r="E2034" s="62">
        <v>0.92238712310791016</v>
      </c>
    </row>
    <row r="2035" spans="1:5" ht="45">
      <c r="A2035" s="5" t="s">
        <v>3952</v>
      </c>
      <c r="B2035" s="15" t="s">
        <v>3953</v>
      </c>
      <c r="C2035" s="20" t="s">
        <v>33</v>
      </c>
      <c r="D2035" s="48">
        <v>0</v>
      </c>
      <c r="E2035" s="59">
        <v>0</v>
      </c>
    </row>
    <row r="2036" spans="1:5" ht="45">
      <c r="A2036" s="5" t="s">
        <v>3954</v>
      </c>
      <c r="B2036" s="15" t="s">
        <v>3955</v>
      </c>
      <c r="C2036" s="20" t="s">
        <v>2126</v>
      </c>
      <c r="D2036" s="48">
        <v>0</v>
      </c>
      <c r="E2036" s="59">
        <v>0</v>
      </c>
    </row>
    <row r="2037" spans="1:5" ht="45">
      <c r="A2037" s="5" t="s">
        <v>3956</v>
      </c>
      <c r="B2037" s="15" t="s">
        <v>3957</v>
      </c>
      <c r="C2037" s="20" t="s">
        <v>2117</v>
      </c>
      <c r="D2037" s="48">
        <v>0</v>
      </c>
      <c r="E2037" s="59">
        <v>0</v>
      </c>
    </row>
    <row r="2038" spans="1:5" ht="45">
      <c r="A2038" s="5" t="s">
        <v>3958</v>
      </c>
      <c r="B2038" s="15" t="s">
        <v>3959</v>
      </c>
      <c r="C2038" s="20" t="s">
        <v>2117</v>
      </c>
      <c r="D2038" s="48">
        <v>0</v>
      </c>
      <c r="E2038" s="59">
        <v>0</v>
      </c>
    </row>
    <row r="2039" spans="1:5" ht="45">
      <c r="A2039" s="5" t="s">
        <v>3960</v>
      </c>
      <c r="B2039" s="15" t="s">
        <v>3961</v>
      </c>
      <c r="C2039" s="20" t="s">
        <v>2117</v>
      </c>
      <c r="D2039" s="48">
        <v>0</v>
      </c>
      <c r="E2039" s="59">
        <v>0</v>
      </c>
    </row>
    <row r="2040" spans="1:5" ht="45">
      <c r="A2040" s="5" t="s">
        <v>3962</v>
      </c>
      <c r="B2040" s="15" t="s">
        <v>3963</v>
      </c>
      <c r="C2040" s="20" t="s">
        <v>2117</v>
      </c>
      <c r="D2040" s="48">
        <v>0</v>
      </c>
      <c r="E2040" s="59">
        <v>0</v>
      </c>
    </row>
    <row r="2041" spans="1:5" ht="45">
      <c r="A2041" s="5" t="s">
        <v>3964</v>
      </c>
      <c r="B2041" s="15" t="s">
        <v>3965</v>
      </c>
      <c r="C2041" s="20" t="s">
        <v>2117</v>
      </c>
      <c r="D2041" s="48">
        <v>0</v>
      </c>
      <c r="E2041" s="59">
        <v>0</v>
      </c>
    </row>
    <row r="2042" spans="1:5" ht="45">
      <c r="A2042" s="5" t="s">
        <v>3966</v>
      </c>
      <c r="B2042" s="15" t="s">
        <v>3967</v>
      </c>
      <c r="C2042" s="20" t="s">
        <v>33</v>
      </c>
      <c r="D2042" s="45">
        <v>20.949495315551758</v>
      </c>
      <c r="E2042" s="56">
        <v>20.949495315551758</v>
      </c>
    </row>
    <row r="2043" spans="1:5" ht="45">
      <c r="A2043" s="5" t="s">
        <v>3968</v>
      </c>
      <c r="B2043" s="15" t="s">
        <v>3969</v>
      </c>
      <c r="C2043" s="20" t="s">
        <v>3970</v>
      </c>
      <c r="D2043" s="46">
        <v>995396.75</v>
      </c>
      <c r="E2043" s="57">
        <v>995396.75</v>
      </c>
    </row>
    <row r="2044" spans="1:5" ht="60">
      <c r="A2044" s="5" t="s">
        <v>3971</v>
      </c>
      <c r="B2044" s="15" t="s">
        <v>3972</v>
      </c>
      <c r="C2044" s="20" t="s">
        <v>38</v>
      </c>
      <c r="D2044" s="44">
        <v>1.1254067420959473</v>
      </c>
      <c r="E2044" s="55">
        <v>1.1254067420959473</v>
      </c>
    </row>
    <row r="2045" spans="1:5" ht="60">
      <c r="A2045" s="5" t="s">
        <v>3973</v>
      </c>
      <c r="B2045" s="15" t="s">
        <v>3974</v>
      </c>
      <c r="C2045" s="20" t="s">
        <v>30</v>
      </c>
      <c r="D2045" s="50">
        <v>320.67135620117187</v>
      </c>
      <c r="E2045" s="61">
        <v>320.67135620117187</v>
      </c>
    </row>
    <row r="2046" spans="1:5" ht="60">
      <c r="A2046" s="5" t="s">
        <v>3975</v>
      </c>
      <c r="B2046" s="15" t="s">
        <v>3976</v>
      </c>
      <c r="C2046" s="20" t="s">
        <v>212</v>
      </c>
      <c r="D2046" s="50">
        <v>269.41229248046875</v>
      </c>
      <c r="E2046" s="61">
        <v>269.41229248046875</v>
      </c>
    </row>
    <row r="2047" spans="1:5" ht="60">
      <c r="A2047" s="5" t="s">
        <v>3977</v>
      </c>
      <c r="B2047" s="15" t="s">
        <v>3978</v>
      </c>
      <c r="C2047" s="20" t="s">
        <v>212</v>
      </c>
      <c r="D2047" s="48">
        <v>0</v>
      </c>
      <c r="E2047" s="59">
        <v>0</v>
      </c>
    </row>
    <row r="2048" spans="1:5" ht="60">
      <c r="A2048" s="5" t="s">
        <v>3979</v>
      </c>
      <c r="B2048" s="15" t="s">
        <v>3980</v>
      </c>
      <c r="C2048" s="20" t="s">
        <v>500</v>
      </c>
      <c r="D2048" s="48">
        <v>0</v>
      </c>
      <c r="E2048" s="59">
        <v>0</v>
      </c>
    </row>
    <row r="2049" spans="1:5" ht="75">
      <c r="A2049" s="5" t="s">
        <v>3981</v>
      </c>
      <c r="B2049" s="15" t="s">
        <v>3982</v>
      </c>
      <c r="C2049" s="20" t="s">
        <v>33</v>
      </c>
      <c r="D2049" s="48">
        <v>0</v>
      </c>
      <c r="E2049" s="59">
        <v>0</v>
      </c>
    </row>
    <row r="2050" spans="1:5" ht="60">
      <c r="A2050" s="5" t="s">
        <v>3983</v>
      </c>
      <c r="B2050" s="15" t="s">
        <v>3984</v>
      </c>
      <c r="C2050" s="20" t="s">
        <v>505</v>
      </c>
      <c r="D2050" s="51">
        <v>0.86694854497909546</v>
      </c>
      <c r="E2050" s="62">
        <v>0.86694854497909546</v>
      </c>
    </row>
    <row r="2051" spans="1:5" ht="60">
      <c r="A2051" s="5" t="s">
        <v>3985</v>
      </c>
      <c r="B2051" s="15" t="s">
        <v>3986</v>
      </c>
      <c r="C2051" s="20" t="s">
        <v>500</v>
      </c>
      <c r="D2051" s="50">
        <v>305.65060424804687</v>
      </c>
      <c r="E2051" s="61">
        <v>305.65060424804687</v>
      </c>
    </row>
    <row r="2052" spans="1:5" ht="60">
      <c r="A2052" s="5" t="s">
        <v>3987</v>
      </c>
      <c r="B2052" s="15" t="s">
        <v>3988</v>
      </c>
      <c r="C2052" s="20" t="s">
        <v>3932</v>
      </c>
      <c r="D2052" s="45">
        <v>28.772794723510742</v>
      </c>
      <c r="E2052" s="56">
        <v>28.772794723510742</v>
      </c>
    </row>
    <row r="2053" spans="1:5" ht="60">
      <c r="A2053" s="5" t="s">
        <v>3989</v>
      </c>
      <c r="B2053" s="15" t="s">
        <v>3990</v>
      </c>
      <c r="C2053" s="20" t="s">
        <v>212</v>
      </c>
      <c r="D2053" s="51">
        <v>0.12266086786985397</v>
      </c>
      <c r="E2053" s="62">
        <v>0.12266086786985397</v>
      </c>
    </row>
    <row r="2054" spans="1:5" ht="60">
      <c r="A2054" s="5" t="s">
        <v>3991</v>
      </c>
      <c r="B2054" s="15" t="s">
        <v>3992</v>
      </c>
      <c r="C2054" s="20" t="s">
        <v>127</v>
      </c>
      <c r="D2054" s="50">
        <v>114.11083221435547</v>
      </c>
      <c r="E2054" s="61">
        <v>114.11083221435547</v>
      </c>
    </row>
    <row r="2055" spans="1:5" ht="60">
      <c r="A2055" s="5" t="s">
        <v>3993</v>
      </c>
      <c r="B2055" s="15" t="s">
        <v>3994</v>
      </c>
      <c r="C2055" s="20" t="s">
        <v>3939</v>
      </c>
      <c r="D2055" s="51">
        <v>0.65582555532455444</v>
      </c>
      <c r="E2055" s="62">
        <v>0.65582555532455444</v>
      </c>
    </row>
    <row r="2056" spans="1:5" ht="75">
      <c r="A2056" s="5" t="s">
        <v>3995</v>
      </c>
      <c r="B2056" s="15" t="s">
        <v>3996</v>
      </c>
      <c r="C2056" s="20" t="s">
        <v>33</v>
      </c>
      <c r="D2056" s="45">
        <v>76.6959228515625</v>
      </c>
      <c r="E2056" s="56">
        <v>76.6959228515625</v>
      </c>
    </row>
    <row r="2057" spans="1:5" ht="75">
      <c r="A2057" s="5" t="s">
        <v>3997</v>
      </c>
      <c r="B2057" s="15" t="s">
        <v>3998</v>
      </c>
      <c r="C2057" s="20" t="s">
        <v>33</v>
      </c>
      <c r="D2057" s="45">
        <v>20.57817268371582</v>
      </c>
      <c r="E2057" s="56">
        <v>20.57817268371582</v>
      </c>
    </row>
    <row r="2058" spans="1:5" ht="75">
      <c r="A2058" s="5" t="s">
        <v>3999</v>
      </c>
      <c r="B2058" s="15" t="s">
        <v>4000</v>
      </c>
      <c r="C2058" s="20" t="s">
        <v>33</v>
      </c>
      <c r="D2058" s="51">
        <v>2.9765922576189041E-2</v>
      </c>
      <c r="E2058" s="62">
        <v>2.9765922576189041E-2</v>
      </c>
    </row>
    <row r="2059" spans="1:5" ht="75">
      <c r="A2059" s="5" t="s">
        <v>4001</v>
      </c>
      <c r="B2059" s="15" t="s">
        <v>4002</v>
      </c>
      <c r="C2059" s="20" t="s">
        <v>33</v>
      </c>
      <c r="D2059" s="44">
        <v>1.7724605798721313</v>
      </c>
      <c r="E2059" s="55">
        <v>1.7724605798721313</v>
      </c>
    </row>
    <row r="2060" spans="1:5" ht="75">
      <c r="A2060" s="5" t="s">
        <v>4003</v>
      </c>
      <c r="B2060" s="15" t="s">
        <v>4004</v>
      </c>
      <c r="C2060" s="20" t="s">
        <v>33</v>
      </c>
      <c r="D2060" s="48">
        <v>0</v>
      </c>
      <c r="E2060" s="59">
        <v>0</v>
      </c>
    </row>
    <row r="2061" spans="1:5" ht="75">
      <c r="A2061" s="5" t="s">
        <v>4005</v>
      </c>
      <c r="B2061" s="15" t="s">
        <v>4006</v>
      </c>
      <c r="C2061" s="20" t="s">
        <v>33</v>
      </c>
      <c r="D2061" s="51">
        <v>0.92367380857467651</v>
      </c>
      <c r="E2061" s="62">
        <v>0.92367380857467651</v>
      </c>
    </row>
    <row r="2062" spans="1:5" ht="75">
      <c r="A2062" s="5" t="s">
        <v>4007</v>
      </c>
      <c r="B2062" s="15" t="s">
        <v>4008</v>
      </c>
      <c r="C2062" s="20" t="s">
        <v>33</v>
      </c>
      <c r="D2062" s="48">
        <v>0</v>
      </c>
      <c r="E2062" s="59">
        <v>0</v>
      </c>
    </row>
    <row r="2063" spans="1:5" ht="75">
      <c r="A2063" s="5" t="s">
        <v>4009</v>
      </c>
      <c r="B2063" s="15" t="s">
        <v>4010</v>
      </c>
      <c r="C2063" s="20" t="s">
        <v>2126</v>
      </c>
      <c r="D2063" s="48">
        <v>0</v>
      </c>
      <c r="E2063" s="59">
        <v>0</v>
      </c>
    </row>
    <row r="2064" spans="1:5" ht="60">
      <c r="A2064" s="5" t="s">
        <v>4011</v>
      </c>
      <c r="B2064" s="15" t="s">
        <v>4012</v>
      </c>
      <c r="C2064" s="20" t="s">
        <v>2117</v>
      </c>
      <c r="D2064" s="48">
        <v>0</v>
      </c>
      <c r="E2064" s="59">
        <v>0</v>
      </c>
    </row>
    <row r="2065" spans="1:5" ht="60">
      <c r="A2065" s="5" t="s">
        <v>4013</v>
      </c>
      <c r="B2065" s="15" t="s">
        <v>4014</v>
      </c>
      <c r="C2065" s="20" t="s">
        <v>2117</v>
      </c>
      <c r="D2065" s="48">
        <v>0</v>
      </c>
      <c r="E2065" s="59">
        <v>0</v>
      </c>
    </row>
    <row r="2066" spans="1:5" ht="60">
      <c r="A2066" s="5" t="s">
        <v>4015</v>
      </c>
      <c r="B2066" s="15" t="s">
        <v>4016</v>
      </c>
      <c r="C2066" s="20" t="s">
        <v>2117</v>
      </c>
      <c r="D2066" s="48">
        <v>0</v>
      </c>
      <c r="E2066" s="59">
        <v>0</v>
      </c>
    </row>
    <row r="2067" spans="1:5" ht="60">
      <c r="A2067" s="5" t="s">
        <v>4017</v>
      </c>
      <c r="B2067" s="15" t="s">
        <v>4018</v>
      </c>
      <c r="C2067" s="20" t="s">
        <v>2117</v>
      </c>
      <c r="D2067" s="48">
        <v>0</v>
      </c>
      <c r="E2067" s="59">
        <v>0</v>
      </c>
    </row>
    <row r="2068" spans="1:5" ht="60">
      <c r="A2068" s="5" t="s">
        <v>4019</v>
      </c>
      <c r="B2068" s="15" t="s">
        <v>4020</v>
      </c>
      <c r="C2068" s="20" t="s">
        <v>2117</v>
      </c>
      <c r="D2068" s="48">
        <v>0</v>
      </c>
      <c r="E2068" s="59">
        <v>0</v>
      </c>
    </row>
    <row r="2069" spans="1:5" ht="60">
      <c r="A2069" s="5" t="s">
        <v>4021</v>
      </c>
      <c r="B2069" s="15" t="s">
        <v>4022</v>
      </c>
      <c r="C2069" s="20" t="s">
        <v>33</v>
      </c>
      <c r="D2069" s="45">
        <v>20.949493408203125</v>
      </c>
      <c r="E2069" s="56">
        <v>20.949493408203125</v>
      </c>
    </row>
    <row r="2070" spans="1:5" ht="75">
      <c r="A2070" s="5" t="s">
        <v>4023</v>
      </c>
      <c r="B2070" s="15" t="s">
        <v>4024</v>
      </c>
      <c r="C2070" s="20" t="s">
        <v>3970</v>
      </c>
      <c r="D2070" s="46">
        <v>209880.90625</v>
      </c>
      <c r="E2070" s="57">
        <v>209880.90625</v>
      </c>
    </row>
    <row r="2071" spans="1:5" ht="45">
      <c r="A2071" s="5" t="s">
        <v>4025</v>
      </c>
      <c r="B2071" s="15" t="s">
        <v>4026</v>
      </c>
      <c r="C2071" s="20" t="s">
        <v>38</v>
      </c>
      <c r="D2071" s="44">
        <v>1.1378698348999023</v>
      </c>
      <c r="E2071" s="55">
        <v>1.1378698348999023</v>
      </c>
    </row>
    <row r="2072" spans="1:5" ht="45">
      <c r="A2072" s="5" t="s">
        <v>4027</v>
      </c>
      <c r="B2072" s="15" t="s">
        <v>4028</v>
      </c>
      <c r="C2072" s="20" t="s">
        <v>30</v>
      </c>
      <c r="D2072" s="45">
        <v>28.208236694335938</v>
      </c>
      <c r="E2072" s="56">
        <v>28.208236694335938</v>
      </c>
    </row>
    <row r="2073" spans="1:5" ht="45">
      <c r="A2073" s="5" t="s">
        <v>4029</v>
      </c>
      <c r="B2073" s="15" t="s">
        <v>4030</v>
      </c>
      <c r="C2073" s="20" t="s">
        <v>212</v>
      </c>
      <c r="D2073" s="50">
        <v>372.87127685546875</v>
      </c>
      <c r="E2073" s="61">
        <v>372.87127685546875</v>
      </c>
    </row>
    <row r="2074" spans="1:5" ht="45">
      <c r="A2074" s="5" t="s">
        <v>4031</v>
      </c>
      <c r="B2074" s="15" t="s">
        <v>4032</v>
      </c>
      <c r="C2074" s="20" t="s">
        <v>212</v>
      </c>
      <c r="D2074" s="48">
        <v>0</v>
      </c>
      <c r="E2074" s="59">
        <v>0</v>
      </c>
    </row>
    <row r="2075" spans="1:5" ht="45">
      <c r="A2075" s="5" t="s">
        <v>4033</v>
      </c>
      <c r="B2075" s="15" t="s">
        <v>4034</v>
      </c>
      <c r="C2075" s="20" t="s">
        <v>500</v>
      </c>
      <c r="D2075" s="48">
        <v>0</v>
      </c>
      <c r="E2075" s="59">
        <v>0</v>
      </c>
    </row>
    <row r="2076" spans="1:5" ht="45">
      <c r="A2076" s="5" t="s">
        <v>4035</v>
      </c>
      <c r="B2076" s="15" t="s">
        <v>4036</v>
      </c>
      <c r="C2076" s="20" t="s">
        <v>33</v>
      </c>
      <c r="D2076" s="45">
        <v>52.737785339355469</v>
      </c>
      <c r="E2076" s="56">
        <v>52.737785339355469</v>
      </c>
    </row>
    <row r="2077" spans="1:5" ht="45">
      <c r="A2077" s="5" t="s">
        <v>4037</v>
      </c>
      <c r="B2077" s="15" t="s">
        <v>4038</v>
      </c>
      <c r="C2077" s="20" t="s">
        <v>505</v>
      </c>
      <c r="D2077" s="51">
        <v>0.16411831974983215</v>
      </c>
      <c r="E2077" s="62">
        <v>0.16411831974983215</v>
      </c>
    </row>
    <row r="2078" spans="1:5" ht="45">
      <c r="A2078" s="5" t="s">
        <v>4039</v>
      </c>
      <c r="B2078" s="15" t="s">
        <v>4040</v>
      </c>
      <c r="C2078" s="20" t="s">
        <v>500</v>
      </c>
      <c r="D2078" s="44">
        <v>3.2646281719207764</v>
      </c>
      <c r="E2078" s="55">
        <v>3.2646281719207764</v>
      </c>
    </row>
    <row r="2079" spans="1:5" ht="45">
      <c r="A2079" s="5" t="s">
        <v>4041</v>
      </c>
      <c r="B2079" s="15" t="s">
        <v>4042</v>
      </c>
      <c r="C2079" s="20" t="s">
        <v>3932</v>
      </c>
      <c r="D2079" s="45">
        <v>28.772794723510742</v>
      </c>
      <c r="E2079" s="56">
        <v>28.772794723510742</v>
      </c>
    </row>
    <row r="2080" spans="1:5" ht="45">
      <c r="A2080" s="5" t="s">
        <v>4043</v>
      </c>
      <c r="B2080" s="15" t="s">
        <v>4044</v>
      </c>
      <c r="C2080" s="20" t="s">
        <v>212</v>
      </c>
      <c r="D2080" s="51">
        <v>0.16976477205753326</v>
      </c>
      <c r="E2080" s="62">
        <v>0.16976477205753326</v>
      </c>
    </row>
    <row r="2081" spans="1:5" ht="45">
      <c r="A2081" s="5" t="s">
        <v>4045</v>
      </c>
      <c r="B2081" s="15" t="s">
        <v>4046</v>
      </c>
      <c r="C2081" s="20" t="s">
        <v>127</v>
      </c>
      <c r="D2081" s="45">
        <v>79.270683288574219</v>
      </c>
      <c r="E2081" s="56">
        <v>79.270683288574219</v>
      </c>
    </row>
    <row r="2082" spans="1:5" ht="45">
      <c r="A2082" s="5" t="s">
        <v>4047</v>
      </c>
      <c r="B2082" s="15" t="s">
        <v>4048</v>
      </c>
      <c r="C2082" s="20" t="s">
        <v>3939</v>
      </c>
      <c r="D2082" s="44">
        <v>1.3066045045852661</v>
      </c>
      <c r="E2082" s="55">
        <v>1.3066045045852661</v>
      </c>
    </row>
    <row r="2083" spans="1:5" ht="60">
      <c r="A2083" s="5" t="s">
        <v>4049</v>
      </c>
      <c r="B2083" s="15" t="s">
        <v>4050</v>
      </c>
      <c r="C2083" s="20" t="s">
        <v>33</v>
      </c>
      <c r="D2083" s="45">
        <v>76.6959228515625</v>
      </c>
      <c r="E2083" s="56">
        <v>76.6959228515625</v>
      </c>
    </row>
    <row r="2084" spans="1:5" ht="60">
      <c r="A2084" s="5" t="s">
        <v>4051</v>
      </c>
      <c r="B2084" s="15" t="s">
        <v>4052</v>
      </c>
      <c r="C2084" s="20" t="s">
        <v>33</v>
      </c>
      <c r="D2084" s="45">
        <v>20.57817268371582</v>
      </c>
      <c r="E2084" s="56">
        <v>20.57817268371582</v>
      </c>
    </row>
    <row r="2085" spans="1:5" ht="60">
      <c r="A2085" s="5" t="s">
        <v>4053</v>
      </c>
      <c r="B2085" s="15" t="s">
        <v>4054</v>
      </c>
      <c r="C2085" s="20" t="s">
        <v>33</v>
      </c>
      <c r="D2085" s="51">
        <v>2.9765922576189041E-2</v>
      </c>
      <c r="E2085" s="62">
        <v>2.9765922576189041E-2</v>
      </c>
    </row>
    <row r="2086" spans="1:5" ht="60">
      <c r="A2086" s="5" t="s">
        <v>4055</v>
      </c>
      <c r="B2086" s="15" t="s">
        <v>4056</v>
      </c>
      <c r="C2086" s="20" t="s">
        <v>33</v>
      </c>
      <c r="D2086" s="44">
        <v>1.7724605798721313</v>
      </c>
      <c r="E2086" s="55">
        <v>1.7724605798721313</v>
      </c>
    </row>
    <row r="2087" spans="1:5" ht="60">
      <c r="A2087" s="5" t="s">
        <v>4057</v>
      </c>
      <c r="B2087" s="15" t="s">
        <v>4058</v>
      </c>
      <c r="C2087" s="20" t="s">
        <v>33</v>
      </c>
      <c r="D2087" s="48">
        <v>0</v>
      </c>
      <c r="E2087" s="59">
        <v>0</v>
      </c>
    </row>
    <row r="2088" spans="1:5" ht="60">
      <c r="A2088" s="5" t="s">
        <v>4059</v>
      </c>
      <c r="B2088" s="15" t="s">
        <v>4060</v>
      </c>
      <c r="C2088" s="20" t="s">
        <v>33</v>
      </c>
      <c r="D2088" s="51">
        <v>0.92367380857467651</v>
      </c>
      <c r="E2088" s="62">
        <v>0.92367380857467651</v>
      </c>
    </row>
    <row r="2089" spans="1:5" ht="60">
      <c r="A2089" s="5" t="s">
        <v>4061</v>
      </c>
      <c r="B2089" s="15" t="s">
        <v>4062</v>
      </c>
      <c r="C2089" s="20" t="s">
        <v>33</v>
      </c>
      <c r="D2089" s="48">
        <v>0</v>
      </c>
      <c r="E2089" s="59">
        <v>0</v>
      </c>
    </row>
    <row r="2090" spans="1:5" ht="60">
      <c r="A2090" s="5" t="s">
        <v>4063</v>
      </c>
      <c r="B2090" s="15" t="s">
        <v>4064</v>
      </c>
      <c r="C2090" s="20" t="s">
        <v>2126</v>
      </c>
      <c r="D2090" s="48">
        <v>0</v>
      </c>
      <c r="E2090" s="59">
        <v>0</v>
      </c>
    </row>
    <row r="2091" spans="1:5" ht="45">
      <c r="A2091" s="5" t="s">
        <v>4065</v>
      </c>
      <c r="B2091" s="15" t="s">
        <v>4066</v>
      </c>
      <c r="C2091" s="20" t="s">
        <v>2117</v>
      </c>
      <c r="D2091" s="48">
        <v>0</v>
      </c>
      <c r="E2091" s="59">
        <v>0</v>
      </c>
    </row>
    <row r="2092" spans="1:5" ht="45">
      <c r="A2092" s="5" t="s">
        <v>4067</v>
      </c>
      <c r="B2092" s="15" t="s">
        <v>4068</v>
      </c>
      <c r="C2092" s="20" t="s">
        <v>2117</v>
      </c>
      <c r="D2092" s="48">
        <v>0</v>
      </c>
      <c r="E2092" s="59">
        <v>0</v>
      </c>
    </row>
    <row r="2093" spans="1:5" ht="45">
      <c r="A2093" s="5" t="s">
        <v>4069</v>
      </c>
      <c r="B2093" s="15" t="s">
        <v>4070</v>
      </c>
      <c r="C2093" s="20" t="s">
        <v>2117</v>
      </c>
      <c r="D2093" s="48">
        <v>0</v>
      </c>
      <c r="E2093" s="59">
        <v>0</v>
      </c>
    </row>
    <row r="2094" spans="1:5" ht="45">
      <c r="A2094" s="5" t="s">
        <v>4071</v>
      </c>
      <c r="B2094" s="15" t="s">
        <v>4072</v>
      </c>
      <c r="C2094" s="20" t="s">
        <v>2117</v>
      </c>
      <c r="D2094" s="48">
        <v>0</v>
      </c>
      <c r="E2094" s="59">
        <v>0</v>
      </c>
    </row>
    <row r="2095" spans="1:5" ht="45">
      <c r="A2095" s="5" t="s">
        <v>4073</v>
      </c>
      <c r="B2095" s="15" t="s">
        <v>4074</v>
      </c>
      <c r="C2095" s="20" t="s">
        <v>2117</v>
      </c>
      <c r="D2095" s="48">
        <v>0</v>
      </c>
      <c r="E2095" s="59">
        <v>0</v>
      </c>
    </row>
    <row r="2096" spans="1:5" ht="45">
      <c r="A2096" s="5" t="s">
        <v>4075</v>
      </c>
      <c r="B2096" s="15" t="s">
        <v>4076</v>
      </c>
      <c r="C2096" s="20" t="s">
        <v>33</v>
      </c>
      <c r="D2096" s="45">
        <v>20.949493408203125</v>
      </c>
      <c r="E2096" s="56">
        <v>20.949493408203125</v>
      </c>
    </row>
    <row r="2097" spans="1:5" ht="60">
      <c r="A2097" s="5" t="s">
        <v>4077</v>
      </c>
      <c r="B2097" s="15" t="s">
        <v>4078</v>
      </c>
      <c r="C2097" s="20" t="s">
        <v>3970</v>
      </c>
      <c r="D2097" s="46">
        <v>290478.8125</v>
      </c>
      <c r="E2097" s="57">
        <v>290478.8125</v>
      </c>
    </row>
    <row r="2098" spans="1:5" ht="60">
      <c r="A2098" s="5" t="s">
        <v>4079</v>
      </c>
      <c r="B2098" s="15" t="s">
        <v>4080</v>
      </c>
      <c r="C2098" s="20" t="s">
        <v>38</v>
      </c>
      <c r="D2098" s="44">
        <v>1.0117897987365723</v>
      </c>
      <c r="E2098" s="55">
        <v>1.0117897987365723</v>
      </c>
    </row>
    <row r="2099" spans="1:5" ht="60">
      <c r="A2099" s="5" t="s">
        <v>4081</v>
      </c>
      <c r="B2099" s="15" t="s">
        <v>4082</v>
      </c>
      <c r="C2099" s="20" t="s">
        <v>30</v>
      </c>
      <c r="D2099" s="47">
        <v>1151</v>
      </c>
      <c r="E2099" s="58">
        <v>1151</v>
      </c>
    </row>
    <row r="2100" spans="1:5" ht="60">
      <c r="A2100" s="5" t="s">
        <v>4083</v>
      </c>
      <c r="B2100" s="15" t="s">
        <v>4084</v>
      </c>
      <c r="C2100" s="20" t="s">
        <v>212</v>
      </c>
      <c r="D2100" s="47">
        <v>1667.9169921875</v>
      </c>
      <c r="E2100" s="58">
        <v>1667.9169921875</v>
      </c>
    </row>
    <row r="2101" spans="1:5" ht="60">
      <c r="A2101" s="5" t="s">
        <v>4085</v>
      </c>
      <c r="B2101" s="15" t="s">
        <v>4086</v>
      </c>
      <c r="C2101" s="20" t="s">
        <v>212</v>
      </c>
      <c r="D2101" s="44">
        <v>8.171422004699707</v>
      </c>
      <c r="E2101" s="55">
        <v>8.171422004699707</v>
      </c>
    </row>
    <row r="2102" spans="1:5" ht="60">
      <c r="A2102" s="5" t="s">
        <v>4087</v>
      </c>
      <c r="B2102" s="15" t="s">
        <v>4088</v>
      </c>
      <c r="C2102" s="20" t="s">
        <v>500</v>
      </c>
      <c r="D2102" s="47">
        <v>1270.1007080078125</v>
      </c>
      <c r="E2102" s="58">
        <v>1270.1007080078125</v>
      </c>
    </row>
    <row r="2103" spans="1:5" ht="60">
      <c r="A2103" s="5" t="s">
        <v>4089</v>
      </c>
      <c r="B2103" s="15" t="s">
        <v>4090</v>
      </c>
      <c r="C2103" s="20" t="s">
        <v>33</v>
      </c>
      <c r="D2103" s="48">
        <v>0</v>
      </c>
      <c r="E2103" s="59">
        <v>0</v>
      </c>
    </row>
    <row r="2104" spans="1:5" ht="60">
      <c r="A2104" s="5" t="s">
        <v>4091</v>
      </c>
      <c r="B2104" s="15" t="s">
        <v>4092</v>
      </c>
      <c r="C2104" s="20" t="s">
        <v>505</v>
      </c>
      <c r="D2104" s="44">
        <v>2.1108064651489258</v>
      </c>
      <c r="E2104" s="55">
        <v>2.1108064651489258</v>
      </c>
    </row>
    <row r="2105" spans="1:5" ht="60">
      <c r="A2105" s="5" t="s">
        <v>4093</v>
      </c>
      <c r="B2105" s="15" t="s">
        <v>4094</v>
      </c>
      <c r="C2105" s="20" t="s">
        <v>500</v>
      </c>
      <c r="D2105" s="47">
        <v>1367.6944580078125</v>
      </c>
      <c r="E2105" s="58">
        <v>1367.6944580078125</v>
      </c>
    </row>
    <row r="2106" spans="1:5" ht="60">
      <c r="A2106" s="5" t="s">
        <v>4095</v>
      </c>
      <c r="B2106" s="15" t="s">
        <v>4096</v>
      </c>
      <c r="C2106" s="20" t="s">
        <v>3932</v>
      </c>
      <c r="D2106" s="45">
        <v>29.043636322021484</v>
      </c>
      <c r="E2106" s="56">
        <v>29.043636322021484</v>
      </c>
    </row>
    <row r="2107" spans="1:5" ht="60">
      <c r="A2107" s="5" t="s">
        <v>4097</v>
      </c>
      <c r="B2107" s="15" t="s">
        <v>4098</v>
      </c>
      <c r="C2107" s="20" t="s">
        <v>212</v>
      </c>
      <c r="D2107" s="50">
        <v>328.68020629882812</v>
      </c>
      <c r="E2107" s="61">
        <v>328.68020629882812</v>
      </c>
    </row>
    <row r="2108" spans="1:5" ht="60">
      <c r="A2108" s="5" t="s">
        <v>4099</v>
      </c>
      <c r="B2108" s="15" t="s">
        <v>4100</v>
      </c>
      <c r="C2108" s="20" t="s">
        <v>127</v>
      </c>
      <c r="D2108" s="47">
        <v>1866.9560546875</v>
      </c>
      <c r="E2108" s="58">
        <v>1866.9560546875</v>
      </c>
    </row>
    <row r="2109" spans="1:5" ht="60">
      <c r="A2109" s="5" t="s">
        <v>4101</v>
      </c>
      <c r="B2109" s="15" t="s">
        <v>4102</v>
      </c>
      <c r="C2109" s="20" t="s">
        <v>3939</v>
      </c>
      <c r="D2109" s="51">
        <v>0.2481636255979538</v>
      </c>
      <c r="E2109" s="62">
        <v>0.2481636255979538</v>
      </c>
    </row>
    <row r="2110" spans="1:5" ht="75">
      <c r="A2110" s="5" t="s">
        <v>4103</v>
      </c>
      <c r="B2110" s="15" t="s">
        <v>4104</v>
      </c>
      <c r="C2110" s="20" t="s">
        <v>33</v>
      </c>
      <c r="D2110" s="45">
        <v>69.363334655761719</v>
      </c>
      <c r="E2110" s="56">
        <v>69.363334655761719</v>
      </c>
    </row>
    <row r="2111" spans="1:5" ht="75">
      <c r="A2111" s="5" t="s">
        <v>4105</v>
      </c>
      <c r="B2111" s="15" t="s">
        <v>4106</v>
      </c>
      <c r="C2111" s="20" t="s">
        <v>33</v>
      </c>
      <c r="D2111" s="44">
        <v>3.7172515392303467</v>
      </c>
      <c r="E2111" s="55">
        <v>3.7172515392303467</v>
      </c>
    </row>
    <row r="2112" spans="1:5" ht="75">
      <c r="A2112" s="5" t="s">
        <v>4107</v>
      </c>
      <c r="B2112" s="15" t="s">
        <v>4108</v>
      </c>
      <c r="C2112" s="20" t="s">
        <v>33</v>
      </c>
      <c r="D2112" s="45">
        <v>13.00465202331543</v>
      </c>
      <c r="E2112" s="56">
        <v>13.00465202331543</v>
      </c>
    </row>
    <row r="2113" spans="1:5" ht="75">
      <c r="A2113" s="5" t="s">
        <v>4109</v>
      </c>
      <c r="B2113" s="15" t="s">
        <v>4110</v>
      </c>
      <c r="C2113" s="20" t="s">
        <v>33</v>
      </c>
      <c r="D2113" s="45">
        <v>13.061439514160156</v>
      </c>
      <c r="E2113" s="56">
        <v>13.061439514160156</v>
      </c>
    </row>
    <row r="2114" spans="1:5" ht="75">
      <c r="A2114" s="5" t="s">
        <v>4111</v>
      </c>
      <c r="B2114" s="15" t="s">
        <v>4112</v>
      </c>
      <c r="C2114" s="20" t="s">
        <v>33</v>
      </c>
      <c r="D2114" s="48">
        <v>0</v>
      </c>
      <c r="E2114" s="59">
        <v>0</v>
      </c>
    </row>
    <row r="2115" spans="1:5" ht="75">
      <c r="A2115" s="5" t="s">
        <v>4113</v>
      </c>
      <c r="B2115" s="15" t="s">
        <v>4114</v>
      </c>
      <c r="C2115" s="20" t="s">
        <v>33</v>
      </c>
      <c r="D2115" s="51">
        <v>0.83426439762115479</v>
      </c>
      <c r="E2115" s="62">
        <v>0.83426439762115479</v>
      </c>
    </row>
    <row r="2116" spans="1:5" ht="75">
      <c r="A2116" s="5" t="s">
        <v>4115</v>
      </c>
      <c r="B2116" s="15" t="s">
        <v>4116</v>
      </c>
      <c r="C2116" s="20" t="s">
        <v>33</v>
      </c>
      <c r="D2116" s="51">
        <v>1.9061246886849403E-2</v>
      </c>
      <c r="E2116" s="62">
        <v>1.9061246886849403E-2</v>
      </c>
    </row>
    <row r="2117" spans="1:5" ht="75">
      <c r="A2117" s="5" t="s">
        <v>4117</v>
      </c>
      <c r="B2117" s="15" t="s">
        <v>4118</v>
      </c>
      <c r="C2117" s="20" t="s">
        <v>2126</v>
      </c>
      <c r="D2117" s="51">
        <v>0.95306235551834106</v>
      </c>
      <c r="E2117" s="62">
        <v>0.95306235551834106</v>
      </c>
    </row>
    <row r="2118" spans="1:5" ht="60">
      <c r="A2118" s="5" t="s">
        <v>4119</v>
      </c>
      <c r="B2118" s="15" t="s">
        <v>4120</v>
      </c>
      <c r="C2118" s="20" t="s">
        <v>2117</v>
      </c>
      <c r="D2118" s="48">
        <v>0</v>
      </c>
      <c r="E2118" s="59">
        <v>0</v>
      </c>
    </row>
    <row r="2119" spans="1:5" ht="60">
      <c r="A2119" s="5" t="s">
        <v>4121</v>
      </c>
      <c r="B2119" s="15" t="s">
        <v>4122</v>
      </c>
      <c r="C2119" s="20" t="s">
        <v>2117</v>
      </c>
      <c r="D2119" s="48">
        <v>0</v>
      </c>
      <c r="E2119" s="59">
        <v>0</v>
      </c>
    </row>
    <row r="2120" spans="1:5" ht="60">
      <c r="A2120" s="5" t="s">
        <v>4123</v>
      </c>
      <c r="B2120" s="15" t="s">
        <v>4124</v>
      </c>
      <c r="C2120" s="20" t="s">
        <v>2117</v>
      </c>
      <c r="D2120" s="48">
        <v>0</v>
      </c>
      <c r="E2120" s="59">
        <v>0</v>
      </c>
    </row>
    <row r="2121" spans="1:5" ht="60">
      <c r="A2121" s="5" t="s">
        <v>4125</v>
      </c>
      <c r="B2121" s="15" t="s">
        <v>4126</v>
      </c>
      <c r="C2121" s="20" t="s">
        <v>2117</v>
      </c>
      <c r="D2121" s="48">
        <v>0</v>
      </c>
      <c r="E2121" s="59">
        <v>0</v>
      </c>
    </row>
    <row r="2122" spans="1:5" ht="60">
      <c r="A2122" s="5" t="s">
        <v>4127</v>
      </c>
      <c r="B2122" s="15" t="s">
        <v>4128</v>
      </c>
      <c r="C2122" s="20" t="s">
        <v>2117</v>
      </c>
      <c r="D2122" s="48">
        <v>0</v>
      </c>
      <c r="E2122" s="59">
        <v>0</v>
      </c>
    </row>
    <row r="2123" spans="1:5" ht="60">
      <c r="A2123" s="5" t="s">
        <v>4129</v>
      </c>
      <c r="B2123" s="15" t="s">
        <v>4130</v>
      </c>
      <c r="C2123" s="20" t="s">
        <v>33</v>
      </c>
      <c r="D2123" s="44">
        <v>4.2757225036621094</v>
      </c>
      <c r="E2123" s="55">
        <v>4.2757225036621094</v>
      </c>
    </row>
    <row r="2124" spans="1:5" ht="75">
      <c r="A2124" s="5" t="s">
        <v>4131</v>
      </c>
      <c r="B2124" s="15" t="s">
        <v>4132</v>
      </c>
      <c r="C2124" s="20" t="s">
        <v>3970</v>
      </c>
      <c r="D2124" s="46">
        <v>1287244.375</v>
      </c>
      <c r="E2124" s="57">
        <v>1287244.375</v>
      </c>
    </row>
    <row r="2125" spans="1:5" ht="60">
      <c r="A2125" s="5" t="s">
        <v>4133</v>
      </c>
      <c r="B2125" s="15" t="s">
        <v>4134</v>
      </c>
      <c r="C2125" s="20" t="s">
        <v>38</v>
      </c>
      <c r="D2125" s="51">
        <v>0.99932664632797241</v>
      </c>
      <c r="E2125" s="62">
        <v>0.99932664632797241</v>
      </c>
    </row>
    <row r="2126" spans="1:5" ht="60">
      <c r="A2126" s="5" t="s">
        <v>4135</v>
      </c>
      <c r="B2126" s="15" t="s">
        <v>4136</v>
      </c>
      <c r="C2126" s="20" t="s">
        <v>30</v>
      </c>
      <c r="D2126" s="50">
        <v>740.17193603515625</v>
      </c>
      <c r="E2126" s="61">
        <v>740.17193603515625</v>
      </c>
    </row>
    <row r="2127" spans="1:5" ht="60">
      <c r="A2127" s="5" t="s">
        <v>4137</v>
      </c>
      <c r="B2127" s="15" t="s">
        <v>4138</v>
      </c>
      <c r="C2127" s="20" t="s">
        <v>212</v>
      </c>
      <c r="D2127" s="47">
        <v>1667.9169921875</v>
      </c>
      <c r="E2127" s="58">
        <v>1667.9169921875</v>
      </c>
    </row>
    <row r="2128" spans="1:5" ht="60">
      <c r="A2128" s="5" t="s">
        <v>4139</v>
      </c>
      <c r="B2128" s="15" t="s">
        <v>4140</v>
      </c>
      <c r="C2128" s="20" t="s">
        <v>212</v>
      </c>
      <c r="D2128" s="44">
        <v>8.171422004699707</v>
      </c>
      <c r="E2128" s="55">
        <v>8.171422004699707</v>
      </c>
    </row>
    <row r="2129" spans="1:5" ht="60">
      <c r="A2129" s="5" t="s">
        <v>4141</v>
      </c>
      <c r="B2129" s="15" t="s">
        <v>4142</v>
      </c>
      <c r="C2129" s="20" t="s">
        <v>500</v>
      </c>
      <c r="D2129" s="50">
        <v>781.55413818359375</v>
      </c>
      <c r="E2129" s="61">
        <v>781.55413818359375</v>
      </c>
    </row>
    <row r="2130" spans="1:5" ht="60">
      <c r="A2130" s="5" t="s">
        <v>4143</v>
      </c>
      <c r="B2130" s="15" t="s">
        <v>4144</v>
      </c>
      <c r="C2130" s="20" t="s">
        <v>33</v>
      </c>
      <c r="D2130" s="48">
        <v>0</v>
      </c>
      <c r="E2130" s="59">
        <v>0</v>
      </c>
    </row>
    <row r="2131" spans="1:5" ht="60">
      <c r="A2131" s="5" t="s">
        <v>4145</v>
      </c>
      <c r="B2131" s="15" t="s">
        <v>4146</v>
      </c>
      <c r="C2131" s="20" t="s">
        <v>505</v>
      </c>
      <c r="D2131" s="44">
        <v>1.6697168350219727</v>
      </c>
      <c r="E2131" s="55">
        <v>1.6697168350219727</v>
      </c>
    </row>
    <row r="2132" spans="1:5" ht="60">
      <c r="A2132" s="5" t="s">
        <v>4147</v>
      </c>
      <c r="B2132" s="15" t="s">
        <v>4148</v>
      </c>
      <c r="C2132" s="20" t="s">
        <v>500</v>
      </c>
      <c r="D2132" s="50">
        <v>830.00848388671875</v>
      </c>
      <c r="E2132" s="61">
        <v>830.00848388671875</v>
      </c>
    </row>
    <row r="2133" spans="1:5" ht="60">
      <c r="A2133" s="5" t="s">
        <v>4149</v>
      </c>
      <c r="B2133" s="15" t="s">
        <v>4150</v>
      </c>
      <c r="C2133" s="20" t="s">
        <v>3932</v>
      </c>
      <c r="D2133" s="45">
        <v>29.043636322021484</v>
      </c>
      <c r="E2133" s="56">
        <v>29.043636322021484</v>
      </c>
    </row>
    <row r="2134" spans="1:5" ht="60">
      <c r="A2134" s="5" t="s">
        <v>4151</v>
      </c>
      <c r="B2134" s="15" t="s">
        <v>4152</v>
      </c>
      <c r="C2134" s="20" t="s">
        <v>212</v>
      </c>
      <c r="D2134" s="50">
        <v>328.68020629882812</v>
      </c>
      <c r="E2134" s="61">
        <v>328.68020629882812</v>
      </c>
    </row>
    <row r="2135" spans="1:5" ht="60">
      <c r="A2135" s="5" t="s">
        <v>4153</v>
      </c>
      <c r="B2135" s="15" t="s">
        <v>4154</v>
      </c>
      <c r="C2135" s="20" t="s">
        <v>127</v>
      </c>
      <c r="D2135" s="47">
        <v>1344.957763671875</v>
      </c>
      <c r="E2135" s="58">
        <v>1344.957763671875</v>
      </c>
    </row>
    <row r="2136" spans="1:5" ht="60">
      <c r="A2136" s="5" t="s">
        <v>4155</v>
      </c>
      <c r="B2136" s="15" t="s">
        <v>4156</v>
      </c>
      <c r="C2136" s="20" t="s">
        <v>3939</v>
      </c>
      <c r="D2136" s="51">
        <v>0.34447965025901794</v>
      </c>
      <c r="E2136" s="62">
        <v>0.34447965025901794</v>
      </c>
    </row>
    <row r="2137" spans="1:5" ht="60">
      <c r="A2137" s="5" t="s">
        <v>4157</v>
      </c>
      <c r="B2137" s="15" t="s">
        <v>4158</v>
      </c>
      <c r="C2137" s="20" t="s">
        <v>33</v>
      </c>
      <c r="D2137" s="45">
        <v>69.363334655761719</v>
      </c>
      <c r="E2137" s="56">
        <v>69.363334655761719</v>
      </c>
    </row>
    <row r="2138" spans="1:5" ht="60">
      <c r="A2138" s="5" t="s">
        <v>4159</v>
      </c>
      <c r="B2138" s="15" t="s">
        <v>4160</v>
      </c>
      <c r="C2138" s="20" t="s">
        <v>33</v>
      </c>
      <c r="D2138" s="44">
        <v>3.7172515392303467</v>
      </c>
      <c r="E2138" s="55">
        <v>3.7172515392303467</v>
      </c>
    </row>
    <row r="2139" spans="1:5" ht="60">
      <c r="A2139" s="5" t="s">
        <v>4161</v>
      </c>
      <c r="B2139" s="15" t="s">
        <v>4162</v>
      </c>
      <c r="C2139" s="20" t="s">
        <v>33</v>
      </c>
      <c r="D2139" s="45">
        <v>13.00465202331543</v>
      </c>
      <c r="E2139" s="56">
        <v>13.00465202331543</v>
      </c>
    </row>
    <row r="2140" spans="1:5" ht="60">
      <c r="A2140" s="5" t="s">
        <v>4163</v>
      </c>
      <c r="B2140" s="15" t="s">
        <v>4164</v>
      </c>
      <c r="C2140" s="20" t="s">
        <v>33</v>
      </c>
      <c r="D2140" s="45">
        <v>13.061439514160156</v>
      </c>
      <c r="E2140" s="56">
        <v>13.061439514160156</v>
      </c>
    </row>
    <row r="2141" spans="1:5" ht="60">
      <c r="A2141" s="5" t="s">
        <v>4165</v>
      </c>
      <c r="B2141" s="15" t="s">
        <v>4166</v>
      </c>
      <c r="C2141" s="20" t="s">
        <v>33</v>
      </c>
      <c r="D2141" s="48">
        <v>0</v>
      </c>
      <c r="E2141" s="59">
        <v>0</v>
      </c>
    </row>
    <row r="2142" spans="1:5" ht="60">
      <c r="A2142" s="5" t="s">
        <v>4167</v>
      </c>
      <c r="B2142" s="15" t="s">
        <v>4168</v>
      </c>
      <c r="C2142" s="20" t="s">
        <v>33</v>
      </c>
      <c r="D2142" s="51">
        <v>0.83426439762115479</v>
      </c>
      <c r="E2142" s="62">
        <v>0.83426439762115479</v>
      </c>
    </row>
    <row r="2143" spans="1:5" ht="60">
      <c r="A2143" s="5" t="s">
        <v>4169</v>
      </c>
      <c r="B2143" s="15" t="s">
        <v>4170</v>
      </c>
      <c r="C2143" s="20" t="s">
        <v>33</v>
      </c>
      <c r="D2143" s="51">
        <v>1.9061246886849403E-2</v>
      </c>
      <c r="E2143" s="62">
        <v>1.9061246886849403E-2</v>
      </c>
    </row>
    <row r="2144" spans="1:5" ht="60">
      <c r="A2144" s="5" t="s">
        <v>4171</v>
      </c>
      <c r="B2144" s="15" t="s">
        <v>4172</v>
      </c>
      <c r="C2144" s="20" t="s">
        <v>2126</v>
      </c>
      <c r="D2144" s="51">
        <v>0.95306235551834106</v>
      </c>
      <c r="E2144" s="62">
        <v>0.95306235551834106</v>
      </c>
    </row>
    <row r="2145" spans="1:5" ht="60">
      <c r="A2145" s="5" t="s">
        <v>4173</v>
      </c>
      <c r="B2145" s="15" t="s">
        <v>4174</v>
      </c>
      <c r="C2145" s="20" t="s">
        <v>2117</v>
      </c>
      <c r="D2145" s="48">
        <v>0</v>
      </c>
      <c r="E2145" s="59">
        <v>0</v>
      </c>
    </row>
    <row r="2146" spans="1:5" ht="60">
      <c r="A2146" s="5" t="s">
        <v>4175</v>
      </c>
      <c r="B2146" s="15" t="s">
        <v>4176</v>
      </c>
      <c r="C2146" s="20" t="s">
        <v>2117</v>
      </c>
      <c r="D2146" s="48">
        <v>0</v>
      </c>
      <c r="E2146" s="59">
        <v>0</v>
      </c>
    </row>
    <row r="2147" spans="1:5" ht="60">
      <c r="A2147" s="5" t="s">
        <v>4177</v>
      </c>
      <c r="B2147" s="15" t="s">
        <v>4178</v>
      </c>
      <c r="C2147" s="20" t="s">
        <v>2117</v>
      </c>
      <c r="D2147" s="48">
        <v>0</v>
      </c>
      <c r="E2147" s="59">
        <v>0</v>
      </c>
    </row>
    <row r="2148" spans="1:5" ht="60">
      <c r="A2148" s="5" t="s">
        <v>4179</v>
      </c>
      <c r="B2148" s="15" t="s">
        <v>4180</v>
      </c>
      <c r="C2148" s="20" t="s">
        <v>2117</v>
      </c>
      <c r="D2148" s="48">
        <v>0</v>
      </c>
      <c r="E2148" s="59">
        <v>0</v>
      </c>
    </row>
    <row r="2149" spans="1:5" ht="60">
      <c r="A2149" s="5" t="s">
        <v>4181</v>
      </c>
      <c r="B2149" s="15" t="s">
        <v>4182</v>
      </c>
      <c r="C2149" s="20" t="s">
        <v>2117</v>
      </c>
      <c r="D2149" s="48">
        <v>0</v>
      </c>
      <c r="E2149" s="59">
        <v>0</v>
      </c>
    </row>
    <row r="2150" spans="1:5" ht="60">
      <c r="A2150" s="5" t="s">
        <v>4183</v>
      </c>
      <c r="B2150" s="15" t="s">
        <v>4184</v>
      </c>
      <c r="C2150" s="20" t="s">
        <v>33</v>
      </c>
      <c r="D2150" s="44">
        <v>4.2757225036621094</v>
      </c>
      <c r="E2150" s="55">
        <v>4.2757225036621094</v>
      </c>
    </row>
    <row r="2151" spans="1:5" ht="60">
      <c r="A2151" s="5" t="s">
        <v>4185</v>
      </c>
      <c r="B2151" s="15" t="s">
        <v>4186</v>
      </c>
      <c r="C2151" s="20" t="s">
        <v>3970</v>
      </c>
      <c r="D2151" s="46">
        <v>1287244.375</v>
      </c>
      <c r="E2151" s="57">
        <v>1287244.375</v>
      </c>
    </row>
    <row r="2152" spans="1:5" ht="60">
      <c r="A2152" s="5" t="s">
        <v>4187</v>
      </c>
      <c r="B2152" s="15" t="s">
        <v>4188</v>
      </c>
      <c r="C2152" s="20" t="s">
        <v>38</v>
      </c>
      <c r="D2152" s="51">
        <v>0.99683403968811035</v>
      </c>
      <c r="E2152" s="62">
        <v>0.99683403968811035</v>
      </c>
    </row>
    <row r="2153" spans="1:5" ht="60">
      <c r="A2153" s="5" t="s">
        <v>4189</v>
      </c>
      <c r="B2153" s="15" t="s">
        <v>4190</v>
      </c>
      <c r="C2153" s="20" t="s">
        <v>30</v>
      </c>
      <c r="D2153" s="50">
        <v>489.36953735351562</v>
      </c>
      <c r="E2153" s="61">
        <v>489.36953735351562</v>
      </c>
    </row>
    <row r="2154" spans="1:5" ht="60">
      <c r="A2154" s="5" t="s">
        <v>4191</v>
      </c>
      <c r="B2154" s="15" t="s">
        <v>4192</v>
      </c>
      <c r="C2154" s="20" t="s">
        <v>212</v>
      </c>
      <c r="D2154" s="47">
        <v>1667.9169921875</v>
      </c>
      <c r="E2154" s="58">
        <v>1667.9169921875</v>
      </c>
    </row>
    <row r="2155" spans="1:5" ht="60">
      <c r="A2155" s="5" t="s">
        <v>4193</v>
      </c>
      <c r="B2155" s="15" t="s">
        <v>4194</v>
      </c>
      <c r="C2155" s="20" t="s">
        <v>212</v>
      </c>
      <c r="D2155" s="44">
        <v>8.171422004699707</v>
      </c>
      <c r="E2155" s="55">
        <v>8.171422004699707</v>
      </c>
    </row>
    <row r="2156" spans="1:5" ht="60">
      <c r="A2156" s="5" t="s">
        <v>4195</v>
      </c>
      <c r="B2156" s="15" t="s">
        <v>4196</v>
      </c>
      <c r="C2156" s="20" t="s">
        <v>500</v>
      </c>
      <c r="D2156" s="50">
        <v>470.5513916015625</v>
      </c>
      <c r="E2156" s="61">
        <v>470.5513916015625</v>
      </c>
    </row>
    <row r="2157" spans="1:5" ht="60">
      <c r="A2157" s="5" t="s">
        <v>4197</v>
      </c>
      <c r="B2157" s="15" t="s">
        <v>4198</v>
      </c>
      <c r="C2157" s="20" t="s">
        <v>33</v>
      </c>
      <c r="D2157" s="48">
        <v>0</v>
      </c>
      <c r="E2157" s="59">
        <v>0</v>
      </c>
    </row>
    <row r="2158" spans="1:5" ht="60">
      <c r="A2158" s="5" t="s">
        <v>4199</v>
      </c>
      <c r="B2158" s="15" t="s">
        <v>4200</v>
      </c>
      <c r="C2158" s="20" t="s">
        <v>505</v>
      </c>
      <c r="D2158" s="44">
        <v>1.321009635925293</v>
      </c>
      <c r="E2158" s="55">
        <v>1.321009635925293</v>
      </c>
    </row>
    <row r="2159" spans="1:5" ht="60">
      <c r="A2159" s="5" t="s">
        <v>4201</v>
      </c>
      <c r="B2159" s="15" t="s">
        <v>4202</v>
      </c>
      <c r="C2159" s="20" t="s">
        <v>500</v>
      </c>
      <c r="D2159" s="50">
        <v>521.40216064453125</v>
      </c>
      <c r="E2159" s="61">
        <v>521.40216064453125</v>
      </c>
    </row>
    <row r="2160" spans="1:5" ht="60">
      <c r="A2160" s="5" t="s">
        <v>4203</v>
      </c>
      <c r="B2160" s="15" t="s">
        <v>4204</v>
      </c>
      <c r="C2160" s="20" t="s">
        <v>3932</v>
      </c>
      <c r="D2160" s="45">
        <v>29.043636322021484</v>
      </c>
      <c r="E2160" s="56">
        <v>29.043636322021484</v>
      </c>
    </row>
    <row r="2161" spans="1:5" ht="60">
      <c r="A2161" s="5" t="s">
        <v>4205</v>
      </c>
      <c r="B2161" s="15" t="s">
        <v>4206</v>
      </c>
      <c r="C2161" s="20" t="s">
        <v>212</v>
      </c>
      <c r="D2161" s="50">
        <v>328.68020629882812</v>
      </c>
      <c r="E2161" s="61">
        <v>328.68020629882812</v>
      </c>
    </row>
    <row r="2162" spans="1:5" ht="60">
      <c r="A2162" s="5" t="s">
        <v>4207</v>
      </c>
      <c r="B2162" s="15" t="s">
        <v>4208</v>
      </c>
      <c r="C2162" s="20" t="s">
        <v>127</v>
      </c>
      <c r="D2162" s="47">
        <v>1014.6044311523437</v>
      </c>
      <c r="E2162" s="58">
        <v>1014.6044311523437</v>
      </c>
    </row>
    <row r="2163" spans="1:5" ht="60">
      <c r="A2163" s="5" t="s">
        <v>4209</v>
      </c>
      <c r="B2163" s="15" t="s">
        <v>4210</v>
      </c>
      <c r="C2163" s="20" t="s">
        <v>3939</v>
      </c>
      <c r="D2163" s="51">
        <v>0.45664152503013611</v>
      </c>
      <c r="E2163" s="62">
        <v>0.45664152503013611</v>
      </c>
    </row>
    <row r="2164" spans="1:5" ht="60">
      <c r="A2164" s="5" t="s">
        <v>4211</v>
      </c>
      <c r="B2164" s="15" t="s">
        <v>4212</v>
      </c>
      <c r="C2164" s="20" t="s">
        <v>33</v>
      </c>
      <c r="D2164" s="45">
        <v>69.363334655761719</v>
      </c>
      <c r="E2164" s="56">
        <v>69.363334655761719</v>
      </c>
    </row>
    <row r="2165" spans="1:5" ht="60">
      <c r="A2165" s="5" t="s">
        <v>4213</v>
      </c>
      <c r="B2165" s="15" t="s">
        <v>4214</v>
      </c>
      <c r="C2165" s="20" t="s">
        <v>33</v>
      </c>
      <c r="D2165" s="44">
        <v>3.7172515392303467</v>
      </c>
      <c r="E2165" s="55">
        <v>3.7172515392303467</v>
      </c>
    </row>
    <row r="2166" spans="1:5" ht="60">
      <c r="A2166" s="5" t="s">
        <v>4215</v>
      </c>
      <c r="B2166" s="15" t="s">
        <v>4216</v>
      </c>
      <c r="C2166" s="20" t="s">
        <v>33</v>
      </c>
      <c r="D2166" s="45">
        <v>13.00465202331543</v>
      </c>
      <c r="E2166" s="56">
        <v>13.00465202331543</v>
      </c>
    </row>
    <row r="2167" spans="1:5" ht="60">
      <c r="A2167" s="5" t="s">
        <v>4217</v>
      </c>
      <c r="B2167" s="15" t="s">
        <v>4218</v>
      </c>
      <c r="C2167" s="20" t="s">
        <v>33</v>
      </c>
      <c r="D2167" s="45">
        <v>13.061439514160156</v>
      </c>
      <c r="E2167" s="56">
        <v>13.061439514160156</v>
      </c>
    </row>
    <row r="2168" spans="1:5" ht="60">
      <c r="A2168" s="5" t="s">
        <v>4219</v>
      </c>
      <c r="B2168" s="15" t="s">
        <v>4220</v>
      </c>
      <c r="C2168" s="20" t="s">
        <v>33</v>
      </c>
      <c r="D2168" s="48">
        <v>0</v>
      </c>
      <c r="E2168" s="59">
        <v>0</v>
      </c>
    </row>
    <row r="2169" spans="1:5" ht="60">
      <c r="A2169" s="5" t="s">
        <v>4221</v>
      </c>
      <c r="B2169" s="15" t="s">
        <v>4222</v>
      </c>
      <c r="C2169" s="20" t="s">
        <v>33</v>
      </c>
      <c r="D2169" s="51">
        <v>0.83426439762115479</v>
      </c>
      <c r="E2169" s="62">
        <v>0.83426439762115479</v>
      </c>
    </row>
    <row r="2170" spans="1:5" ht="60">
      <c r="A2170" s="5" t="s">
        <v>4223</v>
      </c>
      <c r="B2170" s="15" t="s">
        <v>4224</v>
      </c>
      <c r="C2170" s="20" t="s">
        <v>33</v>
      </c>
      <c r="D2170" s="51">
        <v>1.9061246886849403E-2</v>
      </c>
      <c r="E2170" s="62">
        <v>1.9061246886849403E-2</v>
      </c>
    </row>
    <row r="2171" spans="1:5" ht="60">
      <c r="A2171" s="5" t="s">
        <v>4225</v>
      </c>
      <c r="B2171" s="15" t="s">
        <v>4226</v>
      </c>
      <c r="C2171" s="20" t="s">
        <v>2126</v>
      </c>
      <c r="D2171" s="51">
        <v>0.95306235551834106</v>
      </c>
      <c r="E2171" s="62">
        <v>0.95306235551834106</v>
      </c>
    </row>
    <row r="2172" spans="1:5" ht="60">
      <c r="A2172" s="5" t="s">
        <v>4227</v>
      </c>
      <c r="B2172" s="15" t="s">
        <v>4228</v>
      </c>
      <c r="C2172" s="20" t="s">
        <v>2117</v>
      </c>
      <c r="D2172" s="48">
        <v>0</v>
      </c>
      <c r="E2172" s="59">
        <v>0</v>
      </c>
    </row>
    <row r="2173" spans="1:5" ht="60">
      <c r="A2173" s="5" t="s">
        <v>4229</v>
      </c>
      <c r="B2173" s="15" t="s">
        <v>4230</v>
      </c>
      <c r="C2173" s="20" t="s">
        <v>2117</v>
      </c>
      <c r="D2173" s="48">
        <v>0</v>
      </c>
      <c r="E2173" s="59">
        <v>0</v>
      </c>
    </row>
    <row r="2174" spans="1:5" ht="60">
      <c r="A2174" s="5" t="s">
        <v>4231</v>
      </c>
      <c r="B2174" s="15" t="s">
        <v>4232</v>
      </c>
      <c r="C2174" s="20" t="s">
        <v>2117</v>
      </c>
      <c r="D2174" s="48">
        <v>0</v>
      </c>
      <c r="E2174" s="59">
        <v>0</v>
      </c>
    </row>
    <row r="2175" spans="1:5" ht="60">
      <c r="A2175" s="5" t="s">
        <v>4233</v>
      </c>
      <c r="B2175" s="15" t="s">
        <v>4234</v>
      </c>
      <c r="C2175" s="20" t="s">
        <v>2117</v>
      </c>
      <c r="D2175" s="48">
        <v>0</v>
      </c>
      <c r="E2175" s="59">
        <v>0</v>
      </c>
    </row>
    <row r="2176" spans="1:5" ht="60">
      <c r="A2176" s="5" t="s">
        <v>4235</v>
      </c>
      <c r="B2176" s="15" t="s">
        <v>4236</v>
      </c>
      <c r="C2176" s="20" t="s">
        <v>2117</v>
      </c>
      <c r="D2176" s="48">
        <v>0</v>
      </c>
      <c r="E2176" s="59">
        <v>0</v>
      </c>
    </row>
    <row r="2177" spans="1:5" ht="60">
      <c r="A2177" s="5" t="s">
        <v>4237</v>
      </c>
      <c r="B2177" s="15" t="s">
        <v>4238</v>
      </c>
      <c r="C2177" s="20" t="s">
        <v>33</v>
      </c>
      <c r="D2177" s="44">
        <v>4.2757225036621094</v>
      </c>
      <c r="E2177" s="55">
        <v>4.2757225036621094</v>
      </c>
    </row>
    <row r="2178" spans="1:5" ht="60">
      <c r="A2178" s="5" t="s">
        <v>4239</v>
      </c>
      <c r="B2178" s="15" t="s">
        <v>4240</v>
      </c>
      <c r="C2178" s="20" t="s">
        <v>3970</v>
      </c>
      <c r="D2178" s="46">
        <v>1287244.375</v>
      </c>
      <c r="E2178" s="57">
        <v>1287244.375</v>
      </c>
    </row>
    <row r="2179" spans="1:5" ht="60">
      <c r="A2179" s="5" t="s">
        <v>4241</v>
      </c>
      <c r="B2179" s="15" t="s">
        <v>4242</v>
      </c>
      <c r="C2179" s="20" t="s">
        <v>38</v>
      </c>
      <c r="D2179" s="51">
        <v>0.99434131383895874</v>
      </c>
      <c r="E2179" s="62">
        <v>0.99434131383895874</v>
      </c>
    </row>
    <row r="2180" spans="1:5" ht="60">
      <c r="A2180" s="5" t="s">
        <v>4243</v>
      </c>
      <c r="B2180" s="15" t="s">
        <v>4244</v>
      </c>
      <c r="C2180" s="20" t="s">
        <v>30</v>
      </c>
      <c r="D2180" s="50">
        <v>352.37301635742187</v>
      </c>
      <c r="E2180" s="61">
        <v>352.37301635742187</v>
      </c>
    </row>
    <row r="2181" spans="1:5" ht="60">
      <c r="A2181" s="5" t="s">
        <v>4245</v>
      </c>
      <c r="B2181" s="15" t="s">
        <v>4246</v>
      </c>
      <c r="C2181" s="20" t="s">
        <v>212</v>
      </c>
      <c r="D2181" s="47">
        <v>1667.9169921875</v>
      </c>
      <c r="E2181" s="58">
        <v>1667.9169921875</v>
      </c>
    </row>
    <row r="2182" spans="1:5" ht="60">
      <c r="A2182" s="5" t="s">
        <v>4247</v>
      </c>
      <c r="B2182" s="15" t="s">
        <v>4248</v>
      </c>
      <c r="C2182" s="20" t="s">
        <v>212</v>
      </c>
      <c r="D2182" s="44">
        <v>8.171422004699707</v>
      </c>
      <c r="E2182" s="55">
        <v>8.171422004699707</v>
      </c>
    </row>
    <row r="2183" spans="1:5" ht="60">
      <c r="A2183" s="5" t="s">
        <v>4249</v>
      </c>
      <c r="B2183" s="15" t="s">
        <v>4250</v>
      </c>
      <c r="C2183" s="20" t="s">
        <v>500</v>
      </c>
      <c r="D2183" s="50">
        <v>310.80752563476562</v>
      </c>
      <c r="E2183" s="61">
        <v>310.80752563476562</v>
      </c>
    </row>
    <row r="2184" spans="1:5" ht="60">
      <c r="A2184" s="5" t="s">
        <v>4251</v>
      </c>
      <c r="B2184" s="15" t="s">
        <v>4252</v>
      </c>
      <c r="C2184" s="20" t="s">
        <v>33</v>
      </c>
      <c r="D2184" s="48">
        <v>0</v>
      </c>
      <c r="E2184" s="59">
        <v>0</v>
      </c>
    </row>
    <row r="2185" spans="1:5" ht="60">
      <c r="A2185" s="5" t="s">
        <v>4253</v>
      </c>
      <c r="B2185" s="15" t="s">
        <v>4254</v>
      </c>
      <c r="C2185" s="20" t="s">
        <v>505</v>
      </c>
      <c r="D2185" s="44">
        <v>1.0897305011749268</v>
      </c>
      <c r="E2185" s="55">
        <v>1.0897305011749268</v>
      </c>
    </row>
    <row r="2186" spans="1:5" ht="60">
      <c r="A2186" s="5" t="s">
        <v>4255</v>
      </c>
      <c r="B2186" s="15" t="s">
        <v>4256</v>
      </c>
      <c r="C2186" s="20" t="s">
        <v>500</v>
      </c>
      <c r="D2186" s="50">
        <v>360.81900024414062</v>
      </c>
      <c r="E2186" s="61">
        <v>360.81900024414062</v>
      </c>
    </row>
    <row r="2187" spans="1:5" ht="60">
      <c r="A2187" s="5" t="s">
        <v>4257</v>
      </c>
      <c r="B2187" s="15" t="s">
        <v>4258</v>
      </c>
      <c r="C2187" s="20" t="s">
        <v>3932</v>
      </c>
      <c r="D2187" s="45">
        <v>29.043636322021484</v>
      </c>
      <c r="E2187" s="56">
        <v>29.043636322021484</v>
      </c>
    </row>
    <row r="2188" spans="1:5" ht="60">
      <c r="A2188" s="5" t="s">
        <v>4259</v>
      </c>
      <c r="B2188" s="15" t="s">
        <v>4260</v>
      </c>
      <c r="C2188" s="20" t="s">
        <v>212</v>
      </c>
      <c r="D2188" s="50">
        <v>328.68020629882812</v>
      </c>
      <c r="E2188" s="61">
        <v>328.68020629882812</v>
      </c>
    </row>
    <row r="2189" spans="1:5" ht="60">
      <c r="A2189" s="5" t="s">
        <v>4261</v>
      </c>
      <c r="B2189" s="15" t="s">
        <v>4262</v>
      </c>
      <c r="C2189" s="20" t="s">
        <v>127</v>
      </c>
      <c r="D2189" s="50">
        <v>834.40411376953125</v>
      </c>
      <c r="E2189" s="61">
        <v>834.40411376953125</v>
      </c>
    </row>
    <row r="2190" spans="1:5" ht="60">
      <c r="A2190" s="5" t="s">
        <v>4263</v>
      </c>
      <c r="B2190" s="15" t="s">
        <v>4264</v>
      </c>
      <c r="C2190" s="20" t="s">
        <v>3939</v>
      </c>
      <c r="D2190" s="51">
        <v>0.55525916814804077</v>
      </c>
      <c r="E2190" s="62">
        <v>0.55525916814804077</v>
      </c>
    </row>
    <row r="2191" spans="1:5" ht="60">
      <c r="A2191" s="5" t="s">
        <v>4265</v>
      </c>
      <c r="B2191" s="15" t="s">
        <v>4266</v>
      </c>
      <c r="C2191" s="20" t="s">
        <v>33</v>
      </c>
      <c r="D2191" s="45">
        <v>69.363334655761719</v>
      </c>
      <c r="E2191" s="56">
        <v>69.363334655761719</v>
      </c>
    </row>
    <row r="2192" spans="1:5" ht="60">
      <c r="A2192" s="5" t="s">
        <v>4267</v>
      </c>
      <c r="B2192" s="15" t="s">
        <v>4268</v>
      </c>
      <c r="C2192" s="20" t="s">
        <v>33</v>
      </c>
      <c r="D2192" s="44">
        <v>3.7172515392303467</v>
      </c>
      <c r="E2192" s="55">
        <v>3.7172515392303467</v>
      </c>
    </row>
    <row r="2193" spans="1:5" ht="60">
      <c r="A2193" s="5" t="s">
        <v>4269</v>
      </c>
      <c r="B2193" s="15" t="s">
        <v>4270</v>
      </c>
      <c r="C2193" s="20" t="s">
        <v>33</v>
      </c>
      <c r="D2193" s="45">
        <v>13.00465202331543</v>
      </c>
      <c r="E2193" s="56">
        <v>13.00465202331543</v>
      </c>
    </row>
    <row r="2194" spans="1:5" ht="60">
      <c r="A2194" s="5" t="s">
        <v>4271</v>
      </c>
      <c r="B2194" s="15" t="s">
        <v>4272</v>
      </c>
      <c r="C2194" s="20" t="s">
        <v>33</v>
      </c>
      <c r="D2194" s="45">
        <v>13.061439514160156</v>
      </c>
      <c r="E2194" s="56">
        <v>13.061439514160156</v>
      </c>
    </row>
    <row r="2195" spans="1:5" ht="75">
      <c r="A2195" s="5" t="s">
        <v>4273</v>
      </c>
      <c r="B2195" s="15" t="s">
        <v>4274</v>
      </c>
      <c r="C2195" s="20" t="s">
        <v>33</v>
      </c>
      <c r="D2195" s="48">
        <v>0</v>
      </c>
      <c r="E2195" s="59">
        <v>0</v>
      </c>
    </row>
    <row r="2196" spans="1:5" ht="60">
      <c r="A2196" s="5" t="s">
        <v>4275</v>
      </c>
      <c r="B2196" s="15" t="s">
        <v>4276</v>
      </c>
      <c r="C2196" s="20" t="s">
        <v>33</v>
      </c>
      <c r="D2196" s="51">
        <v>0.83426439762115479</v>
      </c>
      <c r="E2196" s="62">
        <v>0.83426439762115479</v>
      </c>
    </row>
    <row r="2197" spans="1:5" ht="60">
      <c r="A2197" s="5" t="s">
        <v>4277</v>
      </c>
      <c r="B2197" s="15" t="s">
        <v>4278</v>
      </c>
      <c r="C2197" s="20" t="s">
        <v>33</v>
      </c>
      <c r="D2197" s="51">
        <v>1.9061246886849403E-2</v>
      </c>
      <c r="E2197" s="62">
        <v>1.9061246886849403E-2</v>
      </c>
    </row>
    <row r="2198" spans="1:5" ht="60">
      <c r="A2198" s="5" t="s">
        <v>4279</v>
      </c>
      <c r="B2198" s="15" t="s">
        <v>4280</v>
      </c>
      <c r="C2198" s="20" t="s">
        <v>2126</v>
      </c>
      <c r="D2198" s="51">
        <v>0.95306235551834106</v>
      </c>
      <c r="E2198" s="62">
        <v>0.95306235551834106</v>
      </c>
    </row>
    <row r="2199" spans="1:5" ht="60">
      <c r="A2199" s="5" t="s">
        <v>4281</v>
      </c>
      <c r="B2199" s="15" t="s">
        <v>4282</v>
      </c>
      <c r="C2199" s="20" t="s">
        <v>2117</v>
      </c>
      <c r="D2199" s="48">
        <v>0</v>
      </c>
      <c r="E2199" s="59">
        <v>0</v>
      </c>
    </row>
    <row r="2200" spans="1:5" ht="60">
      <c r="A2200" s="5" t="s">
        <v>4283</v>
      </c>
      <c r="B2200" s="15" t="s">
        <v>4284</v>
      </c>
      <c r="C2200" s="20" t="s">
        <v>2117</v>
      </c>
      <c r="D2200" s="48">
        <v>0</v>
      </c>
      <c r="E2200" s="59">
        <v>0</v>
      </c>
    </row>
    <row r="2201" spans="1:5" ht="60">
      <c r="A2201" s="5" t="s">
        <v>4285</v>
      </c>
      <c r="B2201" s="15" t="s">
        <v>4286</v>
      </c>
      <c r="C2201" s="20" t="s">
        <v>2117</v>
      </c>
      <c r="D2201" s="48">
        <v>0</v>
      </c>
      <c r="E2201" s="59">
        <v>0</v>
      </c>
    </row>
    <row r="2202" spans="1:5" ht="60">
      <c r="A2202" s="5" t="s">
        <v>4287</v>
      </c>
      <c r="B2202" s="15" t="s">
        <v>4288</v>
      </c>
      <c r="C2202" s="20" t="s">
        <v>2117</v>
      </c>
      <c r="D2202" s="48">
        <v>0</v>
      </c>
      <c r="E2202" s="59">
        <v>0</v>
      </c>
    </row>
    <row r="2203" spans="1:5" ht="60">
      <c r="A2203" s="5" t="s">
        <v>4289</v>
      </c>
      <c r="B2203" s="15" t="s">
        <v>4290</v>
      </c>
      <c r="C2203" s="20" t="s">
        <v>2117</v>
      </c>
      <c r="D2203" s="48">
        <v>0</v>
      </c>
      <c r="E2203" s="59">
        <v>0</v>
      </c>
    </row>
    <row r="2204" spans="1:5" ht="60">
      <c r="A2204" s="5" t="s">
        <v>4291</v>
      </c>
      <c r="B2204" s="15" t="s">
        <v>4292</v>
      </c>
      <c r="C2204" s="20" t="s">
        <v>33</v>
      </c>
      <c r="D2204" s="44">
        <v>4.2757225036621094</v>
      </c>
      <c r="E2204" s="55">
        <v>4.2757225036621094</v>
      </c>
    </row>
    <row r="2205" spans="1:5" ht="60">
      <c r="A2205" s="5" t="s">
        <v>4293</v>
      </c>
      <c r="B2205" s="15" t="s">
        <v>4294</v>
      </c>
      <c r="C2205" s="20" t="s">
        <v>3970</v>
      </c>
      <c r="D2205" s="46">
        <v>1287244.375</v>
      </c>
      <c r="E2205" s="57">
        <v>1287244.375</v>
      </c>
    </row>
    <row r="2206" spans="1:5" ht="75">
      <c r="A2206" s="5" t="s">
        <v>4295</v>
      </c>
      <c r="B2206" s="15" t="s">
        <v>4296</v>
      </c>
      <c r="C2206" s="20" t="s">
        <v>38</v>
      </c>
      <c r="D2206" s="44">
        <v>1.009297251701355</v>
      </c>
      <c r="E2206" s="55">
        <v>1.009297251701355</v>
      </c>
    </row>
    <row r="2207" spans="1:5" ht="75">
      <c r="A2207" s="5" t="s">
        <v>4297</v>
      </c>
      <c r="B2207" s="15" t="s">
        <v>4298</v>
      </c>
      <c r="C2207" s="20" t="s">
        <v>30</v>
      </c>
      <c r="D2207" s="47">
        <v>1029.470458984375</v>
      </c>
      <c r="E2207" s="58">
        <v>1029.470458984375</v>
      </c>
    </row>
    <row r="2208" spans="1:5" ht="75">
      <c r="A2208" s="5" t="s">
        <v>4299</v>
      </c>
      <c r="B2208" s="15" t="s">
        <v>4300</v>
      </c>
      <c r="C2208" s="20" t="s">
        <v>212</v>
      </c>
      <c r="D2208" s="47">
        <v>1667.9169921875</v>
      </c>
      <c r="E2208" s="58">
        <v>1667.9169921875</v>
      </c>
    </row>
    <row r="2209" spans="1:5" ht="75">
      <c r="A2209" s="5" t="s">
        <v>4301</v>
      </c>
      <c r="B2209" s="15" t="s">
        <v>4302</v>
      </c>
      <c r="C2209" s="20" t="s">
        <v>212</v>
      </c>
      <c r="D2209" s="44">
        <v>8.171422004699707</v>
      </c>
      <c r="E2209" s="55">
        <v>8.171422004699707</v>
      </c>
    </row>
    <row r="2210" spans="1:5" ht="75">
      <c r="A2210" s="5" t="s">
        <v>4303</v>
      </c>
      <c r="B2210" s="15" t="s">
        <v>4304</v>
      </c>
      <c r="C2210" s="20" t="s">
        <v>500</v>
      </c>
      <c r="D2210" s="47">
        <v>1129.30517578125</v>
      </c>
      <c r="E2210" s="58">
        <v>1129.30517578125</v>
      </c>
    </row>
    <row r="2211" spans="1:5" ht="75">
      <c r="A2211" s="5" t="s">
        <v>4305</v>
      </c>
      <c r="B2211" s="15" t="s">
        <v>4306</v>
      </c>
      <c r="C2211" s="20" t="s">
        <v>33</v>
      </c>
      <c r="D2211" s="48">
        <v>0</v>
      </c>
      <c r="E2211" s="59">
        <v>0</v>
      </c>
    </row>
    <row r="2212" spans="1:5" ht="75">
      <c r="A2212" s="5" t="s">
        <v>4307</v>
      </c>
      <c r="B2212" s="15" t="s">
        <v>4308</v>
      </c>
      <c r="C2212" s="20" t="s">
        <v>505</v>
      </c>
      <c r="D2212" s="44">
        <v>1.9922606945037842</v>
      </c>
      <c r="E2212" s="55">
        <v>1.9922606945037842</v>
      </c>
    </row>
    <row r="2213" spans="1:5" ht="75">
      <c r="A2213" s="5" t="s">
        <v>4309</v>
      </c>
      <c r="B2213" s="15" t="s">
        <v>4310</v>
      </c>
      <c r="C2213" s="20" t="s">
        <v>500</v>
      </c>
      <c r="D2213" s="47">
        <v>1205.19677734375</v>
      </c>
      <c r="E2213" s="58">
        <v>1205.19677734375</v>
      </c>
    </row>
    <row r="2214" spans="1:5" ht="75">
      <c r="A2214" s="5" t="s">
        <v>4311</v>
      </c>
      <c r="B2214" s="15" t="s">
        <v>4312</v>
      </c>
      <c r="C2214" s="20" t="s">
        <v>3932</v>
      </c>
      <c r="D2214" s="45">
        <v>29.043636322021484</v>
      </c>
      <c r="E2214" s="56">
        <v>29.043636322021484</v>
      </c>
    </row>
    <row r="2215" spans="1:5" ht="75">
      <c r="A2215" s="5" t="s">
        <v>4313</v>
      </c>
      <c r="B2215" s="15" t="s">
        <v>4314</v>
      </c>
      <c r="C2215" s="20" t="s">
        <v>212</v>
      </c>
      <c r="D2215" s="50">
        <v>328.68020629882812</v>
      </c>
      <c r="E2215" s="61">
        <v>328.68020629882812</v>
      </c>
    </row>
    <row r="2216" spans="1:5" ht="75">
      <c r="A2216" s="5" t="s">
        <v>4315</v>
      </c>
      <c r="B2216" s="15" t="s">
        <v>4316</v>
      </c>
      <c r="C2216" s="20" t="s">
        <v>127</v>
      </c>
      <c r="D2216" s="47">
        <v>1711.85693359375</v>
      </c>
      <c r="E2216" s="58">
        <v>1711.85693359375</v>
      </c>
    </row>
    <row r="2217" spans="1:5" ht="75">
      <c r="A2217" s="5" t="s">
        <v>4317</v>
      </c>
      <c r="B2217" s="15" t="s">
        <v>4318</v>
      </c>
      <c r="C2217" s="20" t="s">
        <v>3939</v>
      </c>
      <c r="D2217" s="51">
        <v>0.27064794301986694</v>
      </c>
      <c r="E2217" s="62">
        <v>0.27064794301986694</v>
      </c>
    </row>
    <row r="2218" spans="1:5" ht="75">
      <c r="A2218" s="5" t="s">
        <v>4319</v>
      </c>
      <c r="B2218" s="15" t="s">
        <v>4320</v>
      </c>
      <c r="C2218" s="20" t="s">
        <v>33</v>
      </c>
      <c r="D2218" s="45">
        <v>69.363334655761719</v>
      </c>
      <c r="E2218" s="56">
        <v>69.363334655761719</v>
      </c>
    </row>
    <row r="2219" spans="1:5" ht="75">
      <c r="A2219" s="5" t="s">
        <v>4321</v>
      </c>
      <c r="B2219" s="15" t="s">
        <v>4322</v>
      </c>
      <c r="C2219" s="20" t="s">
        <v>33</v>
      </c>
      <c r="D2219" s="44">
        <v>3.7172515392303467</v>
      </c>
      <c r="E2219" s="55">
        <v>3.7172515392303467</v>
      </c>
    </row>
    <row r="2220" spans="1:5" ht="75">
      <c r="A2220" s="5" t="s">
        <v>4323</v>
      </c>
      <c r="B2220" s="15" t="s">
        <v>4324</v>
      </c>
      <c r="C2220" s="20" t="s">
        <v>33</v>
      </c>
      <c r="D2220" s="45">
        <v>13.00465202331543</v>
      </c>
      <c r="E2220" s="56">
        <v>13.00465202331543</v>
      </c>
    </row>
    <row r="2221" spans="1:5" ht="75">
      <c r="A2221" s="5" t="s">
        <v>4325</v>
      </c>
      <c r="B2221" s="15" t="s">
        <v>4326</v>
      </c>
      <c r="C2221" s="20" t="s">
        <v>33</v>
      </c>
      <c r="D2221" s="45">
        <v>13.061439514160156</v>
      </c>
      <c r="E2221" s="56">
        <v>13.061439514160156</v>
      </c>
    </row>
    <row r="2222" spans="1:5" ht="75">
      <c r="A2222" s="5" t="s">
        <v>4327</v>
      </c>
      <c r="B2222" s="15" t="s">
        <v>4328</v>
      </c>
      <c r="C2222" s="20" t="s">
        <v>33</v>
      </c>
      <c r="D2222" s="48">
        <v>0</v>
      </c>
      <c r="E2222" s="59">
        <v>0</v>
      </c>
    </row>
    <row r="2223" spans="1:5" ht="75">
      <c r="A2223" s="5" t="s">
        <v>4329</v>
      </c>
      <c r="B2223" s="15" t="s">
        <v>4330</v>
      </c>
      <c r="C2223" s="20" t="s">
        <v>33</v>
      </c>
      <c r="D2223" s="51">
        <v>0.83426439762115479</v>
      </c>
      <c r="E2223" s="62">
        <v>0.83426439762115479</v>
      </c>
    </row>
    <row r="2224" spans="1:5" ht="75">
      <c r="A2224" s="5" t="s">
        <v>4331</v>
      </c>
      <c r="B2224" s="15" t="s">
        <v>4332</v>
      </c>
      <c r="C2224" s="20" t="s">
        <v>33</v>
      </c>
      <c r="D2224" s="51">
        <v>1.9061246886849403E-2</v>
      </c>
      <c r="E2224" s="62">
        <v>1.9061246886849403E-2</v>
      </c>
    </row>
    <row r="2225" spans="1:5" ht="75">
      <c r="A2225" s="5" t="s">
        <v>4333</v>
      </c>
      <c r="B2225" s="15" t="s">
        <v>4334</v>
      </c>
      <c r="C2225" s="20" t="s">
        <v>2126</v>
      </c>
      <c r="D2225" s="51">
        <v>0.95306235551834106</v>
      </c>
      <c r="E2225" s="62">
        <v>0.95306235551834106</v>
      </c>
    </row>
    <row r="2226" spans="1:5" ht="75">
      <c r="A2226" s="5" t="s">
        <v>4335</v>
      </c>
      <c r="B2226" s="15" t="s">
        <v>4336</v>
      </c>
      <c r="C2226" s="20" t="s">
        <v>2117</v>
      </c>
      <c r="D2226" s="48">
        <v>0</v>
      </c>
      <c r="E2226" s="59">
        <v>0</v>
      </c>
    </row>
    <row r="2227" spans="1:5" ht="75">
      <c r="A2227" s="5" t="s">
        <v>4337</v>
      </c>
      <c r="B2227" s="15" t="s">
        <v>4338</v>
      </c>
      <c r="C2227" s="20" t="s">
        <v>2117</v>
      </c>
      <c r="D2227" s="48">
        <v>0</v>
      </c>
      <c r="E2227" s="59">
        <v>0</v>
      </c>
    </row>
    <row r="2228" spans="1:5" ht="75">
      <c r="A2228" s="5" t="s">
        <v>4339</v>
      </c>
      <c r="B2228" s="15" t="s">
        <v>4340</v>
      </c>
      <c r="C2228" s="20" t="s">
        <v>2117</v>
      </c>
      <c r="D2228" s="48">
        <v>0</v>
      </c>
      <c r="E2228" s="59">
        <v>0</v>
      </c>
    </row>
    <row r="2229" spans="1:5" ht="75">
      <c r="A2229" s="5" t="s">
        <v>4341</v>
      </c>
      <c r="B2229" s="15" t="s">
        <v>4342</v>
      </c>
      <c r="C2229" s="20" t="s">
        <v>2117</v>
      </c>
      <c r="D2229" s="48">
        <v>0</v>
      </c>
      <c r="E2229" s="59">
        <v>0</v>
      </c>
    </row>
    <row r="2230" spans="1:5" ht="75">
      <c r="A2230" s="5" t="s">
        <v>4343</v>
      </c>
      <c r="B2230" s="15" t="s">
        <v>4344</v>
      </c>
      <c r="C2230" s="20" t="s">
        <v>2117</v>
      </c>
      <c r="D2230" s="48">
        <v>0</v>
      </c>
      <c r="E2230" s="59">
        <v>0</v>
      </c>
    </row>
    <row r="2231" spans="1:5" ht="75">
      <c r="A2231" s="5" t="s">
        <v>4345</v>
      </c>
      <c r="B2231" s="15" t="s">
        <v>4346</v>
      </c>
      <c r="C2231" s="20" t="s">
        <v>33</v>
      </c>
      <c r="D2231" s="44">
        <v>4.2757225036621094</v>
      </c>
      <c r="E2231" s="55">
        <v>4.2757225036621094</v>
      </c>
    </row>
    <row r="2232" spans="1:5" ht="75">
      <c r="A2232" s="5" t="s">
        <v>4347</v>
      </c>
      <c r="B2232" s="15" t="s">
        <v>4348</v>
      </c>
      <c r="C2232" s="20" t="s">
        <v>3970</v>
      </c>
      <c r="D2232" s="46">
        <v>1287244.375</v>
      </c>
      <c r="E2232" s="57">
        <v>1287244.375</v>
      </c>
    </row>
    <row r="2233" spans="1:5" ht="45">
      <c r="A2233" s="5" t="s">
        <v>4349</v>
      </c>
      <c r="B2233" s="15" t="s">
        <v>4350</v>
      </c>
      <c r="C2233" s="20" t="s">
        <v>38</v>
      </c>
      <c r="D2233" s="44">
        <v>1.1328846216201782</v>
      </c>
      <c r="E2233" s="55">
        <v>1.1328846216201782</v>
      </c>
    </row>
    <row r="2234" spans="1:5" ht="45">
      <c r="A2234" s="5" t="s">
        <v>4351</v>
      </c>
      <c r="B2234" s="15" t="s">
        <v>4352</v>
      </c>
      <c r="C2234" s="20" t="s">
        <v>30</v>
      </c>
      <c r="D2234" s="45">
        <v>27.208242416381836</v>
      </c>
      <c r="E2234" s="56">
        <v>27.208242416381836</v>
      </c>
    </row>
    <row r="2235" spans="1:5" ht="45">
      <c r="A2235" s="5" t="s">
        <v>4353</v>
      </c>
      <c r="B2235" s="15" t="s">
        <v>4354</v>
      </c>
      <c r="C2235" s="20" t="s">
        <v>212</v>
      </c>
      <c r="D2235" s="45">
        <v>63.047168731689453</v>
      </c>
      <c r="E2235" s="56">
        <v>63.047168731689453</v>
      </c>
    </row>
    <row r="2236" spans="1:5" ht="45">
      <c r="A2236" s="5" t="s">
        <v>4355</v>
      </c>
      <c r="B2236" s="15" t="s">
        <v>4356</v>
      </c>
      <c r="C2236" s="20" t="s">
        <v>212</v>
      </c>
      <c r="D2236" s="48">
        <v>0</v>
      </c>
      <c r="E2236" s="59">
        <v>0</v>
      </c>
    </row>
    <row r="2237" spans="1:5" ht="45">
      <c r="A2237" s="5" t="s">
        <v>4357</v>
      </c>
      <c r="B2237" s="15" t="s">
        <v>4358</v>
      </c>
      <c r="C2237" s="20" t="s">
        <v>500</v>
      </c>
      <c r="D2237" s="48">
        <v>0</v>
      </c>
      <c r="E2237" s="59">
        <v>0</v>
      </c>
    </row>
    <row r="2238" spans="1:5" ht="45">
      <c r="A2238" s="5" t="s">
        <v>4359</v>
      </c>
      <c r="B2238" s="15" t="s">
        <v>4360</v>
      </c>
      <c r="C2238" s="20" t="s">
        <v>33</v>
      </c>
      <c r="D2238" s="45">
        <v>55.664028167724609</v>
      </c>
      <c r="E2238" s="56">
        <v>55.664028167724609</v>
      </c>
    </row>
    <row r="2239" spans="1:5" ht="45">
      <c r="A2239" s="5" t="s">
        <v>4361</v>
      </c>
      <c r="B2239" s="15" t="s">
        <v>4362</v>
      </c>
      <c r="C2239" s="20" t="s">
        <v>505</v>
      </c>
      <c r="D2239" s="51">
        <v>0.16200484335422516</v>
      </c>
      <c r="E2239" s="62">
        <v>0.16200484335422516</v>
      </c>
    </row>
    <row r="2240" spans="1:5" ht="45">
      <c r="A2240" s="5" t="s">
        <v>4363</v>
      </c>
      <c r="B2240" s="15" t="s">
        <v>4364</v>
      </c>
      <c r="C2240" s="20" t="s">
        <v>500</v>
      </c>
      <c r="D2240" s="44">
        <v>2.2470376491546631</v>
      </c>
      <c r="E2240" s="55">
        <v>2.2470376491546631</v>
      </c>
    </row>
    <row r="2241" spans="1:5" ht="45">
      <c r="A2241" s="5" t="s">
        <v>4365</v>
      </c>
      <c r="B2241" s="15" t="s">
        <v>4366</v>
      </c>
      <c r="C2241" s="20" t="s">
        <v>3932</v>
      </c>
      <c r="D2241" s="45">
        <v>28.772794723510742</v>
      </c>
      <c r="E2241" s="56">
        <v>28.772794723510742</v>
      </c>
    </row>
    <row r="2242" spans="1:5" ht="45">
      <c r="A2242" s="5" t="s">
        <v>4367</v>
      </c>
      <c r="B2242" s="15" t="s">
        <v>4368</v>
      </c>
      <c r="C2242" s="20" t="s">
        <v>212</v>
      </c>
      <c r="D2242" s="51">
        <v>2.8704781085252762E-2</v>
      </c>
      <c r="E2242" s="62">
        <v>2.8704781085252762E-2</v>
      </c>
    </row>
    <row r="2243" spans="1:5" ht="45">
      <c r="A2243" s="5" t="s">
        <v>4369</v>
      </c>
      <c r="B2243" s="15" t="s">
        <v>4370</v>
      </c>
      <c r="C2243" s="20" t="s">
        <v>127</v>
      </c>
      <c r="D2243" s="45">
        <v>13.417840003967285</v>
      </c>
      <c r="E2243" s="56">
        <v>13.417840003967285</v>
      </c>
    </row>
    <row r="2244" spans="1:5" ht="45">
      <c r="A2244" s="5" t="s">
        <v>4371</v>
      </c>
      <c r="B2244" s="15" t="s">
        <v>4372</v>
      </c>
      <c r="C2244" s="20" t="s">
        <v>3939</v>
      </c>
      <c r="D2244" s="44">
        <v>1.3052109479904175</v>
      </c>
      <c r="E2244" s="55">
        <v>1.3052109479904175</v>
      </c>
    </row>
    <row r="2245" spans="1:5" ht="45">
      <c r="A2245" s="5" t="s">
        <v>4373</v>
      </c>
      <c r="B2245" s="15" t="s">
        <v>4374</v>
      </c>
      <c r="C2245" s="20" t="s">
        <v>33</v>
      </c>
      <c r="D2245" s="45">
        <v>76.6959228515625</v>
      </c>
      <c r="E2245" s="56">
        <v>76.6959228515625</v>
      </c>
    </row>
    <row r="2246" spans="1:5" ht="45">
      <c r="A2246" s="5" t="s">
        <v>4375</v>
      </c>
      <c r="B2246" s="15" t="s">
        <v>4376</v>
      </c>
      <c r="C2246" s="20" t="s">
        <v>33</v>
      </c>
      <c r="D2246" s="45">
        <v>20.57817268371582</v>
      </c>
      <c r="E2246" s="56">
        <v>20.57817268371582</v>
      </c>
    </row>
    <row r="2247" spans="1:5" ht="45">
      <c r="A2247" s="5" t="s">
        <v>4377</v>
      </c>
      <c r="B2247" s="15" t="s">
        <v>4378</v>
      </c>
      <c r="C2247" s="20" t="s">
        <v>33</v>
      </c>
      <c r="D2247" s="51">
        <v>2.9765922576189041E-2</v>
      </c>
      <c r="E2247" s="62">
        <v>2.9765922576189041E-2</v>
      </c>
    </row>
    <row r="2248" spans="1:5" ht="45">
      <c r="A2248" s="5" t="s">
        <v>4379</v>
      </c>
      <c r="B2248" s="15" t="s">
        <v>4380</v>
      </c>
      <c r="C2248" s="20" t="s">
        <v>33</v>
      </c>
      <c r="D2248" s="44">
        <v>1.7724605798721313</v>
      </c>
      <c r="E2248" s="55">
        <v>1.7724605798721313</v>
      </c>
    </row>
    <row r="2249" spans="1:5" ht="45">
      <c r="A2249" s="5" t="s">
        <v>4381</v>
      </c>
      <c r="B2249" s="15" t="s">
        <v>4382</v>
      </c>
      <c r="C2249" s="20" t="s">
        <v>33</v>
      </c>
      <c r="D2249" s="48">
        <v>0</v>
      </c>
      <c r="E2249" s="59">
        <v>0</v>
      </c>
    </row>
    <row r="2250" spans="1:5" ht="45">
      <c r="A2250" s="5" t="s">
        <v>4383</v>
      </c>
      <c r="B2250" s="15" t="s">
        <v>4384</v>
      </c>
      <c r="C2250" s="20" t="s">
        <v>33</v>
      </c>
      <c r="D2250" s="51">
        <v>0.92367380857467651</v>
      </c>
      <c r="E2250" s="62">
        <v>0.92367380857467651</v>
      </c>
    </row>
    <row r="2251" spans="1:5" ht="45">
      <c r="A2251" s="5" t="s">
        <v>4385</v>
      </c>
      <c r="B2251" s="15" t="s">
        <v>4386</v>
      </c>
      <c r="C2251" s="20" t="s">
        <v>33</v>
      </c>
      <c r="D2251" s="48">
        <v>0</v>
      </c>
      <c r="E2251" s="59">
        <v>0</v>
      </c>
    </row>
    <row r="2252" spans="1:5" ht="45">
      <c r="A2252" s="5" t="s">
        <v>4387</v>
      </c>
      <c r="B2252" s="15" t="s">
        <v>4388</v>
      </c>
      <c r="C2252" s="20" t="s">
        <v>2126</v>
      </c>
      <c r="D2252" s="48">
        <v>0</v>
      </c>
      <c r="E2252" s="59">
        <v>0</v>
      </c>
    </row>
    <row r="2253" spans="1:5" ht="45">
      <c r="A2253" s="5" t="s">
        <v>4389</v>
      </c>
      <c r="B2253" s="15" t="s">
        <v>4390</v>
      </c>
      <c r="C2253" s="20" t="s">
        <v>2117</v>
      </c>
      <c r="D2253" s="48">
        <v>0</v>
      </c>
      <c r="E2253" s="59">
        <v>0</v>
      </c>
    </row>
    <row r="2254" spans="1:5" ht="45">
      <c r="A2254" s="5" t="s">
        <v>4391</v>
      </c>
      <c r="B2254" s="15" t="s">
        <v>4392</v>
      </c>
      <c r="C2254" s="20" t="s">
        <v>2117</v>
      </c>
      <c r="D2254" s="48">
        <v>0</v>
      </c>
      <c r="E2254" s="59">
        <v>0</v>
      </c>
    </row>
    <row r="2255" spans="1:5" ht="45">
      <c r="A2255" s="5" t="s">
        <v>4393</v>
      </c>
      <c r="B2255" s="15" t="s">
        <v>4394</v>
      </c>
      <c r="C2255" s="20" t="s">
        <v>2117</v>
      </c>
      <c r="D2255" s="48">
        <v>0</v>
      </c>
      <c r="E2255" s="59">
        <v>0</v>
      </c>
    </row>
    <row r="2256" spans="1:5" ht="45">
      <c r="A2256" s="5" t="s">
        <v>4395</v>
      </c>
      <c r="B2256" s="15" t="s">
        <v>4396</v>
      </c>
      <c r="C2256" s="20" t="s">
        <v>2117</v>
      </c>
      <c r="D2256" s="48">
        <v>0</v>
      </c>
      <c r="E2256" s="59">
        <v>0</v>
      </c>
    </row>
    <row r="2257" spans="1:5" ht="45">
      <c r="A2257" s="5" t="s">
        <v>4397</v>
      </c>
      <c r="B2257" s="15" t="s">
        <v>4398</v>
      </c>
      <c r="C2257" s="20" t="s">
        <v>2117</v>
      </c>
      <c r="D2257" s="48">
        <v>0</v>
      </c>
      <c r="E2257" s="59">
        <v>0</v>
      </c>
    </row>
    <row r="2258" spans="1:5" ht="45">
      <c r="A2258" s="5" t="s">
        <v>4399</v>
      </c>
      <c r="B2258" s="15" t="s">
        <v>4400</v>
      </c>
      <c r="C2258" s="20" t="s">
        <v>33</v>
      </c>
      <c r="D2258" s="45">
        <v>20.949493408203125</v>
      </c>
      <c r="E2258" s="56">
        <v>20.949493408203125</v>
      </c>
    </row>
    <row r="2259" spans="1:5" ht="45">
      <c r="A2259" s="5" t="s">
        <v>4401</v>
      </c>
      <c r="B2259" s="15" t="s">
        <v>4402</v>
      </c>
      <c r="C2259" s="20" t="s">
        <v>3970</v>
      </c>
      <c r="D2259" s="46">
        <v>49115.78515625</v>
      </c>
      <c r="E2259" s="57">
        <v>49115.78515625</v>
      </c>
    </row>
    <row r="2260" spans="1:5" ht="45">
      <c r="A2260" s="5" t="s">
        <v>4403</v>
      </c>
      <c r="B2260" s="15" t="s">
        <v>4404</v>
      </c>
      <c r="C2260" s="20" t="s">
        <v>38</v>
      </c>
      <c r="D2260" s="44">
        <v>1.1328846216201782</v>
      </c>
      <c r="E2260" s="55">
        <v>1.1328846216201782</v>
      </c>
    </row>
    <row r="2261" spans="1:5" ht="45">
      <c r="A2261" s="5" t="s">
        <v>4405</v>
      </c>
      <c r="B2261" s="15" t="s">
        <v>4406</v>
      </c>
      <c r="C2261" s="20" t="s">
        <v>30</v>
      </c>
      <c r="D2261" s="45">
        <v>27.208242416381836</v>
      </c>
      <c r="E2261" s="56">
        <v>27.208242416381836</v>
      </c>
    </row>
    <row r="2262" spans="1:5" ht="45">
      <c r="A2262" s="5" t="s">
        <v>4407</v>
      </c>
      <c r="B2262" s="15" t="s">
        <v>4408</v>
      </c>
      <c r="C2262" s="20" t="s">
        <v>212</v>
      </c>
      <c r="D2262" s="50">
        <v>309.82412719726562</v>
      </c>
      <c r="E2262" s="61">
        <v>309.82412719726562</v>
      </c>
    </row>
    <row r="2263" spans="1:5" ht="45">
      <c r="A2263" s="5" t="s">
        <v>4409</v>
      </c>
      <c r="B2263" s="15" t="s">
        <v>4410</v>
      </c>
      <c r="C2263" s="20" t="s">
        <v>212</v>
      </c>
      <c r="D2263" s="48">
        <v>0</v>
      </c>
      <c r="E2263" s="59">
        <v>0</v>
      </c>
    </row>
    <row r="2264" spans="1:5" ht="60">
      <c r="A2264" s="5" t="s">
        <v>4411</v>
      </c>
      <c r="B2264" s="15" t="s">
        <v>4412</v>
      </c>
      <c r="C2264" s="20" t="s">
        <v>500</v>
      </c>
      <c r="D2264" s="48">
        <v>0</v>
      </c>
      <c r="E2264" s="59">
        <v>0</v>
      </c>
    </row>
    <row r="2265" spans="1:5" ht="60">
      <c r="A2265" s="5" t="s">
        <v>4413</v>
      </c>
      <c r="B2265" s="15" t="s">
        <v>4414</v>
      </c>
      <c r="C2265" s="20" t="s">
        <v>33</v>
      </c>
      <c r="D2265" s="45">
        <v>55.664028167724609</v>
      </c>
      <c r="E2265" s="56">
        <v>55.664028167724609</v>
      </c>
    </row>
    <row r="2266" spans="1:5" ht="45">
      <c r="A2266" s="5" t="s">
        <v>4415</v>
      </c>
      <c r="B2266" s="15" t="s">
        <v>4416</v>
      </c>
      <c r="C2266" s="20" t="s">
        <v>505</v>
      </c>
      <c r="D2266" s="51">
        <v>0.16200484335422516</v>
      </c>
      <c r="E2266" s="62">
        <v>0.16200484335422516</v>
      </c>
    </row>
    <row r="2267" spans="1:5" ht="45">
      <c r="A2267" s="5" t="s">
        <v>4417</v>
      </c>
      <c r="B2267" s="15" t="s">
        <v>4418</v>
      </c>
      <c r="C2267" s="20" t="s">
        <v>500</v>
      </c>
      <c r="D2267" s="44">
        <v>2.2470376491546631</v>
      </c>
      <c r="E2267" s="55">
        <v>2.2470376491546631</v>
      </c>
    </row>
    <row r="2268" spans="1:5" ht="60">
      <c r="A2268" s="5" t="s">
        <v>4419</v>
      </c>
      <c r="B2268" s="15" t="s">
        <v>4420</v>
      </c>
      <c r="C2268" s="20" t="s">
        <v>3932</v>
      </c>
      <c r="D2268" s="45">
        <v>28.772794723510742</v>
      </c>
      <c r="E2268" s="56">
        <v>28.772794723510742</v>
      </c>
    </row>
    <row r="2269" spans="1:5" ht="60">
      <c r="A2269" s="5" t="s">
        <v>4421</v>
      </c>
      <c r="B2269" s="15" t="s">
        <v>4422</v>
      </c>
      <c r="C2269" s="20" t="s">
        <v>212</v>
      </c>
      <c r="D2269" s="51">
        <v>0.14106000959873199</v>
      </c>
      <c r="E2269" s="62">
        <v>0.14106000959873199</v>
      </c>
    </row>
    <row r="2270" spans="1:5" ht="45">
      <c r="A2270" s="5" t="s">
        <v>4423</v>
      </c>
      <c r="B2270" s="15" t="s">
        <v>4424</v>
      </c>
      <c r="C2270" s="20" t="s">
        <v>127</v>
      </c>
      <c r="D2270" s="45">
        <v>65.937469482421875</v>
      </c>
      <c r="E2270" s="56">
        <v>65.937469482421875</v>
      </c>
    </row>
    <row r="2271" spans="1:5" ht="45">
      <c r="A2271" s="5" t="s">
        <v>4425</v>
      </c>
      <c r="B2271" s="15" t="s">
        <v>4426</v>
      </c>
      <c r="C2271" s="20" t="s">
        <v>3939</v>
      </c>
      <c r="D2271" s="44">
        <v>1.3052109479904175</v>
      </c>
      <c r="E2271" s="55">
        <v>1.3052109479904175</v>
      </c>
    </row>
    <row r="2272" spans="1:5" ht="60">
      <c r="A2272" s="5" t="s">
        <v>4427</v>
      </c>
      <c r="B2272" s="15" t="s">
        <v>4428</v>
      </c>
      <c r="C2272" s="20" t="s">
        <v>33</v>
      </c>
      <c r="D2272" s="45">
        <v>76.6959228515625</v>
      </c>
      <c r="E2272" s="56">
        <v>76.6959228515625</v>
      </c>
    </row>
    <row r="2273" spans="1:5" ht="60">
      <c r="A2273" s="5" t="s">
        <v>4429</v>
      </c>
      <c r="B2273" s="15" t="s">
        <v>4430</v>
      </c>
      <c r="C2273" s="20" t="s">
        <v>33</v>
      </c>
      <c r="D2273" s="45">
        <v>20.57817268371582</v>
      </c>
      <c r="E2273" s="56">
        <v>20.57817268371582</v>
      </c>
    </row>
    <row r="2274" spans="1:5" ht="60">
      <c r="A2274" s="5" t="s">
        <v>4431</v>
      </c>
      <c r="B2274" s="15" t="s">
        <v>4432</v>
      </c>
      <c r="C2274" s="20" t="s">
        <v>33</v>
      </c>
      <c r="D2274" s="51">
        <v>2.9765922576189041E-2</v>
      </c>
      <c r="E2274" s="62">
        <v>2.9765922576189041E-2</v>
      </c>
    </row>
    <row r="2275" spans="1:5" ht="60">
      <c r="A2275" s="5" t="s">
        <v>4433</v>
      </c>
      <c r="B2275" s="15" t="s">
        <v>4434</v>
      </c>
      <c r="C2275" s="20" t="s">
        <v>33</v>
      </c>
      <c r="D2275" s="44">
        <v>1.7724605798721313</v>
      </c>
      <c r="E2275" s="55">
        <v>1.7724605798721313</v>
      </c>
    </row>
    <row r="2276" spans="1:5" ht="60">
      <c r="A2276" s="5" t="s">
        <v>4435</v>
      </c>
      <c r="B2276" s="15" t="s">
        <v>4436</v>
      </c>
      <c r="C2276" s="20" t="s">
        <v>33</v>
      </c>
      <c r="D2276" s="48">
        <v>0</v>
      </c>
      <c r="E2276" s="59">
        <v>0</v>
      </c>
    </row>
    <row r="2277" spans="1:5" ht="60">
      <c r="A2277" s="5" t="s">
        <v>4437</v>
      </c>
      <c r="B2277" s="15" t="s">
        <v>4438</v>
      </c>
      <c r="C2277" s="20" t="s">
        <v>33</v>
      </c>
      <c r="D2277" s="51">
        <v>0.92367380857467651</v>
      </c>
      <c r="E2277" s="62">
        <v>0.92367380857467651</v>
      </c>
    </row>
    <row r="2278" spans="1:5" ht="60">
      <c r="A2278" s="5" t="s">
        <v>4439</v>
      </c>
      <c r="B2278" s="15" t="s">
        <v>4440</v>
      </c>
      <c r="C2278" s="20" t="s">
        <v>33</v>
      </c>
      <c r="D2278" s="48">
        <v>0</v>
      </c>
      <c r="E2278" s="59">
        <v>0</v>
      </c>
    </row>
    <row r="2279" spans="1:5" ht="60">
      <c r="A2279" s="5" t="s">
        <v>4441</v>
      </c>
      <c r="B2279" s="15" t="s">
        <v>4442</v>
      </c>
      <c r="C2279" s="20" t="s">
        <v>2126</v>
      </c>
      <c r="D2279" s="48">
        <v>0</v>
      </c>
      <c r="E2279" s="59">
        <v>0</v>
      </c>
    </row>
    <row r="2280" spans="1:5" ht="60">
      <c r="A2280" s="5" t="s">
        <v>4443</v>
      </c>
      <c r="B2280" s="15" t="s">
        <v>4444</v>
      </c>
      <c r="C2280" s="20" t="s">
        <v>2117</v>
      </c>
      <c r="D2280" s="48">
        <v>0</v>
      </c>
      <c r="E2280" s="59">
        <v>0</v>
      </c>
    </row>
    <row r="2281" spans="1:5" ht="60">
      <c r="A2281" s="5" t="s">
        <v>4445</v>
      </c>
      <c r="B2281" s="15" t="s">
        <v>4446</v>
      </c>
      <c r="C2281" s="20" t="s">
        <v>2117</v>
      </c>
      <c r="D2281" s="48">
        <v>0</v>
      </c>
      <c r="E2281" s="59">
        <v>0</v>
      </c>
    </row>
    <row r="2282" spans="1:5" ht="45">
      <c r="A2282" s="5" t="s">
        <v>4447</v>
      </c>
      <c r="B2282" s="15" t="s">
        <v>4448</v>
      </c>
      <c r="C2282" s="20" t="s">
        <v>2117</v>
      </c>
      <c r="D2282" s="48">
        <v>0</v>
      </c>
      <c r="E2282" s="59">
        <v>0</v>
      </c>
    </row>
    <row r="2283" spans="1:5" ht="60">
      <c r="A2283" s="5" t="s">
        <v>4449</v>
      </c>
      <c r="B2283" s="15" t="s">
        <v>4450</v>
      </c>
      <c r="C2283" s="20" t="s">
        <v>2117</v>
      </c>
      <c r="D2283" s="48">
        <v>0</v>
      </c>
      <c r="E2283" s="59">
        <v>0</v>
      </c>
    </row>
    <row r="2284" spans="1:5" ht="45">
      <c r="A2284" s="5" t="s">
        <v>4451</v>
      </c>
      <c r="B2284" s="15" t="s">
        <v>4452</v>
      </c>
      <c r="C2284" s="20" t="s">
        <v>2117</v>
      </c>
      <c r="D2284" s="48">
        <v>0</v>
      </c>
      <c r="E2284" s="59">
        <v>0</v>
      </c>
    </row>
    <row r="2285" spans="1:5" ht="45">
      <c r="A2285" s="5" t="s">
        <v>4453</v>
      </c>
      <c r="B2285" s="15" t="s">
        <v>4454</v>
      </c>
      <c r="C2285" s="20" t="s">
        <v>33</v>
      </c>
      <c r="D2285" s="45">
        <v>20.949493408203125</v>
      </c>
      <c r="E2285" s="56">
        <v>20.949493408203125</v>
      </c>
    </row>
    <row r="2286" spans="1:5" ht="60">
      <c r="A2286" s="5" t="s">
        <v>4455</v>
      </c>
      <c r="B2286" s="15" t="s">
        <v>4456</v>
      </c>
      <c r="C2286" s="20" t="s">
        <v>3970</v>
      </c>
      <c r="D2286" s="46">
        <v>241363.046875</v>
      </c>
      <c r="E2286" s="57">
        <v>241363.046875</v>
      </c>
    </row>
    <row r="2287" spans="1:5" ht="60">
      <c r="A2287" s="5" t="s">
        <v>4457</v>
      </c>
      <c r="B2287" s="15" t="s">
        <v>4458</v>
      </c>
      <c r="C2287" s="20" t="s">
        <v>38</v>
      </c>
      <c r="D2287" s="51">
        <v>0.98686343431472778</v>
      </c>
      <c r="E2287" s="62">
        <v>0.98686343431472778</v>
      </c>
    </row>
    <row r="2288" spans="1:5" ht="60">
      <c r="A2288" s="5" t="s">
        <v>4459</v>
      </c>
      <c r="B2288" s="15" t="s">
        <v>4460</v>
      </c>
      <c r="C2288" s="20" t="s">
        <v>30</v>
      </c>
      <c r="D2288" s="50">
        <v>140.75473022460938</v>
      </c>
      <c r="E2288" s="61">
        <v>140.75473022460938</v>
      </c>
    </row>
    <row r="2289" spans="1:5" ht="60">
      <c r="A2289" s="5" t="s">
        <v>4461</v>
      </c>
      <c r="B2289" s="15" t="s">
        <v>4462</v>
      </c>
      <c r="C2289" s="20" t="s">
        <v>212</v>
      </c>
      <c r="D2289" s="47">
        <v>1824.4261474609375</v>
      </c>
      <c r="E2289" s="58">
        <v>1824.4261474609375</v>
      </c>
    </row>
    <row r="2290" spans="1:5" ht="60">
      <c r="A2290" s="5" t="s">
        <v>4463</v>
      </c>
      <c r="B2290" s="15" t="s">
        <v>4464</v>
      </c>
      <c r="C2290" s="20" t="s">
        <v>212</v>
      </c>
      <c r="D2290" s="44">
        <v>8.171422004699707</v>
      </c>
      <c r="E2290" s="55">
        <v>8.171422004699707</v>
      </c>
    </row>
    <row r="2291" spans="1:5" ht="60">
      <c r="A2291" s="5" t="s">
        <v>4465</v>
      </c>
      <c r="B2291" s="15" t="s">
        <v>4466</v>
      </c>
      <c r="C2291" s="20" t="s">
        <v>500</v>
      </c>
      <c r="D2291" s="45">
        <v>95.179794311523438</v>
      </c>
      <c r="E2291" s="56">
        <v>95.179794311523438</v>
      </c>
    </row>
    <row r="2292" spans="1:5" ht="60">
      <c r="A2292" s="5" t="s">
        <v>4467</v>
      </c>
      <c r="B2292" s="15" t="s">
        <v>4468</v>
      </c>
      <c r="C2292" s="20" t="s">
        <v>33</v>
      </c>
      <c r="D2292" s="44">
        <v>3.2328195571899414</v>
      </c>
      <c r="E2292" s="55">
        <v>3.2328195571899414</v>
      </c>
    </row>
    <row r="2293" spans="1:5" ht="60">
      <c r="A2293" s="5" t="s">
        <v>4469</v>
      </c>
      <c r="B2293" s="15" t="s">
        <v>4470</v>
      </c>
      <c r="C2293" s="20" t="s">
        <v>505</v>
      </c>
      <c r="D2293" s="51">
        <v>0.63121902942657471</v>
      </c>
      <c r="E2293" s="62">
        <v>0.63121902942657471</v>
      </c>
    </row>
    <row r="2294" spans="1:5" ht="60">
      <c r="A2294" s="5" t="s">
        <v>4471</v>
      </c>
      <c r="B2294" s="15" t="s">
        <v>4472</v>
      </c>
      <c r="C2294" s="20" t="s">
        <v>500</v>
      </c>
      <c r="D2294" s="50">
        <v>123.74185180664062</v>
      </c>
      <c r="E2294" s="61">
        <v>123.74185180664062</v>
      </c>
    </row>
    <row r="2295" spans="1:5" ht="60">
      <c r="A2295" s="5" t="s">
        <v>4473</v>
      </c>
      <c r="B2295" s="15" t="s">
        <v>4474</v>
      </c>
      <c r="C2295" s="20" t="s">
        <v>3932</v>
      </c>
      <c r="D2295" s="45">
        <v>29.019231796264648</v>
      </c>
      <c r="E2295" s="56">
        <v>29.019231796264648</v>
      </c>
    </row>
    <row r="2296" spans="1:5" ht="60">
      <c r="A2296" s="5" t="s">
        <v>4475</v>
      </c>
      <c r="B2296" s="15" t="s">
        <v>4476</v>
      </c>
      <c r="C2296" s="20" t="s">
        <v>212</v>
      </c>
      <c r="D2296" s="50">
        <v>328.75140380859375</v>
      </c>
      <c r="E2296" s="61">
        <v>328.75140380859375</v>
      </c>
    </row>
    <row r="2297" spans="1:5" ht="60">
      <c r="A2297" s="5" t="s">
        <v>4477</v>
      </c>
      <c r="B2297" s="15" t="s">
        <v>4478</v>
      </c>
      <c r="C2297" s="20" t="s">
        <v>127</v>
      </c>
      <c r="D2297" s="50">
        <v>609.01629638671875</v>
      </c>
      <c r="E2297" s="61">
        <v>609.01629638671875</v>
      </c>
    </row>
    <row r="2298" spans="1:5" ht="60">
      <c r="A2298" s="5" t="s">
        <v>4479</v>
      </c>
      <c r="B2298" s="15" t="s">
        <v>4480</v>
      </c>
      <c r="C2298" s="20" t="s">
        <v>3939</v>
      </c>
      <c r="D2298" s="51">
        <v>0.83213764429092407</v>
      </c>
      <c r="E2298" s="62">
        <v>0.83213764429092407</v>
      </c>
    </row>
    <row r="2299" spans="1:5" ht="60">
      <c r="A2299" s="5" t="s">
        <v>4481</v>
      </c>
      <c r="B2299" s="15" t="s">
        <v>4482</v>
      </c>
      <c r="C2299" s="20" t="s">
        <v>33</v>
      </c>
      <c r="D2299" s="45">
        <v>69.991127014160156</v>
      </c>
      <c r="E2299" s="56">
        <v>69.991127014160156</v>
      </c>
    </row>
    <row r="2300" spans="1:5" ht="60">
      <c r="A2300" s="5" t="s">
        <v>4483</v>
      </c>
      <c r="B2300" s="15" t="s">
        <v>4484</v>
      </c>
      <c r="C2300" s="20" t="s">
        <v>33</v>
      </c>
      <c r="D2300" s="44">
        <v>5.1747832298278809</v>
      </c>
      <c r="E2300" s="55">
        <v>5.1747832298278809</v>
      </c>
    </row>
    <row r="2301" spans="1:5" ht="60">
      <c r="A2301" s="5" t="s">
        <v>4485</v>
      </c>
      <c r="B2301" s="15" t="s">
        <v>4486</v>
      </c>
      <c r="C2301" s="20" t="s">
        <v>33</v>
      </c>
      <c r="D2301" s="45">
        <v>11.881626129150391</v>
      </c>
      <c r="E2301" s="56">
        <v>11.881626129150391</v>
      </c>
    </row>
    <row r="2302" spans="1:5" ht="60">
      <c r="A2302" s="5" t="s">
        <v>4487</v>
      </c>
      <c r="B2302" s="15" t="s">
        <v>4488</v>
      </c>
      <c r="C2302" s="20" t="s">
        <v>33</v>
      </c>
      <c r="D2302" s="45">
        <v>12.09312629699707</v>
      </c>
      <c r="E2302" s="56">
        <v>12.09312629699707</v>
      </c>
    </row>
    <row r="2303" spans="1:5" ht="75">
      <c r="A2303" s="5" t="s">
        <v>4489</v>
      </c>
      <c r="B2303" s="15" t="s">
        <v>4490</v>
      </c>
      <c r="C2303" s="20" t="s">
        <v>33</v>
      </c>
      <c r="D2303" s="48">
        <v>0</v>
      </c>
      <c r="E2303" s="59">
        <v>0</v>
      </c>
    </row>
    <row r="2304" spans="1:5" ht="60">
      <c r="A2304" s="5" t="s">
        <v>4491</v>
      </c>
      <c r="B2304" s="15" t="s">
        <v>4492</v>
      </c>
      <c r="C2304" s="20" t="s">
        <v>33</v>
      </c>
      <c r="D2304" s="51">
        <v>0.84192043542861938</v>
      </c>
      <c r="E2304" s="62">
        <v>0.84192043542861938</v>
      </c>
    </row>
    <row r="2305" spans="1:5" ht="60">
      <c r="A2305" s="5" t="s">
        <v>4493</v>
      </c>
      <c r="B2305" s="15" t="s">
        <v>4494</v>
      </c>
      <c r="C2305" s="20" t="s">
        <v>33</v>
      </c>
      <c r="D2305" s="51">
        <v>1.7411427572369576E-2</v>
      </c>
      <c r="E2305" s="62">
        <v>1.7411427572369576E-2</v>
      </c>
    </row>
    <row r="2306" spans="1:5" ht="60">
      <c r="A2306" s="5" t="s">
        <v>4495</v>
      </c>
      <c r="B2306" s="15" t="s">
        <v>4496</v>
      </c>
      <c r="C2306" s="20" t="s">
        <v>2126</v>
      </c>
      <c r="D2306" s="51">
        <v>0.87057137489318848</v>
      </c>
      <c r="E2306" s="62">
        <v>0.87057137489318848</v>
      </c>
    </row>
    <row r="2307" spans="1:5" ht="60">
      <c r="A2307" s="5" t="s">
        <v>4497</v>
      </c>
      <c r="B2307" s="15" t="s">
        <v>4498</v>
      </c>
      <c r="C2307" s="20" t="s">
        <v>2117</v>
      </c>
      <c r="D2307" s="48">
        <v>0</v>
      </c>
      <c r="E2307" s="59">
        <v>0</v>
      </c>
    </row>
    <row r="2308" spans="1:5" ht="60">
      <c r="A2308" s="5" t="s">
        <v>4499</v>
      </c>
      <c r="B2308" s="15" t="s">
        <v>4500</v>
      </c>
      <c r="C2308" s="20" t="s">
        <v>2117</v>
      </c>
      <c r="D2308" s="48">
        <v>0</v>
      </c>
      <c r="E2308" s="59">
        <v>0</v>
      </c>
    </row>
    <row r="2309" spans="1:5" ht="60">
      <c r="A2309" s="5" t="s">
        <v>4501</v>
      </c>
      <c r="B2309" s="15" t="s">
        <v>4502</v>
      </c>
      <c r="C2309" s="20" t="s">
        <v>2117</v>
      </c>
      <c r="D2309" s="48">
        <v>0</v>
      </c>
      <c r="E2309" s="59">
        <v>0</v>
      </c>
    </row>
    <row r="2310" spans="1:5" ht="60">
      <c r="A2310" s="5" t="s">
        <v>4503</v>
      </c>
      <c r="B2310" s="15" t="s">
        <v>4504</v>
      </c>
      <c r="C2310" s="20" t="s">
        <v>2117</v>
      </c>
      <c r="D2310" s="48">
        <v>0</v>
      </c>
      <c r="E2310" s="59">
        <v>0</v>
      </c>
    </row>
    <row r="2311" spans="1:5" ht="60">
      <c r="A2311" s="5" t="s">
        <v>4505</v>
      </c>
      <c r="B2311" s="15" t="s">
        <v>4506</v>
      </c>
      <c r="C2311" s="20" t="s">
        <v>2117</v>
      </c>
      <c r="D2311" s="48">
        <v>0</v>
      </c>
      <c r="E2311" s="59">
        <v>0</v>
      </c>
    </row>
    <row r="2312" spans="1:5" ht="60">
      <c r="A2312" s="5" t="s">
        <v>4507</v>
      </c>
      <c r="B2312" s="15" t="s">
        <v>4508</v>
      </c>
      <c r="C2312" s="20" t="s">
        <v>33</v>
      </c>
      <c r="D2312" s="44">
        <v>5.886664867401123</v>
      </c>
      <c r="E2312" s="55">
        <v>5.886664867401123</v>
      </c>
    </row>
    <row r="2313" spans="1:5" ht="60">
      <c r="A2313" s="5" t="s">
        <v>4509</v>
      </c>
      <c r="B2313" s="15" t="s">
        <v>4510</v>
      </c>
      <c r="C2313" s="20" t="s">
        <v>3970</v>
      </c>
      <c r="D2313" s="46">
        <v>1409217.125</v>
      </c>
      <c r="E2313" s="57">
        <v>1409217.125</v>
      </c>
    </row>
    <row r="2314" spans="1:5" ht="60">
      <c r="A2314" s="5" t="s">
        <v>4511</v>
      </c>
      <c r="B2314" s="15" t="s">
        <v>4512</v>
      </c>
      <c r="C2314" s="20" t="s">
        <v>38</v>
      </c>
      <c r="D2314" s="44">
        <v>1.0242530107498169</v>
      </c>
      <c r="E2314" s="55">
        <v>1.0242530107498169</v>
      </c>
    </row>
    <row r="2315" spans="1:5" ht="60">
      <c r="A2315" s="5" t="s">
        <v>4513</v>
      </c>
      <c r="B2315" s="15" t="s">
        <v>4514</v>
      </c>
      <c r="C2315" s="20" t="s">
        <v>30</v>
      </c>
      <c r="D2315" s="50">
        <v>273.88888549804687</v>
      </c>
      <c r="E2315" s="61">
        <v>273.88888549804687</v>
      </c>
    </row>
    <row r="2316" spans="1:5" ht="60">
      <c r="A2316" s="5" t="s">
        <v>4515</v>
      </c>
      <c r="B2316" s="15" t="s">
        <v>4516</v>
      </c>
      <c r="C2316" s="20" t="s">
        <v>212</v>
      </c>
      <c r="D2316" s="47">
        <v>1160.9720458984375</v>
      </c>
      <c r="E2316" s="58">
        <v>1160.9720458984375</v>
      </c>
    </row>
    <row r="2317" spans="1:5" ht="60">
      <c r="A2317" s="5" t="s">
        <v>4517</v>
      </c>
      <c r="B2317" s="15" t="s">
        <v>4518</v>
      </c>
      <c r="C2317" s="20" t="s">
        <v>212</v>
      </c>
      <c r="D2317" s="48">
        <v>0</v>
      </c>
      <c r="E2317" s="59">
        <v>0</v>
      </c>
    </row>
    <row r="2318" spans="1:5" ht="60">
      <c r="A2318" s="5" t="s">
        <v>4519</v>
      </c>
      <c r="B2318" s="15" t="s">
        <v>4520</v>
      </c>
      <c r="C2318" s="20" t="s">
        <v>500</v>
      </c>
      <c r="D2318" s="48">
        <v>0</v>
      </c>
      <c r="E2318" s="59">
        <v>0</v>
      </c>
    </row>
    <row r="2319" spans="1:5" ht="75">
      <c r="A2319" s="5" t="s">
        <v>4521</v>
      </c>
      <c r="B2319" s="15" t="s">
        <v>4522</v>
      </c>
      <c r="C2319" s="20" t="s">
        <v>33</v>
      </c>
      <c r="D2319" s="48">
        <v>0</v>
      </c>
      <c r="E2319" s="59">
        <v>0</v>
      </c>
    </row>
    <row r="2320" spans="1:5" ht="60">
      <c r="A2320" s="5" t="s">
        <v>4523</v>
      </c>
      <c r="B2320" s="15" t="s">
        <v>4524</v>
      </c>
      <c r="C2320" s="20" t="s">
        <v>505</v>
      </c>
      <c r="D2320" s="51">
        <v>0.80946815013885498</v>
      </c>
      <c r="E2320" s="62">
        <v>0.80946815013885498</v>
      </c>
    </row>
    <row r="2321" spans="1:5" ht="60">
      <c r="A2321" s="5" t="s">
        <v>4525</v>
      </c>
      <c r="B2321" s="15" t="s">
        <v>4526</v>
      </c>
      <c r="C2321" s="20" t="s">
        <v>500</v>
      </c>
      <c r="D2321" s="50">
        <v>256.46389770507812</v>
      </c>
      <c r="E2321" s="61">
        <v>256.46389770507812</v>
      </c>
    </row>
    <row r="2322" spans="1:5" ht="60">
      <c r="A2322" s="5" t="s">
        <v>4527</v>
      </c>
      <c r="B2322" s="15" t="s">
        <v>4528</v>
      </c>
      <c r="C2322" s="20" t="s">
        <v>3932</v>
      </c>
      <c r="D2322" s="45">
        <v>28.757808685302734</v>
      </c>
      <c r="E2322" s="56">
        <v>28.757808685302734</v>
      </c>
    </row>
    <row r="2323" spans="1:5" ht="60">
      <c r="A2323" s="5" t="s">
        <v>4529</v>
      </c>
      <c r="B2323" s="15" t="s">
        <v>4530</v>
      </c>
      <c r="C2323" s="20" t="s">
        <v>212</v>
      </c>
      <c r="D2323" s="51">
        <v>0.5281183123588562</v>
      </c>
      <c r="E2323" s="62">
        <v>0.5281183123588562</v>
      </c>
    </row>
    <row r="2324" spans="1:5" ht="60">
      <c r="A2324" s="5" t="s">
        <v>4531</v>
      </c>
      <c r="B2324" s="15" t="s">
        <v>4532</v>
      </c>
      <c r="C2324" s="20" t="s">
        <v>127</v>
      </c>
      <c r="D2324" s="50">
        <v>497.99172973632812</v>
      </c>
      <c r="E2324" s="61">
        <v>497.99172973632812</v>
      </c>
    </row>
    <row r="2325" spans="1:5" ht="60">
      <c r="A2325" s="5" t="s">
        <v>4533</v>
      </c>
      <c r="B2325" s="15" t="s">
        <v>4534</v>
      </c>
      <c r="C2325" s="20" t="s">
        <v>3939</v>
      </c>
      <c r="D2325" s="51">
        <v>0.64758592844009399</v>
      </c>
      <c r="E2325" s="62">
        <v>0.64758592844009399</v>
      </c>
    </row>
    <row r="2326" spans="1:5" ht="75">
      <c r="A2326" s="5" t="s">
        <v>4535</v>
      </c>
      <c r="B2326" s="15" t="s">
        <v>4536</v>
      </c>
      <c r="C2326" s="20" t="s">
        <v>33</v>
      </c>
      <c r="D2326" s="45">
        <v>76.589080810546875</v>
      </c>
      <c r="E2326" s="56">
        <v>76.589080810546875</v>
      </c>
    </row>
    <row r="2327" spans="1:5" ht="75">
      <c r="A2327" s="5" t="s">
        <v>4537</v>
      </c>
      <c r="B2327" s="15" t="s">
        <v>4538</v>
      </c>
      <c r="C2327" s="20" t="s">
        <v>33</v>
      </c>
      <c r="D2327" s="45">
        <v>20.549505233764648</v>
      </c>
      <c r="E2327" s="56">
        <v>20.549505233764648</v>
      </c>
    </row>
    <row r="2328" spans="1:5" ht="75">
      <c r="A2328" s="5" t="s">
        <v>4539</v>
      </c>
      <c r="B2328" s="15" t="s">
        <v>4540</v>
      </c>
      <c r="C2328" s="20" t="s">
        <v>33</v>
      </c>
      <c r="D2328" s="51">
        <v>2.9724454507231712E-2</v>
      </c>
      <c r="E2328" s="62">
        <v>2.9724454507231712E-2</v>
      </c>
    </row>
    <row r="2329" spans="1:5" ht="75">
      <c r="A2329" s="5" t="s">
        <v>4541</v>
      </c>
      <c r="B2329" s="15" t="s">
        <v>4542</v>
      </c>
      <c r="C2329" s="20" t="s">
        <v>33</v>
      </c>
      <c r="D2329" s="44">
        <v>1.9092977046966553</v>
      </c>
      <c r="E2329" s="55">
        <v>1.9092977046966553</v>
      </c>
    </row>
    <row r="2330" spans="1:5" ht="75">
      <c r="A2330" s="5" t="s">
        <v>4543</v>
      </c>
      <c r="B2330" s="15" t="s">
        <v>4544</v>
      </c>
      <c r="C2330" s="20" t="s">
        <v>33</v>
      </c>
      <c r="D2330" s="48">
        <v>0</v>
      </c>
      <c r="E2330" s="59">
        <v>0</v>
      </c>
    </row>
    <row r="2331" spans="1:5" ht="75">
      <c r="A2331" s="5" t="s">
        <v>4545</v>
      </c>
      <c r="B2331" s="15" t="s">
        <v>4546</v>
      </c>
      <c r="C2331" s="20" t="s">
        <v>33</v>
      </c>
      <c r="D2331" s="51">
        <v>0.92238712310791016</v>
      </c>
      <c r="E2331" s="62">
        <v>0.92238712310791016</v>
      </c>
    </row>
    <row r="2332" spans="1:5" ht="75">
      <c r="A2332" s="5" t="s">
        <v>4547</v>
      </c>
      <c r="B2332" s="15" t="s">
        <v>4548</v>
      </c>
      <c r="C2332" s="20" t="s">
        <v>33</v>
      </c>
      <c r="D2332" s="48">
        <v>0</v>
      </c>
      <c r="E2332" s="59">
        <v>0</v>
      </c>
    </row>
    <row r="2333" spans="1:5" ht="75">
      <c r="A2333" s="5" t="s">
        <v>4549</v>
      </c>
      <c r="B2333" s="15" t="s">
        <v>4550</v>
      </c>
      <c r="C2333" s="20" t="s">
        <v>2126</v>
      </c>
      <c r="D2333" s="48">
        <v>0</v>
      </c>
      <c r="E2333" s="59">
        <v>0</v>
      </c>
    </row>
    <row r="2334" spans="1:5" ht="60">
      <c r="A2334" s="5" t="s">
        <v>4551</v>
      </c>
      <c r="B2334" s="15" t="s">
        <v>4552</v>
      </c>
      <c r="C2334" s="20" t="s">
        <v>2117</v>
      </c>
      <c r="D2334" s="48">
        <v>0</v>
      </c>
      <c r="E2334" s="59">
        <v>0</v>
      </c>
    </row>
    <row r="2335" spans="1:5" ht="60">
      <c r="A2335" s="5" t="s">
        <v>4553</v>
      </c>
      <c r="B2335" s="15" t="s">
        <v>4554</v>
      </c>
      <c r="C2335" s="20" t="s">
        <v>2117</v>
      </c>
      <c r="D2335" s="48">
        <v>0</v>
      </c>
      <c r="E2335" s="59">
        <v>0</v>
      </c>
    </row>
    <row r="2336" spans="1:5" ht="60">
      <c r="A2336" s="5" t="s">
        <v>4555</v>
      </c>
      <c r="B2336" s="15" t="s">
        <v>4556</v>
      </c>
      <c r="C2336" s="20" t="s">
        <v>2117</v>
      </c>
      <c r="D2336" s="48">
        <v>0</v>
      </c>
      <c r="E2336" s="59">
        <v>0</v>
      </c>
    </row>
    <row r="2337" spans="1:5" ht="60">
      <c r="A2337" s="5" t="s">
        <v>4557</v>
      </c>
      <c r="B2337" s="15" t="s">
        <v>4558</v>
      </c>
      <c r="C2337" s="20" t="s">
        <v>2117</v>
      </c>
      <c r="D2337" s="48">
        <v>0</v>
      </c>
      <c r="E2337" s="59">
        <v>0</v>
      </c>
    </row>
    <row r="2338" spans="1:5" ht="60">
      <c r="A2338" s="5" t="s">
        <v>4559</v>
      </c>
      <c r="B2338" s="15" t="s">
        <v>4560</v>
      </c>
      <c r="C2338" s="20" t="s">
        <v>2117</v>
      </c>
      <c r="D2338" s="48">
        <v>0</v>
      </c>
      <c r="E2338" s="59">
        <v>0</v>
      </c>
    </row>
    <row r="2339" spans="1:5" ht="60">
      <c r="A2339" s="5" t="s">
        <v>4561</v>
      </c>
      <c r="B2339" s="15" t="s">
        <v>4562</v>
      </c>
      <c r="C2339" s="20" t="s">
        <v>33</v>
      </c>
      <c r="D2339" s="45">
        <v>20.949495315551758</v>
      </c>
      <c r="E2339" s="56">
        <v>20.949495315551758</v>
      </c>
    </row>
    <row r="2340" spans="1:5" ht="75">
      <c r="A2340" s="5" t="s">
        <v>4563</v>
      </c>
      <c r="B2340" s="15" t="s">
        <v>4564</v>
      </c>
      <c r="C2340" s="20" t="s">
        <v>3970</v>
      </c>
      <c r="D2340" s="46">
        <v>904906.0625</v>
      </c>
      <c r="E2340" s="57">
        <v>904906.0625</v>
      </c>
    </row>
    <row r="2341" spans="1:5" ht="60">
      <c r="A2341" s="5" t="s">
        <v>4565</v>
      </c>
      <c r="B2341" s="15" t="s">
        <v>4566</v>
      </c>
      <c r="C2341" s="20" t="s">
        <v>38</v>
      </c>
      <c r="D2341" s="51">
        <v>0.97876232862472534</v>
      </c>
      <c r="E2341" s="62">
        <v>0.97876232862472534</v>
      </c>
    </row>
    <row r="2342" spans="1:5" ht="60">
      <c r="A2342" s="5" t="s">
        <v>4567</v>
      </c>
      <c r="B2342" s="15" t="s">
        <v>4568</v>
      </c>
      <c r="C2342" s="20" t="s">
        <v>30</v>
      </c>
      <c r="D2342" s="50">
        <v>140.75473022460938</v>
      </c>
      <c r="E2342" s="61">
        <v>140.75473022460938</v>
      </c>
    </row>
    <row r="2343" spans="1:5" ht="60">
      <c r="A2343" s="5" t="s">
        <v>4569</v>
      </c>
      <c r="B2343" s="15" t="s">
        <v>4570</v>
      </c>
      <c r="C2343" s="20" t="s">
        <v>212</v>
      </c>
      <c r="D2343" s="47">
        <v>1824.4261474609375</v>
      </c>
      <c r="E2343" s="58">
        <v>1824.4261474609375</v>
      </c>
    </row>
    <row r="2344" spans="1:5" ht="60">
      <c r="A2344" s="5" t="s">
        <v>4571</v>
      </c>
      <c r="B2344" s="15" t="s">
        <v>4572</v>
      </c>
      <c r="C2344" s="20" t="s">
        <v>212</v>
      </c>
      <c r="D2344" s="51">
        <v>3.1205732375383377E-2</v>
      </c>
      <c r="E2344" s="62">
        <v>3.1205732375383377E-2</v>
      </c>
    </row>
    <row r="2345" spans="1:5" ht="60">
      <c r="A2345" s="5" t="s">
        <v>4573</v>
      </c>
      <c r="B2345" s="15" t="s">
        <v>4574</v>
      </c>
      <c r="C2345" s="20" t="s">
        <v>500</v>
      </c>
      <c r="D2345" s="45">
        <v>95.179794311523438</v>
      </c>
      <c r="E2345" s="56">
        <v>95.179794311523438</v>
      </c>
    </row>
    <row r="2346" spans="1:5" ht="60">
      <c r="A2346" s="5" t="s">
        <v>4575</v>
      </c>
      <c r="B2346" s="15" t="s">
        <v>4576</v>
      </c>
      <c r="C2346" s="20" t="s">
        <v>33</v>
      </c>
      <c r="D2346" s="44">
        <v>3.2062814235687256</v>
      </c>
      <c r="E2346" s="55">
        <v>3.2062814235687256</v>
      </c>
    </row>
    <row r="2347" spans="1:5" ht="60">
      <c r="A2347" s="5" t="s">
        <v>4577</v>
      </c>
      <c r="B2347" s="15" t="s">
        <v>4578</v>
      </c>
      <c r="C2347" s="20" t="s">
        <v>505</v>
      </c>
      <c r="D2347" s="51">
        <v>0.63358074426651001</v>
      </c>
      <c r="E2347" s="62">
        <v>0.63358074426651001</v>
      </c>
    </row>
    <row r="2348" spans="1:5" ht="60">
      <c r="A2348" s="5" t="s">
        <v>4579</v>
      </c>
      <c r="B2348" s="15" t="s">
        <v>4580</v>
      </c>
      <c r="C2348" s="20" t="s">
        <v>500</v>
      </c>
      <c r="D2348" s="50">
        <v>123.74185180664062</v>
      </c>
      <c r="E2348" s="61">
        <v>123.74185180664062</v>
      </c>
    </row>
    <row r="2349" spans="1:5" ht="60">
      <c r="A2349" s="5" t="s">
        <v>4581</v>
      </c>
      <c r="B2349" s="15" t="s">
        <v>4582</v>
      </c>
      <c r="C2349" s="20" t="s">
        <v>3932</v>
      </c>
      <c r="D2349" s="45">
        <v>29.019231796264648</v>
      </c>
      <c r="E2349" s="56">
        <v>29.019231796264648</v>
      </c>
    </row>
    <row r="2350" spans="1:5" ht="60">
      <c r="A2350" s="5" t="s">
        <v>4583</v>
      </c>
      <c r="B2350" s="15" t="s">
        <v>4584</v>
      </c>
      <c r="C2350" s="20" t="s">
        <v>212</v>
      </c>
      <c r="D2350" s="50">
        <v>328.75140380859375</v>
      </c>
      <c r="E2350" s="61">
        <v>328.75140380859375</v>
      </c>
    </row>
    <row r="2351" spans="1:5" ht="60">
      <c r="A2351" s="5" t="s">
        <v>4585</v>
      </c>
      <c r="B2351" s="15" t="s">
        <v>4586</v>
      </c>
      <c r="C2351" s="20" t="s">
        <v>127</v>
      </c>
      <c r="D2351" s="50">
        <v>614.0570068359375</v>
      </c>
      <c r="E2351" s="61">
        <v>614.0570068359375</v>
      </c>
    </row>
    <row r="2352" spans="1:5" ht="60">
      <c r="A2352" s="5" t="s">
        <v>4587</v>
      </c>
      <c r="B2352" s="15" t="s">
        <v>4588</v>
      </c>
      <c r="C2352" s="20" t="s">
        <v>3939</v>
      </c>
      <c r="D2352" s="51">
        <v>0.82530659437179565</v>
      </c>
      <c r="E2352" s="62">
        <v>0.82530659437179565</v>
      </c>
    </row>
    <row r="2353" spans="1:5" ht="60">
      <c r="A2353" s="5" t="s">
        <v>4589</v>
      </c>
      <c r="B2353" s="15" t="s">
        <v>4590</v>
      </c>
      <c r="C2353" s="20" t="s">
        <v>33</v>
      </c>
      <c r="D2353" s="45">
        <v>69.991127014160156</v>
      </c>
      <c r="E2353" s="56">
        <v>69.991127014160156</v>
      </c>
    </row>
    <row r="2354" spans="1:5" ht="60">
      <c r="A2354" s="5" t="s">
        <v>4591</v>
      </c>
      <c r="B2354" s="15" t="s">
        <v>4592</v>
      </c>
      <c r="C2354" s="20" t="s">
        <v>33</v>
      </c>
      <c r="D2354" s="44">
        <v>5.1747832298278809</v>
      </c>
      <c r="E2354" s="55">
        <v>5.1747832298278809</v>
      </c>
    </row>
    <row r="2355" spans="1:5" ht="60">
      <c r="A2355" s="5" t="s">
        <v>4593</v>
      </c>
      <c r="B2355" s="15" t="s">
        <v>4594</v>
      </c>
      <c r="C2355" s="20" t="s">
        <v>33</v>
      </c>
      <c r="D2355" s="45">
        <v>11.881626129150391</v>
      </c>
      <c r="E2355" s="56">
        <v>11.881626129150391</v>
      </c>
    </row>
    <row r="2356" spans="1:5" ht="60">
      <c r="A2356" s="5" t="s">
        <v>4595</v>
      </c>
      <c r="B2356" s="15" t="s">
        <v>4596</v>
      </c>
      <c r="C2356" s="20" t="s">
        <v>33</v>
      </c>
      <c r="D2356" s="45">
        <v>12.09312629699707</v>
      </c>
      <c r="E2356" s="56">
        <v>12.09312629699707</v>
      </c>
    </row>
    <row r="2357" spans="1:5" ht="75">
      <c r="A2357" s="5" t="s">
        <v>4597</v>
      </c>
      <c r="B2357" s="15" t="s">
        <v>4598</v>
      </c>
      <c r="C2357" s="20" t="s">
        <v>33</v>
      </c>
      <c r="D2357" s="48">
        <v>0</v>
      </c>
      <c r="E2357" s="59">
        <v>0</v>
      </c>
    </row>
    <row r="2358" spans="1:5" ht="60">
      <c r="A2358" s="5" t="s">
        <v>4599</v>
      </c>
      <c r="B2358" s="15" t="s">
        <v>4600</v>
      </c>
      <c r="C2358" s="20" t="s">
        <v>33</v>
      </c>
      <c r="D2358" s="51">
        <v>0.84192043542861938</v>
      </c>
      <c r="E2358" s="62">
        <v>0.84192043542861938</v>
      </c>
    </row>
    <row r="2359" spans="1:5" ht="60">
      <c r="A2359" s="5" t="s">
        <v>4601</v>
      </c>
      <c r="B2359" s="15" t="s">
        <v>4602</v>
      </c>
      <c r="C2359" s="20" t="s">
        <v>33</v>
      </c>
      <c r="D2359" s="51">
        <v>1.7411427572369576E-2</v>
      </c>
      <c r="E2359" s="62">
        <v>1.7411427572369576E-2</v>
      </c>
    </row>
    <row r="2360" spans="1:5" ht="60">
      <c r="A2360" s="5" t="s">
        <v>4603</v>
      </c>
      <c r="B2360" s="15" t="s">
        <v>4604</v>
      </c>
      <c r="C2360" s="20" t="s">
        <v>2126</v>
      </c>
      <c r="D2360" s="45">
        <v>15</v>
      </c>
      <c r="E2360" s="56">
        <v>15</v>
      </c>
    </row>
    <row r="2361" spans="1:5" ht="60">
      <c r="A2361" s="5" t="s">
        <v>4605</v>
      </c>
      <c r="B2361" s="15" t="s">
        <v>4606</v>
      </c>
      <c r="C2361" s="20" t="s">
        <v>2117</v>
      </c>
      <c r="D2361" s="48">
        <v>0</v>
      </c>
      <c r="E2361" s="59">
        <v>0</v>
      </c>
    </row>
    <row r="2362" spans="1:5" ht="60">
      <c r="A2362" s="5" t="s">
        <v>4607</v>
      </c>
      <c r="B2362" s="15" t="s">
        <v>4608</v>
      </c>
      <c r="C2362" s="20" t="s">
        <v>2117</v>
      </c>
      <c r="D2362" s="48">
        <v>0</v>
      </c>
      <c r="E2362" s="59">
        <v>0</v>
      </c>
    </row>
    <row r="2363" spans="1:5" ht="60">
      <c r="A2363" s="5" t="s">
        <v>4609</v>
      </c>
      <c r="B2363" s="15" t="s">
        <v>4610</v>
      </c>
      <c r="C2363" s="20" t="s">
        <v>2117</v>
      </c>
      <c r="D2363" s="48">
        <v>0</v>
      </c>
      <c r="E2363" s="59">
        <v>0</v>
      </c>
    </row>
    <row r="2364" spans="1:5" ht="60">
      <c r="A2364" s="5" t="s">
        <v>4611</v>
      </c>
      <c r="B2364" s="15" t="s">
        <v>4612</v>
      </c>
      <c r="C2364" s="20" t="s">
        <v>2117</v>
      </c>
      <c r="D2364" s="48">
        <v>0</v>
      </c>
      <c r="E2364" s="59">
        <v>0</v>
      </c>
    </row>
    <row r="2365" spans="1:5" ht="60">
      <c r="A2365" s="5" t="s">
        <v>4613</v>
      </c>
      <c r="B2365" s="15" t="s">
        <v>4614</v>
      </c>
      <c r="C2365" s="20" t="s">
        <v>2117</v>
      </c>
      <c r="D2365" s="48">
        <v>0</v>
      </c>
      <c r="E2365" s="59">
        <v>0</v>
      </c>
    </row>
    <row r="2366" spans="1:5" ht="60">
      <c r="A2366" s="5" t="s">
        <v>4615</v>
      </c>
      <c r="B2366" s="15" t="s">
        <v>4616</v>
      </c>
      <c r="C2366" s="20" t="s">
        <v>33</v>
      </c>
      <c r="D2366" s="44">
        <v>5.886664867401123</v>
      </c>
      <c r="E2366" s="55">
        <v>5.886664867401123</v>
      </c>
    </row>
    <row r="2367" spans="1:5" ht="60">
      <c r="A2367" s="5" t="s">
        <v>4617</v>
      </c>
      <c r="B2367" s="15" t="s">
        <v>4618</v>
      </c>
      <c r="C2367" s="20" t="s">
        <v>3970</v>
      </c>
      <c r="D2367" s="46">
        <v>1409217.125</v>
      </c>
      <c r="E2367" s="57">
        <v>1409217.125</v>
      </c>
    </row>
    <row r="2368" spans="1:5" ht="45">
      <c r="A2368" s="5" t="s">
        <v>4619</v>
      </c>
      <c r="B2368" s="15" t="s">
        <v>4620</v>
      </c>
      <c r="C2368" s="20" t="s">
        <v>38</v>
      </c>
      <c r="D2368" s="51">
        <v>0.97377705574035645</v>
      </c>
      <c r="E2368" s="62">
        <v>0.97377705574035645</v>
      </c>
    </row>
    <row r="2369" spans="1:5" ht="45">
      <c r="A2369" s="5" t="s">
        <v>4621</v>
      </c>
      <c r="B2369" s="15" t="s">
        <v>4622</v>
      </c>
      <c r="C2369" s="20" t="s">
        <v>30</v>
      </c>
      <c r="D2369" s="50">
        <v>139.64361572265625</v>
      </c>
      <c r="E2369" s="61">
        <v>139.64361572265625</v>
      </c>
    </row>
    <row r="2370" spans="1:5" ht="45">
      <c r="A2370" s="5" t="s">
        <v>4623</v>
      </c>
      <c r="B2370" s="15" t="s">
        <v>4624</v>
      </c>
      <c r="C2370" s="20" t="s">
        <v>212</v>
      </c>
      <c r="D2370" s="47">
        <v>1824.4261474609375</v>
      </c>
      <c r="E2370" s="58">
        <v>1824.4261474609375</v>
      </c>
    </row>
    <row r="2371" spans="1:5" ht="45">
      <c r="A2371" s="5" t="s">
        <v>4625</v>
      </c>
      <c r="B2371" s="15" t="s">
        <v>4626</v>
      </c>
      <c r="C2371" s="20" t="s">
        <v>212</v>
      </c>
      <c r="D2371" s="51">
        <v>3.1205732375383377E-2</v>
      </c>
      <c r="E2371" s="62">
        <v>3.1205732375383377E-2</v>
      </c>
    </row>
    <row r="2372" spans="1:5" ht="60">
      <c r="A2372" s="5" t="s">
        <v>4627</v>
      </c>
      <c r="B2372" s="15" t="s">
        <v>4628</v>
      </c>
      <c r="C2372" s="20" t="s">
        <v>500</v>
      </c>
      <c r="D2372" s="45">
        <v>94.179244995117188</v>
      </c>
      <c r="E2372" s="56">
        <v>94.179244995117188</v>
      </c>
    </row>
    <row r="2373" spans="1:5" ht="60">
      <c r="A2373" s="5" t="s">
        <v>4629</v>
      </c>
      <c r="B2373" s="15" t="s">
        <v>4630</v>
      </c>
      <c r="C2373" s="20" t="s">
        <v>33</v>
      </c>
      <c r="D2373" s="44">
        <v>3.2917501926422119</v>
      </c>
      <c r="E2373" s="55">
        <v>3.2917501926422119</v>
      </c>
    </row>
    <row r="2374" spans="1:5" ht="45">
      <c r="A2374" s="5" t="s">
        <v>4631</v>
      </c>
      <c r="B2374" s="15" t="s">
        <v>4632</v>
      </c>
      <c r="C2374" s="20" t="s">
        <v>505</v>
      </c>
      <c r="D2374" s="51">
        <v>0.63213545083999634</v>
      </c>
      <c r="E2374" s="62">
        <v>0.63213545083999634</v>
      </c>
    </row>
    <row r="2375" spans="1:5" ht="45">
      <c r="A2375" s="5" t="s">
        <v>4633</v>
      </c>
      <c r="B2375" s="15" t="s">
        <v>4634</v>
      </c>
      <c r="C2375" s="20" t="s">
        <v>500</v>
      </c>
      <c r="D2375" s="50">
        <v>122.53968048095703</v>
      </c>
      <c r="E2375" s="61">
        <v>122.53968048095703</v>
      </c>
    </row>
    <row r="2376" spans="1:5" ht="60">
      <c r="A2376" s="5" t="s">
        <v>4635</v>
      </c>
      <c r="B2376" s="15" t="s">
        <v>4636</v>
      </c>
      <c r="C2376" s="20" t="s">
        <v>3932</v>
      </c>
      <c r="D2376" s="45">
        <v>29.019231796264648</v>
      </c>
      <c r="E2376" s="56">
        <v>29.019231796264648</v>
      </c>
    </row>
    <row r="2377" spans="1:5" ht="60">
      <c r="A2377" s="5" t="s">
        <v>4637</v>
      </c>
      <c r="B2377" s="15" t="s">
        <v>4638</v>
      </c>
      <c r="C2377" s="20" t="s">
        <v>212</v>
      </c>
      <c r="D2377" s="50">
        <v>328.75140380859375</v>
      </c>
      <c r="E2377" s="61">
        <v>328.75140380859375</v>
      </c>
    </row>
    <row r="2378" spans="1:5" ht="45">
      <c r="A2378" s="5" t="s">
        <v>4639</v>
      </c>
      <c r="B2378" s="15" t="s">
        <v>4640</v>
      </c>
      <c r="C2378" s="20" t="s">
        <v>127</v>
      </c>
      <c r="D2378" s="50">
        <v>615.5439453125</v>
      </c>
      <c r="E2378" s="61">
        <v>615.5439453125</v>
      </c>
    </row>
    <row r="2379" spans="1:5" ht="45">
      <c r="A2379" s="5" t="s">
        <v>4641</v>
      </c>
      <c r="B2379" s="15" t="s">
        <v>4642</v>
      </c>
      <c r="C2379" s="20" t="s">
        <v>3939</v>
      </c>
      <c r="D2379" s="51">
        <v>0.82331305742263794</v>
      </c>
      <c r="E2379" s="62">
        <v>0.82331305742263794</v>
      </c>
    </row>
    <row r="2380" spans="1:5" ht="60">
      <c r="A2380" s="5" t="s">
        <v>4643</v>
      </c>
      <c r="B2380" s="15" t="s">
        <v>4644</v>
      </c>
      <c r="C2380" s="20" t="s">
        <v>33</v>
      </c>
      <c r="D2380" s="45">
        <v>69.991127014160156</v>
      </c>
      <c r="E2380" s="56">
        <v>69.991127014160156</v>
      </c>
    </row>
    <row r="2381" spans="1:5" ht="60">
      <c r="A2381" s="5" t="s">
        <v>4645</v>
      </c>
      <c r="B2381" s="15" t="s">
        <v>4646</v>
      </c>
      <c r="C2381" s="20" t="s">
        <v>33</v>
      </c>
      <c r="D2381" s="44">
        <v>5.1747832298278809</v>
      </c>
      <c r="E2381" s="55">
        <v>5.1747832298278809</v>
      </c>
    </row>
    <row r="2382" spans="1:5" ht="60">
      <c r="A2382" s="5" t="s">
        <v>4647</v>
      </c>
      <c r="B2382" s="15" t="s">
        <v>4648</v>
      </c>
      <c r="C2382" s="20" t="s">
        <v>33</v>
      </c>
      <c r="D2382" s="45">
        <v>11.881626129150391</v>
      </c>
      <c r="E2382" s="56">
        <v>11.881626129150391</v>
      </c>
    </row>
    <row r="2383" spans="1:5" ht="60">
      <c r="A2383" s="5" t="s">
        <v>4649</v>
      </c>
      <c r="B2383" s="15" t="s">
        <v>4650</v>
      </c>
      <c r="C2383" s="20" t="s">
        <v>33</v>
      </c>
      <c r="D2383" s="45">
        <v>12.09312629699707</v>
      </c>
      <c r="E2383" s="56">
        <v>12.09312629699707</v>
      </c>
    </row>
    <row r="2384" spans="1:5" ht="60">
      <c r="A2384" s="5" t="s">
        <v>4651</v>
      </c>
      <c r="B2384" s="15" t="s">
        <v>4652</v>
      </c>
      <c r="C2384" s="20" t="s">
        <v>33</v>
      </c>
      <c r="D2384" s="48">
        <v>0</v>
      </c>
      <c r="E2384" s="59">
        <v>0</v>
      </c>
    </row>
    <row r="2385" spans="1:5" ht="60">
      <c r="A2385" s="5" t="s">
        <v>4653</v>
      </c>
      <c r="B2385" s="15" t="s">
        <v>4654</v>
      </c>
      <c r="C2385" s="20" t="s">
        <v>33</v>
      </c>
      <c r="D2385" s="51">
        <v>0.84192043542861938</v>
      </c>
      <c r="E2385" s="62">
        <v>0.84192043542861938</v>
      </c>
    </row>
    <row r="2386" spans="1:5" ht="60">
      <c r="A2386" s="5" t="s">
        <v>4655</v>
      </c>
      <c r="B2386" s="15" t="s">
        <v>4656</v>
      </c>
      <c r="C2386" s="20" t="s">
        <v>33</v>
      </c>
      <c r="D2386" s="51">
        <v>1.7411427572369576E-2</v>
      </c>
      <c r="E2386" s="62">
        <v>1.7411427572369576E-2</v>
      </c>
    </row>
    <row r="2387" spans="1:5" ht="60">
      <c r="A2387" s="5" t="s">
        <v>4657</v>
      </c>
      <c r="B2387" s="15" t="s">
        <v>4658</v>
      </c>
      <c r="C2387" s="20" t="s">
        <v>2126</v>
      </c>
      <c r="D2387" s="45">
        <v>15</v>
      </c>
      <c r="E2387" s="56">
        <v>15</v>
      </c>
    </row>
    <row r="2388" spans="1:5" ht="45">
      <c r="A2388" s="5" t="s">
        <v>4659</v>
      </c>
      <c r="B2388" s="15" t="s">
        <v>4660</v>
      </c>
      <c r="C2388" s="20" t="s">
        <v>2117</v>
      </c>
      <c r="D2388" s="48">
        <v>0</v>
      </c>
      <c r="E2388" s="59">
        <v>0</v>
      </c>
    </row>
    <row r="2389" spans="1:5" ht="60">
      <c r="A2389" s="5" t="s">
        <v>4661</v>
      </c>
      <c r="B2389" s="15" t="s">
        <v>4662</v>
      </c>
      <c r="C2389" s="20" t="s">
        <v>2117</v>
      </c>
      <c r="D2389" s="48">
        <v>0</v>
      </c>
      <c r="E2389" s="59">
        <v>0</v>
      </c>
    </row>
    <row r="2390" spans="1:5" ht="45">
      <c r="A2390" s="5" t="s">
        <v>4663</v>
      </c>
      <c r="B2390" s="15" t="s">
        <v>4664</v>
      </c>
      <c r="C2390" s="20" t="s">
        <v>2117</v>
      </c>
      <c r="D2390" s="48">
        <v>0</v>
      </c>
      <c r="E2390" s="59">
        <v>0</v>
      </c>
    </row>
    <row r="2391" spans="1:5" ht="60">
      <c r="A2391" s="5" t="s">
        <v>4665</v>
      </c>
      <c r="B2391" s="15" t="s">
        <v>4666</v>
      </c>
      <c r="C2391" s="20" t="s">
        <v>2117</v>
      </c>
      <c r="D2391" s="48">
        <v>0</v>
      </c>
      <c r="E2391" s="59">
        <v>0</v>
      </c>
    </row>
    <row r="2392" spans="1:5" ht="45">
      <c r="A2392" s="5" t="s">
        <v>4667</v>
      </c>
      <c r="B2392" s="15" t="s">
        <v>4668</v>
      </c>
      <c r="C2392" s="20" t="s">
        <v>2117</v>
      </c>
      <c r="D2392" s="48">
        <v>0</v>
      </c>
      <c r="E2392" s="59">
        <v>0</v>
      </c>
    </row>
    <row r="2393" spans="1:5" ht="45">
      <c r="A2393" s="5" t="s">
        <v>4669</v>
      </c>
      <c r="B2393" s="15" t="s">
        <v>4670</v>
      </c>
      <c r="C2393" s="20" t="s">
        <v>33</v>
      </c>
      <c r="D2393" s="44">
        <v>5.886664867401123</v>
      </c>
      <c r="E2393" s="55">
        <v>5.886664867401123</v>
      </c>
    </row>
    <row r="2394" spans="1:5" ht="60">
      <c r="A2394" s="5" t="s">
        <v>4671</v>
      </c>
      <c r="B2394" s="15" t="s">
        <v>4672</v>
      </c>
      <c r="C2394" s="20" t="s">
        <v>3970</v>
      </c>
      <c r="D2394" s="46">
        <v>1409217.125</v>
      </c>
      <c r="E2394" s="57">
        <v>1409217.125</v>
      </c>
    </row>
    <row r="2395" spans="1:5" ht="45">
      <c r="A2395" s="5" t="s">
        <v>4673</v>
      </c>
      <c r="B2395" s="15" t="s">
        <v>4674</v>
      </c>
      <c r="C2395" s="20" t="s">
        <v>38</v>
      </c>
      <c r="D2395" s="44">
        <v>1.0124129056930542</v>
      </c>
      <c r="E2395" s="55">
        <v>1.0124129056930542</v>
      </c>
    </row>
    <row r="2396" spans="1:5" ht="45">
      <c r="A2396" s="5" t="s">
        <v>4675</v>
      </c>
      <c r="B2396" s="15" t="s">
        <v>4676</v>
      </c>
      <c r="C2396" s="20" t="s">
        <v>30</v>
      </c>
      <c r="D2396" s="50">
        <v>144.98530578613281</v>
      </c>
      <c r="E2396" s="61">
        <v>144.98530578613281</v>
      </c>
    </row>
    <row r="2397" spans="1:5" ht="45">
      <c r="A2397" s="5" t="s">
        <v>4677</v>
      </c>
      <c r="B2397" s="15" t="s">
        <v>4678</v>
      </c>
      <c r="C2397" s="20" t="s">
        <v>212</v>
      </c>
      <c r="D2397" s="47">
        <v>1824.4261474609375</v>
      </c>
      <c r="E2397" s="58">
        <v>1824.4261474609375</v>
      </c>
    </row>
    <row r="2398" spans="1:5" ht="45">
      <c r="A2398" s="5" t="s">
        <v>4679</v>
      </c>
      <c r="B2398" s="15" t="s">
        <v>4680</v>
      </c>
      <c r="C2398" s="20" t="s">
        <v>212</v>
      </c>
      <c r="D2398" s="51">
        <v>3.1205732375383377E-2</v>
      </c>
      <c r="E2398" s="62">
        <v>3.1205732375383377E-2</v>
      </c>
    </row>
    <row r="2399" spans="1:5" ht="45">
      <c r="A2399" s="5" t="s">
        <v>4681</v>
      </c>
      <c r="B2399" s="15" t="s">
        <v>4682</v>
      </c>
      <c r="C2399" s="20" t="s">
        <v>500</v>
      </c>
      <c r="D2399" s="45">
        <v>99.003814697265625</v>
      </c>
      <c r="E2399" s="56">
        <v>99.003814697265625</v>
      </c>
    </row>
    <row r="2400" spans="1:5" ht="60">
      <c r="A2400" s="5" t="s">
        <v>4683</v>
      </c>
      <c r="B2400" s="15" t="s">
        <v>4684</v>
      </c>
      <c r="C2400" s="20" t="s">
        <v>33</v>
      </c>
      <c r="D2400" s="44">
        <v>2.947723388671875</v>
      </c>
      <c r="E2400" s="55">
        <v>2.947723388671875</v>
      </c>
    </row>
    <row r="2401" spans="1:5" ht="45">
      <c r="A2401" s="5" t="s">
        <v>4685</v>
      </c>
      <c r="B2401" s="15" t="s">
        <v>4686</v>
      </c>
      <c r="C2401" s="20" t="s">
        <v>505</v>
      </c>
      <c r="D2401" s="51">
        <v>0.63490527868270874</v>
      </c>
      <c r="E2401" s="62">
        <v>0.63490527868270874</v>
      </c>
    </row>
    <row r="2402" spans="1:5" ht="45">
      <c r="A2402" s="5" t="s">
        <v>4687</v>
      </c>
      <c r="B2402" s="15" t="s">
        <v>4688</v>
      </c>
      <c r="C2402" s="20" t="s">
        <v>500</v>
      </c>
      <c r="D2402" s="50">
        <v>128.322021484375</v>
      </c>
      <c r="E2402" s="61">
        <v>128.322021484375</v>
      </c>
    </row>
    <row r="2403" spans="1:5" ht="60">
      <c r="A2403" s="5" t="s">
        <v>4689</v>
      </c>
      <c r="B2403" s="15" t="s">
        <v>4690</v>
      </c>
      <c r="C2403" s="20" t="s">
        <v>3932</v>
      </c>
      <c r="D2403" s="45">
        <v>29.019231796264648</v>
      </c>
      <c r="E2403" s="56">
        <v>29.019231796264648</v>
      </c>
    </row>
    <row r="2404" spans="1:5" ht="45">
      <c r="A2404" s="5" t="s">
        <v>4691</v>
      </c>
      <c r="B2404" s="15" t="s">
        <v>4692</v>
      </c>
      <c r="C2404" s="20" t="s">
        <v>212</v>
      </c>
      <c r="D2404" s="50">
        <v>328.75140380859375</v>
      </c>
      <c r="E2404" s="61">
        <v>328.75140380859375</v>
      </c>
    </row>
    <row r="2405" spans="1:5" ht="45">
      <c r="A2405" s="5" t="s">
        <v>4693</v>
      </c>
      <c r="B2405" s="15" t="s">
        <v>4694</v>
      </c>
      <c r="C2405" s="20" t="s">
        <v>127</v>
      </c>
      <c r="D2405" s="50">
        <v>599.7147216796875</v>
      </c>
      <c r="E2405" s="61">
        <v>599.7147216796875</v>
      </c>
    </row>
    <row r="2406" spans="1:5" ht="45">
      <c r="A2406" s="5" t="s">
        <v>4695</v>
      </c>
      <c r="B2406" s="15" t="s">
        <v>4696</v>
      </c>
      <c r="C2406" s="20" t="s">
        <v>3939</v>
      </c>
      <c r="D2406" s="51">
        <v>0.84504401683807373</v>
      </c>
      <c r="E2406" s="62">
        <v>0.84504401683807373</v>
      </c>
    </row>
    <row r="2407" spans="1:5" ht="60">
      <c r="A2407" s="5" t="s">
        <v>4697</v>
      </c>
      <c r="B2407" s="15" t="s">
        <v>4698</v>
      </c>
      <c r="C2407" s="20" t="s">
        <v>33</v>
      </c>
      <c r="D2407" s="45">
        <v>69.991127014160156</v>
      </c>
      <c r="E2407" s="56">
        <v>69.991127014160156</v>
      </c>
    </row>
    <row r="2408" spans="1:5" ht="60">
      <c r="A2408" s="5" t="s">
        <v>4699</v>
      </c>
      <c r="B2408" s="15" t="s">
        <v>4700</v>
      </c>
      <c r="C2408" s="20" t="s">
        <v>33</v>
      </c>
      <c r="D2408" s="44">
        <v>5.1747832298278809</v>
      </c>
      <c r="E2408" s="55">
        <v>5.1747832298278809</v>
      </c>
    </row>
    <row r="2409" spans="1:5" ht="60">
      <c r="A2409" s="5" t="s">
        <v>4701</v>
      </c>
      <c r="B2409" s="15" t="s">
        <v>4702</v>
      </c>
      <c r="C2409" s="20" t="s">
        <v>33</v>
      </c>
      <c r="D2409" s="45">
        <v>11.881626129150391</v>
      </c>
      <c r="E2409" s="56">
        <v>11.881626129150391</v>
      </c>
    </row>
    <row r="2410" spans="1:5" ht="60">
      <c r="A2410" s="5" t="s">
        <v>4703</v>
      </c>
      <c r="B2410" s="15" t="s">
        <v>4704</v>
      </c>
      <c r="C2410" s="20" t="s">
        <v>33</v>
      </c>
      <c r="D2410" s="45">
        <v>12.09312629699707</v>
      </c>
      <c r="E2410" s="56">
        <v>12.09312629699707</v>
      </c>
    </row>
    <row r="2411" spans="1:5" ht="60">
      <c r="A2411" s="5" t="s">
        <v>4705</v>
      </c>
      <c r="B2411" s="15" t="s">
        <v>4706</v>
      </c>
      <c r="C2411" s="20" t="s">
        <v>33</v>
      </c>
      <c r="D2411" s="48">
        <v>0</v>
      </c>
      <c r="E2411" s="59">
        <v>0</v>
      </c>
    </row>
    <row r="2412" spans="1:5" ht="60">
      <c r="A2412" s="5" t="s">
        <v>4707</v>
      </c>
      <c r="B2412" s="15" t="s">
        <v>4708</v>
      </c>
      <c r="C2412" s="20" t="s">
        <v>33</v>
      </c>
      <c r="D2412" s="51">
        <v>0.84192043542861938</v>
      </c>
      <c r="E2412" s="62">
        <v>0.84192043542861938</v>
      </c>
    </row>
    <row r="2413" spans="1:5" ht="60">
      <c r="A2413" s="5" t="s">
        <v>4709</v>
      </c>
      <c r="B2413" s="15" t="s">
        <v>4710</v>
      </c>
      <c r="C2413" s="20" t="s">
        <v>33</v>
      </c>
      <c r="D2413" s="51">
        <v>1.7411427572369576E-2</v>
      </c>
      <c r="E2413" s="62">
        <v>1.7411427572369576E-2</v>
      </c>
    </row>
    <row r="2414" spans="1:5" ht="60">
      <c r="A2414" s="5" t="s">
        <v>4711</v>
      </c>
      <c r="B2414" s="15" t="s">
        <v>4712</v>
      </c>
      <c r="C2414" s="20" t="s">
        <v>2126</v>
      </c>
      <c r="D2414" s="45">
        <v>15</v>
      </c>
      <c r="E2414" s="56">
        <v>15</v>
      </c>
    </row>
    <row r="2415" spans="1:5" ht="45">
      <c r="A2415" s="5" t="s">
        <v>4713</v>
      </c>
      <c r="B2415" s="15" t="s">
        <v>4714</v>
      </c>
      <c r="C2415" s="20" t="s">
        <v>2117</v>
      </c>
      <c r="D2415" s="48">
        <v>0</v>
      </c>
      <c r="E2415" s="59">
        <v>0</v>
      </c>
    </row>
    <row r="2416" spans="1:5" ht="45">
      <c r="A2416" s="5" t="s">
        <v>4715</v>
      </c>
      <c r="B2416" s="15" t="s">
        <v>4716</v>
      </c>
      <c r="C2416" s="20" t="s">
        <v>2117</v>
      </c>
      <c r="D2416" s="48">
        <v>0</v>
      </c>
      <c r="E2416" s="59">
        <v>0</v>
      </c>
    </row>
    <row r="2417" spans="1:5" ht="45">
      <c r="A2417" s="5" t="s">
        <v>4717</v>
      </c>
      <c r="B2417" s="15" t="s">
        <v>4718</v>
      </c>
      <c r="C2417" s="20" t="s">
        <v>2117</v>
      </c>
      <c r="D2417" s="48">
        <v>0</v>
      </c>
      <c r="E2417" s="59">
        <v>0</v>
      </c>
    </row>
    <row r="2418" spans="1:5" ht="45">
      <c r="A2418" s="5" t="s">
        <v>4719</v>
      </c>
      <c r="B2418" s="15" t="s">
        <v>4720</v>
      </c>
      <c r="C2418" s="20" t="s">
        <v>2117</v>
      </c>
      <c r="D2418" s="48">
        <v>0</v>
      </c>
      <c r="E2418" s="59">
        <v>0</v>
      </c>
    </row>
    <row r="2419" spans="1:5" ht="45">
      <c r="A2419" s="5" t="s">
        <v>4721</v>
      </c>
      <c r="B2419" s="15" t="s">
        <v>4722</v>
      </c>
      <c r="C2419" s="20" t="s">
        <v>2117</v>
      </c>
      <c r="D2419" s="48">
        <v>0</v>
      </c>
      <c r="E2419" s="59">
        <v>0</v>
      </c>
    </row>
    <row r="2420" spans="1:5" ht="45">
      <c r="A2420" s="5" t="s">
        <v>4723</v>
      </c>
      <c r="B2420" s="15" t="s">
        <v>4724</v>
      </c>
      <c r="C2420" s="20" t="s">
        <v>33</v>
      </c>
      <c r="D2420" s="44">
        <v>5.886664867401123</v>
      </c>
      <c r="E2420" s="55">
        <v>5.886664867401123</v>
      </c>
    </row>
    <row r="2421" spans="1:5" ht="60">
      <c r="A2421" s="5" t="s">
        <v>4725</v>
      </c>
      <c r="B2421" s="15" t="s">
        <v>4726</v>
      </c>
      <c r="C2421" s="20" t="s">
        <v>3970</v>
      </c>
      <c r="D2421" s="46">
        <v>1409217.125</v>
      </c>
      <c r="E2421" s="57">
        <v>1409217.125</v>
      </c>
    </row>
    <row r="2422" spans="1:5" ht="60">
      <c r="A2422" s="5" t="s">
        <v>4727</v>
      </c>
      <c r="B2422" s="15" t="s">
        <v>4728</v>
      </c>
      <c r="C2422" s="20" t="s">
        <v>38</v>
      </c>
      <c r="D2422" s="44">
        <v>1.0317308902740479</v>
      </c>
      <c r="E2422" s="55">
        <v>1.0317308902740479</v>
      </c>
    </row>
    <row r="2423" spans="1:5" ht="60">
      <c r="A2423" s="5" t="s">
        <v>4729</v>
      </c>
      <c r="B2423" s="15" t="s">
        <v>4730</v>
      </c>
      <c r="C2423" s="20" t="s">
        <v>30</v>
      </c>
      <c r="D2423" s="45">
        <v>26.212692260742188</v>
      </c>
      <c r="E2423" s="56">
        <v>26.212692260742188</v>
      </c>
    </row>
    <row r="2424" spans="1:5" ht="60">
      <c r="A2424" s="5" t="s">
        <v>4731</v>
      </c>
      <c r="B2424" s="15" t="s">
        <v>4732</v>
      </c>
      <c r="C2424" s="20" t="s">
        <v>212</v>
      </c>
      <c r="D2424" s="47">
        <v>1277.0692138671875</v>
      </c>
      <c r="E2424" s="58">
        <v>1277.0692138671875</v>
      </c>
    </row>
    <row r="2425" spans="1:5" ht="60">
      <c r="A2425" s="5" t="s">
        <v>4733</v>
      </c>
      <c r="B2425" s="15" t="s">
        <v>4734</v>
      </c>
      <c r="C2425" s="20" t="s">
        <v>212</v>
      </c>
      <c r="D2425" s="48">
        <v>0</v>
      </c>
      <c r="E2425" s="59">
        <v>0</v>
      </c>
    </row>
    <row r="2426" spans="1:5" ht="60">
      <c r="A2426" s="5" t="s">
        <v>4735</v>
      </c>
      <c r="B2426" s="15" t="s">
        <v>4736</v>
      </c>
      <c r="C2426" s="20" t="s">
        <v>500</v>
      </c>
      <c r="D2426" s="48">
        <v>0</v>
      </c>
      <c r="E2426" s="59">
        <v>0</v>
      </c>
    </row>
    <row r="2427" spans="1:5" ht="60">
      <c r="A2427" s="5" t="s">
        <v>4737</v>
      </c>
      <c r="B2427" s="15" t="s">
        <v>4738</v>
      </c>
      <c r="C2427" s="20" t="s">
        <v>33</v>
      </c>
      <c r="D2427" s="45">
        <v>57.901576995849609</v>
      </c>
      <c r="E2427" s="56">
        <v>57.901576995849609</v>
      </c>
    </row>
    <row r="2428" spans="1:5" ht="60">
      <c r="A2428" s="5" t="s">
        <v>4739</v>
      </c>
      <c r="B2428" s="15" t="s">
        <v>4740</v>
      </c>
      <c r="C2428" s="20" t="s">
        <v>505</v>
      </c>
      <c r="D2428" s="51">
        <v>0.18710009753704071</v>
      </c>
      <c r="E2428" s="62">
        <v>0.18710009753704071</v>
      </c>
    </row>
    <row r="2429" spans="1:5" ht="60">
      <c r="A2429" s="5" t="s">
        <v>4741</v>
      </c>
      <c r="B2429" s="15" t="s">
        <v>4742</v>
      </c>
      <c r="C2429" s="20" t="s">
        <v>500</v>
      </c>
      <c r="D2429" s="44">
        <v>1.2349107265472412</v>
      </c>
      <c r="E2429" s="55">
        <v>1.2349107265472412</v>
      </c>
    </row>
    <row r="2430" spans="1:5" ht="60">
      <c r="A2430" s="5" t="s">
        <v>4743</v>
      </c>
      <c r="B2430" s="15" t="s">
        <v>4744</v>
      </c>
      <c r="C2430" s="20" t="s">
        <v>3932</v>
      </c>
      <c r="D2430" s="45">
        <v>28.757808685302734</v>
      </c>
      <c r="E2430" s="56">
        <v>28.757808685302734</v>
      </c>
    </row>
    <row r="2431" spans="1:5" ht="60">
      <c r="A2431" s="5" t="s">
        <v>4745</v>
      </c>
      <c r="B2431" s="15" t="s">
        <v>4746</v>
      </c>
      <c r="C2431" s="20" t="s">
        <v>212</v>
      </c>
      <c r="D2431" s="51">
        <v>0.58093011379241943</v>
      </c>
      <c r="E2431" s="62">
        <v>0.58093011379241943</v>
      </c>
    </row>
    <row r="2432" spans="1:5" ht="60">
      <c r="A2432" s="5" t="s">
        <v>4747</v>
      </c>
      <c r="B2432" s="15" t="s">
        <v>4748</v>
      </c>
      <c r="C2432" s="20" t="s">
        <v>127</v>
      </c>
      <c r="D2432" s="50">
        <v>297.60147094726562</v>
      </c>
      <c r="E2432" s="61">
        <v>297.60147094726562</v>
      </c>
    </row>
    <row r="2433" spans="1:5" ht="60">
      <c r="A2433" s="5" t="s">
        <v>4749</v>
      </c>
      <c r="B2433" s="15" t="s">
        <v>4750</v>
      </c>
      <c r="C2433" s="20" t="s">
        <v>3939</v>
      </c>
      <c r="D2433" s="44">
        <v>1.1920024156570435</v>
      </c>
      <c r="E2433" s="55">
        <v>1.1920024156570435</v>
      </c>
    </row>
    <row r="2434" spans="1:5" ht="60">
      <c r="A2434" s="5" t="s">
        <v>4751</v>
      </c>
      <c r="B2434" s="15" t="s">
        <v>4752</v>
      </c>
      <c r="C2434" s="20" t="s">
        <v>33</v>
      </c>
      <c r="D2434" s="45">
        <v>76.589080810546875</v>
      </c>
      <c r="E2434" s="56">
        <v>76.589080810546875</v>
      </c>
    </row>
    <row r="2435" spans="1:5" ht="60">
      <c r="A2435" s="5" t="s">
        <v>4753</v>
      </c>
      <c r="B2435" s="15" t="s">
        <v>4754</v>
      </c>
      <c r="C2435" s="20" t="s">
        <v>33</v>
      </c>
      <c r="D2435" s="45">
        <v>20.549505233764648</v>
      </c>
      <c r="E2435" s="56">
        <v>20.549505233764648</v>
      </c>
    </row>
    <row r="2436" spans="1:5" ht="60">
      <c r="A2436" s="5" t="s">
        <v>4755</v>
      </c>
      <c r="B2436" s="15" t="s">
        <v>4756</v>
      </c>
      <c r="C2436" s="20" t="s">
        <v>33</v>
      </c>
      <c r="D2436" s="51">
        <v>2.9724454507231712E-2</v>
      </c>
      <c r="E2436" s="62">
        <v>2.9724454507231712E-2</v>
      </c>
    </row>
    <row r="2437" spans="1:5" ht="60">
      <c r="A2437" s="5" t="s">
        <v>4757</v>
      </c>
      <c r="B2437" s="15" t="s">
        <v>4758</v>
      </c>
      <c r="C2437" s="20" t="s">
        <v>33</v>
      </c>
      <c r="D2437" s="44">
        <v>1.9092977046966553</v>
      </c>
      <c r="E2437" s="55">
        <v>1.9092977046966553</v>
      </c>
    </row>
    <row r="2438" spans="1:5" ht="75">
      <c r="A2438" s="5" t="s">
        <v>4759</v>
      </c>
      <c r="B2438" s="15" t="s">
        <v>4760</v>
      </c>
      <c r="C2438" s="20" t="s">
        <v>33</v>
      </c>
      <c r="D2438" s="48">
        <v>0</v>
      </c>
      <c r="E2438" s="59">
        <v>0</v>
      </c>
    </row>
    <row r="2439" spans="1:5" ht="60">
      <c r="A2439" s="5" t="s">
        <v>4761</v>
      </c>
      <c r="B2439" s="15" t="s">
        <v>4762</v>
      </c>
      <c r="C2439" s="20" t="s">
        <v>33</v>
      </c>
      <c r="D2439" s="51">
        <v>0.92238712310791016</v>
      </c>
      <c r="E2439" s="62">
        <v>0.92238712310791016</v>
      </c>
    </row>
    <row r="2440" spans="1:5" ht="60">
      <c r="A2440" s="5" t="s">
        <v>4763</v>
      </c>
      <c r="B2440" s="15" t="s">
        <v>4764</v>
      </c>
      <c r="C2440" s="20" t="s">
        <v>33</v>
      </c>
      <c r="D2440" s="48">
        <v>0</v>
      </c>
      <c r="E2440" s="59">
        <v>0</v>
      </c>
    </row>
    <row r="2441" spans="1:5" ht="60">
      <c r="A2441" s="5" t="s">
        <v>4765</v>
      </c>
      <c r="B2441" s="15" t="s">
        <v>4766</v>
      </c>
      <c r="C2441" s="20" t="s">
        <v>2126</v>
      </c>
      <c r="D2441" s="48">
        <v>0</v>
      </c>
      <c r="E2441" s="59">
        <v>0</v>
      </c>
    </row>
    <row r="2442" spans="1:5" ht="60">
      <c r="A2442" s="5" t="s">
        <v>4767</v>
      </c>
      <c r="B2442" s="15" t="s">
        <v>4768</v>
      </c>
      <c r="C2442" s="20" t="s">
        <v>2117</v>
      </c>
      <c r="D2442" s="48">
        <v>0</v>
      </c>
      <c r="E2442" s="59">
        <v>0</v>
      </c>
    </row>
    <row r="2443" spans="1:5" ht="60">
      <c r="A2443" s="5" t="s">
        <v>4769</v>
      </c>
      <c r="B2443" s="15" t="s">
        <v>4770</v>
      </c>
      <c r="C2443" s="20" t="s">
        <v>2117</v>
      </c>
      <c r="D2443" s="48">
        <v>0</v>
      </c>
      <c r="E2443" s="59">
        <v>0</v>
      </c>
    </row>
    <row r="2444" spans="1:5" ht="60">
      <c r="A2444" s="5" t="s">
        <v>4771</v>
      </c>
      <c r="B2444" s="15" t="s">
        <v>4772</v>
      </c>
      <c r="C2444" s="20" t="s">
        <v>2117</v>
      </c>
      <c r="D2444" s="48">
        <v>0</v>
      </c>
      <c r="E2444" s="59">
        <v>0</v>
      </c>
    </row>
    <row r="2445" spans="1:5" ht="60">
      <c r="A2445" s="5" t="s">
        <v>4773</v>
      </c>
      <c r="B2445" s="15" t="s">
        <v>4774</v>
      </c>
      <c r="C2445" s="20" t="s">
        <v>2117</v>
      </c>
      <c r="D2445" s="48">
        <v>0</v>
      </c>
      <c r="E2445" s="59">
        <v>0</v>
      </c>
    </row>
    <row r="2446" spans="1:5" ht="60">
      <c r="A2446" s="5" t="s">
        <v>4775</v>
      </c>
      <c r="B2446" s="15" t="s">
        <v>4776</v>
      </c>
      <c r="C2446" s="20" t="s">
        <v>2117</v>
      </c>
      <c r="D2446" s="48">
        <v>0</v>
      </c>
      <c r="E2446" s="59">
        <v>0</v>
      </c>
    </row>
    <row r="2447" spans="1:5" ht="60">
      <c r="A2447" s="5" t="s">
        <v>4777</v>
      </c>
      <c r="B2447" s="15" t="s">
        <v>4778</v>
      </c>
      <c r="C2447" s="20" t="s">
        <v>33</v>
      </c>
      <c r="D2447" s="45">
        <v>20.949495315551758</v>
      </c>
      <c r="E2447" s="56">
        <v>20.949495315551758</v>
      </c>
    </row>
    <row r="2448" spans="1:5" ht="60">
      <c r="A2448" s="5" t="s">
        <v>4779</v>
      </c>
      <c r="B2448" s="15" t="s">
        <v>4780</v>
      </c>
      <c r="C2448" s="20" t="s">
        <v>3970</v>
      </c>
      <c r="D2448" s="46">
        <v>995396.75</v>
      </c>
      <c r="E2448" s="57">
        <v>995396.75</v>
      </c>
    </row>
    <row r="2449" spans="1:5" ht="45">
      <c r="A2449" s="5" t="s">
        <v>4781</v>
      </c>
      <c r="B2449" s="15" t="s">
        <v>4782</v>
      </c>
      <c r="C2449" s="20" t="s">
        <v>38</v>
      </c>
      <c r="D2449" s="44">
        <v>1.0367162227630615</v>
      </c>
      <c r="E2449" s="55">
        <v>1.0367162227630615</v>
      </c>
    </row>
    <row r="2450" spans="1:5" ht="45">
      <c r="A2450" s="5" t="s">
        <v>4783</v>
      </c>
      <c r="B2450" s="15" t="s">
        <v>4784</v>
      </c>
      <c r="C2450" s="20" t="s">
        <v>30</v>
      </c>
      <c r="D2450" s="45">
        <v>26.212692260742188</v>
      </c>
      <c r="E2450" s="56">
        <v>26.212692260742188</v>
      </c>
    </row>
    <row r="2451" spans="1:5" ht="45">
      <c r="A2451" s="5" t="s">
        <v>4785</v>
      </c>
      <c r="B2451" s="15" t="s">
        <v>4786</v>
      </c>
      <c r="C2451" s="20" t="s">
        <v>212</v>
      </c>
      <c r="D2451" s="47">
        <v>1277.0692138671875</v>
      </c>
      <c r="E2451" s="58">
        <v>1277.0692138671875</v>
      </c>
    </row>
    <row r="2452" spans="1:5" ht="45">
      <c r="A2452" s="5" t="s">
        <v>4787</v>
      </c>
      <c r="B2452" s="15" t="s">
        <v>4788</v>
      </c>
      <c r="C2452" s="20" t="s">
        <v>212</v>
      </c>
      <c r="D2452" s="48">
        <v>0</v>
      </c>
      <c r="E2452" s="59">
        <v>0</v>
      </c>
    </row>
    <row r="2453" spans="1:5" ht="45">
      <c r="A2453" s="5" t="s">
        <v>4789</v>
      </c>
      <c r="B2453" s="15" t="s">
        <v>4790</v>
      </c>
      <c r="C2453" s="20" t="s">
        <v>500</v>
      </c>
      <c r="D2453" s="48">
        <v>0</v>
      </c>
      <c r="E2453" s="59">
        <v>0</v>
      </c>
    </row>
    <row r="2454" spans="1:5" ht="60">
      <c r="A2454" s="5" t="s">
        <v>4791</v>
      </c>
      <c r="B2454" s="15" t="s">
        <v>4792</v>
      </c>
      <c r="C2454" s="20" t="s">
        <v>33</v>
      </c>
      <c r="D2454" s="45">
        <v>58.181358337402344</v>
      </c>
      <c r="E2454" s="56">
        <v>58.181358337402344</v>
      </c>
    </row>
    <row r="2455" spans="1:5" ht="45">
      <c r="A2455" s="5" t="s">
        <v>4793</v>
      </c>
      <c r="B2455" s="15" t="s">
        <v>4794</v>
      </c>
      <c r="C2455" s="20" t="s">
        <v>505</v>
      </c>
      <c r="D2455" s="51">
        <v>0.18570642173290253</v>
      </c>
      <c r="E2455" s="62">
        <v>0.18570642173290253</v>
      </c>
    </row>
    <row r="2456" spans="1:5" ht="45">
      <c r="A2456" s="5" t="s">
        <v>4795</v>
      </c>
      <c r="B2456" s="15" t="s">
        <v>4796</v>
      </c>
      <c r="C2456" s="20" t="s">
        <v>500</v>
      </c>
      <c r="D2456" s="44">
        <v>1.2349107265472412</v>
      </c>
      <c r="E2456" s="55">
        <v>1.2349107265472412</v>
      </c>
    </row>
    <row r="2457" spans="1:5" ht="60">
      <c r="A2457" s="5" t="s">
        <v>4797</v>
      </c>
      <c r="B2457" s="15" t="s">
        <v>4798</v>
      </c>
      <c r="C2457" s="20" t="s">
        <v>3932</v>
      </c>
      <c r="D2457" s="45">
        <v>28.757808685302734</v>
      </c>
      <c r="E2457" s="56">
        <v>28.757808685302734</v>
      </c>
    </row>
    <row r="2458" spans="1:5" ht="45">
      <c r="A2458" s="5" t="s">
        <v>4799</v>
      </c>
      <c r="B2458" s="15" t="s">
        <v>4800</v>
      </c>
      <c r="C2458" s="20" t="s">
        <v>212</v>
      </c>
      <c r="D2458" s="51">
        <v>0.58093011379241943</v>
      </c>
      <c r="E2458" s="62">
        <v>0.58093011379241943</v>
      </c>
    </row>
    <row r="2459" spans="1:5" ht="45">
      <c r="A2459" s="5" t="s">
        <v>4801</v>
      </c>
      <c r="B2459" s="15" t="s">
        <v>4802</v>
      </c>
      <c r="C2459" s="20" t="s">
        <v>127</v>
      </c>
      <c r="D2459" s="50">
        <v>296.17041015625</v>
      </c>
      <c r="E2459" s="61">
        <v>296.17041015625</v>
      </c>
    </row>
    <row r="2460" spans="1:5" ht="45">
      <c r="A2460" s="5" t="s">
        <v>4803</v>
      </c>
      <c r="B2460" s="15" t="s">
        <v>4804</v>
      </c>
      <c r="C2460" s="20" t="s">
        <v>3939</v>
      </c>
      <c r="D2460" s="44">
        <v>1.1977620124816895</v>
      </c>
      <c r="E2460" s="55">
        <v>1.1977620124816895</v>
      </c>
    </row>
    <row r="2461" spans="1:5" ht="60">
      <c r="A2461" s="5" t="s">
        <v>4805</v>
      </c>
      <c r="B2461" s="15" t="s">
        <v>4806</v>
      </c>
      <c r="C2461" s="20" t="s">
        <v>33</v>
      </c>
      <c r="D2461" s="45">
        <v>76.589080810546875</v>
      </c>
      <c r="E2461" s="56">
        <v>76.589080810546875</v>
      </c>
    </row>
    <row r="2462" spans="1:5" ht="60">
      <c r="A2462" s="5" t="s">
        <v>4807</v>
      </c>
      <c r="B2462" s="15" t="s">
        <v>4808</v>
      </c>
      <c r="C2462" s="20" t="s">
        <v>33</v>
      </c>
      <c r="D2462" s="45">
        <v>20.549505233764648</v>
      </c>
      <c r="E2462" s="56">
        <v>20.549505233764648</v>
      </c>
    </row>
    <row r="2463" spans="1:5" ht="60">
      <c r="A2463" s="5" t="s">
        <v>4809</v>
      </c>
      <c r="B2463" s="15" t="s">
        <v>4810</v>
      </c>
      <c r="C2463" s="20" t="s">
        <v>33</v>
      </c>
      <c r="D2463" s="51">
        <v>2.9724454507231712E-2</v>
      </c>
      <c r="E2463" s="62">
        <v>2.9724454507231712E-2</v>
      </c>
    </row>
    <row r="2464" spans="1:5" ht="60">
      <c r="A2464" s="5" t="s">
        <v>4811</v>
      </c>
      <c r="B2464" s="15" t="s">
        <v>4812</v>
      </c>
      <c r="C2464" s="20" t="s">
        <v>33</v>
      </c>
      <c r="D2464" s="44">
        <v>1.9092977046966553</v>
      </c>
      <c r="E2464" s="55">
        <v>1.9092977046966553</v>
      </c>
    </row>
    <row r="2465" spans="1:5" ht="60">
      <c r="A2465" s="5" t="s">
        <v>4813</v>
      </c>
      <c r="B2465" s="15" t="s">
        <v>4814</v>
      </c>
      <c r="C2465" s="20" t="s">
        <v>33</v>
      </c>
      <c r="D2465" s="48">
        <v>0</v>
      </c>
      <c r="E2465" s="59">
        <v>0</v>
      </c>
    </row>
    <row r="2466" spans="1:5" ht="60">
      <c r="A2466" s="5" t="s">
        <v>4815</v>
      </c>
      <c r="B2466" s="15" t="s">
        <v>4816</v>
      </c>
      <c r="C2466" s="20" t="s">
        <v>33</v>
      </c>
      <c r="D2466" s="51">
        <v>0.92238712310791016</v>
      </c>
      <c r="E2466" s="62">
        <v>0.92238712310791016</v>
      </c>
    </row>
    <row r="2467" spans="1:5" ht="60">
      <c r="A2467" s="5" t="s">
        <v>4817</v>
      </c>
      <c r="B2467" s="15" t="s">
        <v>4818</v>
      </c>
      <c r="C2467" s="20" t="s">
        <v>33</v>
      </c>
      <c r="D2467" s="48">
        <v>0</v>
      </c>
      <c r="E2467" s="59">
        <v>0</v>
      </c>
    </row>
    <row r="2468" spans="1:5" ht="60">
      <c r="A2468" s="5" t="s">
        <v>4819</v>
      </c>
      <c r="B2468" s="15" t="s">
        <v>4820</v>
      </c>
      <c r="C2468" s="20" t="s">
        <v>2126</v>
      </c>
      <c r="D2468" s="48">
        <v>0</v>
      </c>
      <c r="E2468" s="59">
        <v>0</v>
      </c>
    </row>
    <row r="2469" spans="1:5" ht="45">
      <c r="A2469" s="5" t="s">
        <v>4821</v>
      </c>
      <c r="B2469" s="15" t="s">
        <v>4822</v>
      </c>
      <c r="C2469" s="20" t="s">
        <v>2117</v>
      </c>
      <c r="D2469" s="48">
        <v>0</v>
      </c>
      <c r="E2469" s="59">
        <v>0</v>
      </c>
    </row>
    <row r="2470" spans="1:5" ht="45">
      <c r="A2470" s="5" t="s">
        <v>4823</v>
      </c>
      <c r="B2470" s="15" t="s">
        <v>4824</v>
      </c>
      <c r="C2470" s="20" t="s">
        <v>2117</v>
      </c>
      <c r="D2470" s="48">
        <v>0</v>
      </c>
      <c r="E2470" s="59">
        <v>0</v>
      </c>
    </row>
    <row r="2471" spans="1:5" ht="45">
      <c r="A2471" s="5" t="s">
        <v>4825</v>
      </c>
      <c r="B2471" s="15" t="s">
        <v>4826</v>
      </c>
      <c r="C2471" s="20" t="s">
        <v>2117</v>
      </c>
      <c r="D2471" s="48">
        <v>0</v>
      </c>
      <c r="E2471" s="59">
        <v>0</v>
      </c>
    </row>
    <row r="2472" spans="1:5" ht="45">
      <c r="A2472" s="5" t="s">
        <v>4827</v>
      </c>
      <c r="B2472" s="15" t="s">
        <v>4828</v>
      </c>
      <c r="C2472" s="20" t="s">
        <v>2117</v>
      </c>
      <c r="D2472" s="48">
        <v>0</v>
      </c>
      <c r="E2472" s="59">
        <v>0</v>
      </c>
    </row>
    <row r="2473" spans="1:5" ht="45">
      <c r="A2473" s="5" t="s">
        <v>4829</v>
      </c>
      <c r="B2473" s="15" t="s">
        <v>4830</v>
      </c>
      <c r="C2473" s="20" t="s">
        <v>2117</v>
      </c>
      <c r="D2473" s="48">
        <v>0</v>
      </c>
      <c r="E2473" s="59">
        <v>0</v>
      </c>
    </row>
    <row r="2474" spans="1:5" ht="45">
      <c r="A2474" s="5" t="s">
        <v>4831</v>
      </c>
      <c r="B2474" s="15" t="s">
        <v>4832</v>
      </c>
      <c r="C2474" s="20" t="s">
        <v>33</v>
      </c>
      <c r="D2474" s="45">
        <v>20.949495315551758</v>
      </c>
      <c r="E2474" s="56">
        <v>20.949495315551758</v>
      </c>
    </row>
    <row r="2475" spans="1:5" ht="60">
      <c r="A2475" s="5" t="s">
        <v>4833</v>
      </c>
      <c r="B2475" s="15" t="s">
        <v>4834</v>
      </c>
      <c r="C2475" s="20" t="s">
        <v>3970</v>
      </c>
      <c r="D2475" s="46">
        <v>995396.75</v>
      </c>
      <c r="E2475" s="57">
        <v>995396.75</v>
      </c>
    </row>
    <row r="2476" spans="1:5" ht="45">
      <c r="A2476" s="5" t="s">
        <v>4835</v>
      </c>
      <c r="B2476" s="15" t="s">
        <v>4836</v>
      </c>
      <c r="C2476" s="20" t="s">
        <v>38</v>
      </c>
      <c r="D2476" s="44">
        <v>1.1328846216201782</v>
      </c>
      <c r="E2476" s="55">
        <v>1.1328846216201782</v>
      </c>
    </row>
    <row r="2477" spans="1:5" ht="45">
      <c r="A2477" s="5" t="s">
        <v>4837</v>
      </c>
      <c r="B2477" s="15" t="s">
        <v>4838</v>
      </c>
      <c r="C2477" s="20" t="s">
        <v>30</v>
      </c>
      <c r="D2477" s="45">
        <v>27.208242416381836</v>
      </c>
      <c r="E2477" s="56">
        <v>27.208242416381836</v>
      </c>
    </row>
    <row r="2478" spans="1:5" ht="45">
      <c r="A2478" s="5" t="s">
        <v>4839</v>
      </c>
      <c r="B2478" s="15" t="s">
        <v>4840</v>
      </c>
      <c r="C2478" s="20" t="s">
        <v>212</v>
      </c>
      <c r="D2478" s="50">
        <v>372.87127685546875</v>
      </c>
      <c r="E2478" s="61">
        <v>372.87127685546875</v>
      </c>
    </row>
    <row r="2479" spans="1:5" ht="45">
      <c r="A2479" s="5" t="s">
        <v>4841</v>
      </c>
      <c r="B2479" s="15" t="s">
        <v>4842</v>
      </c>
      <c r="C2479" s="20" t="s">
        <v>212</v>
      </c>
      <c r="D2479" s="48">
        <v>0</v>
      </c>
      <c r="E2479" s="59">
        <v>0</v>
      </c>
    </row>
    <row r="2480" spans="1:5" ht="45">
      <c r="A2480" s="5" t="s">
        <v>4843</v>
      </c>
      <c r="B2480" s="15" t="s">
        <v>4844</v>
      </c>
      <c r="C2480" s="20" t="s">
        <v>500</v>
      </c>
      <c r="D2480" s="48">
        <v>0</v>
      </c>
      <c r="E2480" s="59">
        <v>0</v>
      </c>
    </row>
    <row r="2481" spans="1:5" ht="45">
      <c r="A2481" s="5" t="s">
        <v>4845</v>
      </c>
      <c r="B2481" s="15" t="s">
        <v>4846</v>
      </c>
      <c r="C2481" s="20" t="s">
        <v>33</v>
      </c>
      <c r="D2481" s="45">
        <v>55.664028167724609</v>
      </c>
      <c r="E2481" s="56">
        <v>55.664028167724609</v>
      </c>
    </row>
    <row r="2482" spans="1:5" ht="45">
      <c r="A2482" s="5" t="s">
        <v>4847</v>
      </c>
      <c r="B2482" s="15" t="s">
        <v>4848</v>
      </c>
      <c r="C2482" s="20" t="s">
        <v>505</v>
      </c>
      <c r="D2482" s="51">
        <v>0.16200484335422516</v>
      </c>
      <c r="E2482" s="62">
        <v>0.16200484335422516</v>
      </c>
    </row>
    <row r="2483" spans="1:5" ht="45">
      <c r="A2483" s="5" t="s">
        <v>4849</v>
      </c>
      <c r="B2483" s="15" t="s">
        <v>4850</v>
      </c>
      <c r="C2483" s="20" t="s">
        <v>500</v>
      </c>
      <c r="D2483" s="44">
        <v>2.2470376491546631</v>
      </c>
      <c r="E2483" s="55">
        <v>2.2470376491546631</v>
      </c>
    </row>
    <row r="2484" spans="1:5" ht="45">
      <c r="A2484" s="5" t="s">
        <v>4851</v>
      </c>
      <c r="B2484" s="15" t="s">
        <v>4852</v>
      </c>
      <c r="C2484" s="20" t="s">
        <v>3932</v>
      </c>
      <c r="D2484" s="45">
        <v>28.772794723510742</v>
      </c>
      <c r="E2484" s="56">
        <v>28.772794723510742</v>
      </c>
    </row>
    <row r="2485" spans="1:5" ht="45">
      <c r="A2485" s="5" t="s">
        <v>4853</v>
      </c>
      <c r="B2485" s="15" t="s">
        <v>4854</v>
      </c>
      <c r="C2485" s="20" t="s">
        <v>212</v>
      </c>
      <c r="D2485" s="51">
        <v>0.16976477205753326</v>
      </c>
      <c r="E2485" s="62">
        <v>0.16976477205753326</v>
      </c>
    </row>
    <row r="2486" spans="1:5" ht="45">
      <c r="A2486" s="5" t="s">
        <v>4855</v>
      </c>
      <c r="B2486" s="15" t="s">
        <v>4856</v>
      </c>
      <c r="C2486" s="20" t="s">
        <v>127</v>
      </c>
      <c r="D2486" s="45">
        <v>79.355308532714844</v>
      </c>
      <c r="E2486" s="56">
        <v>79.355308532714844</v>
      </c>
    </row>
    <row r="2487" spans="1:5" ht="45">
      <c r="A2487" s="5" t="s">
        <v>4857</v>
      </c>
      <c r="B2487" s="15" t="s">
        <v>4858</v>
      </c>
      <c r="C2487" s="20" t="s">
        <v>3939</v>
      </c>
      <c r="D2487" s="44">
        <v>1.3052109479904175</v>
      </c>
      <c r="E2487" s="55">
        <v>1.3052109479904175</v>
      </c>
    </row>
    <row r="2488" spans="1:5" ht="45">
      <c r="A2488" s="5" t="s">
        <v>4859</v>
      </c>
      <c r="B2488" s="15" t="s">
        <v>4860</v>
      </c>
      <c r="C2488" s="20" t="s">
        <v>33</v>
      </c>
      <c r="D2488" s="45">
        <v>76.6959228515625</v>
      </c>
      <c r="E2488" s="56">
        <v>76.6959228515625</v>
      </c>
    </row>
    <row r="2489" spans="1:5" ht="45">
      <c r="A2489" s="5" t="s">
        <v>4861</v>
      </c>
      <c r="B2489" s="15" t="s">
        <v>4862</v>
      </c>
      <c r="C2489" s="20" t="s">
        <v>33</v>
      </c>
      <c r="D2489" s="45">
        <v>20.57817268371582</v>
      </c>
      <c r="E2489" s="56">
        <v>20.57817268371582</v>
      </c>
    </row>
    <row r="2490" spans="1:5" ht="45">
      <c r="A2490" s="5" t="s">
        <v>4863</v>
      </c>
      <c r="B2490" s="15" t="s">
        <v>4864</v>
      </c>
      <c r="C2490" s="20" t="s">
        <v>33</v>
      </c>
      <c r="D2490" s="51">
        <v>2.9765922576189041E-2</v>
      </c>
      <c r="E2490" s="62">
        <v>2.9765922576189041E-2</v>
      </c>
    </row>
    <row r="2491" spans="1:5" ht="45">
      <c r="A2491" s="5" t="s">
        <v>4865</v>
      </c>
      <c r="B2491" s="15" t="s">
        <v>4866</v>
      </c>
      <c r="C2491" s="20" t="s">
        <v>33</v>
      </c>
      <c r="D2491" s="44">
        <v>1.7724605798721313</v>
      </c>
      <c r="E2491" s="55">
        <v>1.7724605798721313</v>
      </c>
    </row>
    <row r="2492" spans="1:5" ht="45">
      <c r="A2492" s="5" t="s">
        <v>4867</v>
      </c>
      <c r="B2492" s="15" t="s">
        <v>4868</v>
      </c>
      <c r="C2492" s="20" t="s">
        <v>33</v>
      </c>
      <c r="D2492" s="48">
        <v>0</v>
      </c>
      <c r="E2492" s="59">
        <v>0</v>
      </c>
    </row>
    <row r="2493" spans="1:5" ht="45">
      <c r="A2493" s="5" t="s">
        <v>4869</v>
      </c>
      <c r="B2493" s="15" t="s">
        <v>4870</v>
      </c>
      <c r="C2493" s="20" t="s">
        <v>33</v>
      </c>
      <c r="D2493" s="51">
        <v>0.92367380857467651</v>
      </c>
      <c r="E2493" s="62">
        <v>0.92367380857467651</v>
      </c>
    </row>
    <row r="2494" spans="1:5" ht="45">
      <c r="A2494" s="5" t="s">
        <v>4871</v>
      </c>
      <c r="B2494" s="15" t="s">
        <v>4872</v>
      </c>
      <c r="C2494" s="20" t="s">
        <v>33</v>
      </c>
      <c r="D2494" s="48">
        <v>0</v>
      </c>
      <c r="E2494" s="59">
        <v>0</v>
      </c>
    </row>
    <row r="2495" spans="1:5" ht="45">
      <c r="A2495" s="5" t="s">
        <v>4873</v>
      </c>
      <c r="B2495" s="15" t="s">
        <v>4874</v>
      </c>
      <c r="C2495" s="20" t="s">
        <v>2126</v>
      </c>
      <c r="D2495" s="48">
        <v>0</v>
      </c>
      <c r="E2495" s="59">
        <v>0</v>
      </c>
    </row>
    <row r="2496" spans="1:5" ht="45">
      <c r="A2496" s="5" t="s">
        <v>4875</v>
      </c>
      <c r="B2496" s="15" t="s">
        <v>4876</v>
      </c>
      <c r="C2496" s="20" t="s">
        <v>2117</v>
      </c>
      <c r="D2496" s="48">
        <v>0</v>
      </c>
      <c r="E2496" s="59">
        <v>0</v>
      </c>
    </row>
    <row r="2497" spans="1:5" ht="45">
      <c r="A2497" s="5" t="s">
        <v>4877</v>
      </c>
      <c r="B2497" s="15" t="s">
        <v>4878</v>
      </c>
      <c r="C2497" s="20" t="s">
        <v>2117</v>
      </c>
      <c r="D2497" s="48">
        <v>0</v>
      </c>
      <c r="E2497" s="59">
        <v>0</v>
      </c>
    </row>
    <row r="2498" spans="1:5" ht="45">
      <c r="A2498" s="5" t="s">
        <v>4879</v>
      </c>
      <c r="B2498" s="15" t="s">
        <v>4880</v>
      </c>
      <c r="C2498" s="20" t="s">
        <v>2117</v>
      </c>
      <c r="D2498" s="48">
        <v>0</v>
      </c>
      <c r="E2498" s="59">
        <v>0</v>
      </c>
    </row>
    <row r="2499" spans="1:5" ht="45">
      <c r="A2499" s="5" t="s">
        <v>4881</v>
      </c>
      <c r="B2499" s="15" t="s">
        <v>4882</v>
      </c>
      <c r="C2499" s="20" t="s">
        <v>2117</v>
      </c>
      <c r="D2499" s="48">
        <v>0</v>
      </c>
      <c r="E2499" s="59">
        <v>0</v>
      </c>
    </row>
    <row r="2500" spans="1:5" ht="45">
      <c r="A2500" s="5" t="s">
        <v>4883</v>
      </c>
      <c r="B2500" s="15" t="s">
        <v>4884</v>
      </c>
      <c r="C2500" s="20" t="s">
        <v>2117</v>
      </c>
      <c r="D2500" s="48">
        <v>0</v>
      </c>
      <c r="E2500" s="59">
        <v>0</v>
      </c>
    </row>
    <row r="2501" spans="1:5" ht="45">
      <c r="A2501" s="5" t="s">
        <v>4885</v>
      </c>
      <c r="B2501" s="15" t="s">
        <v>4886</v>
      </c>
      <c r="C2501" s="20" t="s">
        <v>33</v>
      </c>
      <c r="D2501" s="45">
        <v>20.949493408203125</v>
      </c>
      <c r="E2501" s="56">
        <v>20.949493408203125</v>
      </c>
    </row>
    <row r="2502" spans="1:5" ht="45">
      <c r="A2502" s="5" t="s">
        <v>4887</v>
      </c>
      <c r="B2502" s="15" t="s">
        <v>4888</v>
      </c>
      <c r="C2502" s="20" t="s">
        <v>3970</v>
      </c>
      <c r="D2502" s="46">
        <v>290478.8125</v>
      </c>
      <c r="E2502" s="57">
        <v>290478.8125</v>
      </c>
    </row>
    <row r="2503" spans="1:5" ht="45">
      <c r="A2503" s="5" t="s">
        <v>4889</v>
      </c>
      <c r="B2503" s="15" t="s">
        <v>4890</v>
      </c>
      <c r="C2503" s="20" t="s">
        <v>38</v>
      </c>
      <c r="D2503" s="44">
        <v>1.1129435300827026</v>
      </c>
      <c r="E2503" s="55">
        <v>1.1129435300827026</v>
      </c>
    </row>
    <row r="2504" spans="1:5" ht="45">
      <c r="A2504" s="5" t="s">
        <v>4891</v>
      </c>
      <c r="B2504" s="15" t="s">
        <v>4892</v>
      </c>
      <c r="C2504" s="20" t="s">
        <v>30</v>
      </c>
      <c r="D2504" s="45">
        <v>25.850008010864258</v>
      </c>
      <c r="E2504" s="56">
        <v>25.850008010864258</v>
      </c>
    </row>
    <row r="2505" spans="1:5" ht="45">
      <c r="A2505" s="5" t="s">
        <v>4893</v>
      </c>
      <c r="B2505" s="15" t="s">
        <v>4894</v>
      </c>
      <c r="C2505" s="20" t="s">
        <v>212</v>
      </c>
      <c r="D2505" s="50">
        <v>372.87127685546875</v>
      </c>
      <c r="E2505" s="61">
        <v>372.87127685546875</v>
      </c>
    </row>
    <row r="2506" spans="1:5" ht="45">
      <c r="A2506" s="5" t="s">
        <v>4895</v>
      </c>
      <c r="B2506" s="15" t="s">
        <v>4896</v>
      </c>
      <c r="C2506" s="20" t="s">
        <v>212</v>
      </c>
      <c r="D2506" s="48">
        <v>0</v>
      </c>
      <c r="E2506" s="59">
        <v>0</v>
      </c>
    </row>
    <row r="2507" spans="1:5" ht="45">
      <c r="A2507" s="5" t="s">
        <v>4897</v>
      </c>
      <c r="B2507" s="15" t="s">
        <v>4898</v>
      </c>
      <c r="C2507" s="20" t="s">
        <v>500</v>
      </c>
      <c r="D2507" s="48">
        <v>0</v>
      </c>
      <c r="E2507" s="59">
        <v>0</v>
      </c>
    </row>
    <row r="2508" spans="1:5" ht="45">
      <c r="A2508" s="5" t="s">
        <v>4899</v>
      </c>
      <c r="B2508" s="15" t="s">
        <v>4900</v>
      </c>
      <c r="C2508" s="20" t="s">
        <v>33</v>
      </c>
      <c r="D2508" s="45">
        <v>59.240001678466797</v>
      </c>
      <c r="E2508" s="56">
        <v>59.240001678466797</v>
      </c>
    </row>
    <row r="2509" spans="1:5" ht="45">
      <c r="A2509" s="5" t="s">
        <v>4901</v>
      </c>
      <c r="B2509" s="15" t="s">
        <v>4902</v>
      </c>
      <c r="C2509" s="20" t="s">
        <v>505</v>
      </c>
      <c r="D2509" s="51">
        <v>0.16252459585666656</v>
      </c>
      <c r="E2509" s="62">
        <v>0.16252459585666656</v>
      </c>
    </row>
    <row r="2510" spans="1:5" ht="45">
      <c r="A2510" s="5" t="s">
        <v>4903</v>
      </c>
      <c r="B2510" s="15" t="s">
        <v>4904</v>
      </c>
      <c r="C2510" s="20" t="s">
        <v>500</v>
      </c>
      <c r="D2510" s="51">
        <v>0.86494863033294678</v>
      </c>
      <c r="E2510" s="62">
        <v>0.86494863033294678</v>
      </c>
    </row>
    <row r="2511" spans="1:5" ht="45">
      <c r="A2511" s="5" t="s">
        <v>4905</v>
      </c>
      <c r="B2511" s="15" t="s">
        <v>4906</v>
      </c>
      <c r="C2511" s="20" t="s">
        <v>3932</v>
      </c>
      <c r="D2511" s="45">
        <v>28.772794723510742</v>
      </c>
      <c r="E2511" s="56">
        <v>28.772794723510742</v>
      </c>
    </row>
    <row r="2512" spans="1:5" ht="45">
      <c r="A2512" s="5" t="s">
        <v>4907</v>
      </c>
      <c r="B2512" s="15" t="s">
        <v>4908</v>
      </c>
      <c r="C2512" s="20" t="s">
        <v>212</v>
      </c>
      <c r="D2512" s="51">
        <v>0.16976477205753326</v>
      </c>
      <c r="E2512" s="62">
        <v>0.16976477205753326</v>
      </c>
    </row>
    <row r="2513" spans="1:5" ht="45">
      <c r="A2513" s="5" t="s">
        <v>4909</v>
      </c>
      <c r="B2513" s="15" t="s">
        <v>4910</v>
      </c>
      <c r="C2513" s="20" t="s">
        <v>127</v>
      </c>
      <c r="D2513" s="45">
        <v>80.411880493164063</v>
      </c>
      <c r="E2513" s="56">
        <v>80.411880493164063</v>
      </c>
    </row>
    <row r="2514" spans="1:5" ht="45">
      <c r="A2514" s="5" t="s">
        <v>4911</v>
      </c>
      <c r="B2514" s="15" t="s">
        <v>4912</v>
      </c>
      <c r="C2514" s="20" t="s">
        <v>3939</v>
      </c>
      <c r="D2514" s="44">
        <v>1.288061261177063</v>
      </c>
      <c r="E2514" s="55">
        <v>1.288061261177063</v>
      </c>
    </row>
    <row r="2515" spans="1:5" ht="45">
      <c r="A2515" s="5" t="s">
        <v>4913</v>
      </c>
      <c r="B2515" s="15" t="s">
        <v>4914</v>
      </c>
      <c r="C2515" s="20" t="s">
        <v>33</v>
      </c>
      <c r="D2515" s="45">
        <v>76.6959228515625</v>
      </c>
      <c r="E2515" s="56">
        <v>76.6959228515625</v>
      </c>
    </row>
    <row r="2516" spans="1:5" ht="45">
      <c r="A2516" s="5" t="s">
        <v>4915</v>
      </c>
      <c r="B2516" s="15" t="s">
        <v>4916</v>
      </c>
      <c r="C2516" s="20" t="s">
        <v>33</v>
      </c>
      <c r="D2516" s="45">
        <v>20.57817268371582</v>
      </c>
      <c r="E2516" s="56">
        <v>20.57817268371582</v>
      </c>
    </row>
    <row r="2517" spans="1:5" ht="45">
      <c r="A2517" s="5" t="s">
        <v>4917</v>
      </c>
      <c r="B2517" s="15" t="s">
        <v>4918</v>
      </c>
      <c r="C2517" s="20" t="s">
        <v>33</v>
      </c>
      <c r="D2517" s="51">
        <v>2.9765922576189041E-2</v>
      </c>
      <c r="E2517" s="62">
        <v>2.9765922576189041E-2</v>
      </c>
    </row>
    <row r="2518" spans="1:5" ht="45">
      <c r="A2518" s="5" t="s">
        <v>4919</v>
      </c>
      <c r="B2518" s="15" t="s">
        <v>4920</v>
      </c>
      <c r="C2518" s="20" t="s">
        <v>33</v>
      </c>
      <c r="D2518" s="44">
        <v>1.7724605798721313</v>
      </c>
      <c r="E2518" s="55">
        <v>1.7724605798721313</v>
      </c>
    </row>
    <row r="2519" spans="1:5" ht="45">
      <c r="A2519" s="5" t="s">
        <v>4921</v>
      </c>
      <c r="B2519" s="15" t="s">
        <v>4922</v>
      </c>
      <c r="C2519" s="20" t="s">
        <v>33</v>
      </c>
      <c r="D2519" s="48">
        <v>0</v>
      </c>
      <c r="E2519" s="59">
        <v>0</v>
      </c>
    </row>
    <row r="2520" spans="1:5" ht="45">
      <c r="A2520" s="5" t="s">
        <v>4923</v>
      </c>
      <c r="B2520" s="15" t="s">
        <v>4924</v>
      </c>
      <c r="C2520" s="20" t="s">
        <v>33</v>
      </c>
      <c r="D2520" s="51">
        <v>0.92367380857467651</v>
      </c>
      <c r="E2520" s="62">
        <v>0.92367380857467651</v>
      </c>
    </row>
    <row r="2521" spans="1:5" ht="45">
      <c r="A2521" s="5" t="s">
        <v>4925</v>
      </c>
      <c r="B2521" s="15" t="s">
        <v>4926</v>
      </c>
      <c r="C2521" s="20" t="s">
        <v>33</v>
      </c>
      <c r="D2521" s="48">
        <v>0</v>
      </c>
      <c r="E2521" s="59">
        <v>0</v>
      </c>
    </row>
    <row r="2522" spans="1:5" ht="45">
      <c r="A2522" s="5" t="s">
        <v>4927</v>
      </c>
      <c r="B2522" s="15" t="s">
        <v>4928</v>
      </c>
      <c r="C2522" s="20" t="s">
        <v>2126</v>
      </c>
      <c r="D2522" s="48">
        <v>0</v>
      </c>
      <c r="E2522" s="59">
        <v>0</v>
      </c>
    </row>
    <row r="2523" spans="1:5" ht="45">
      <c r="A2523" s="5" t="s">
        <v>4929</v>
      </c>
      <c r="B2523" s="15" t="s">
        <v>4930</v>
      </c>
      <c r="C2523" s="20" t="s">
        <v>2117</v>
      </c>
      <c r="D2523" s="48">
        <v>0</v>
      </c>
      <c r="E2523" s="59">
        <v>0</v>
      </c>
    </row>
    <row r="2524" spans="1:5" ht="45">
      <c r="A2524" s="5" t="s">
        <v>4931</v>
      </c>
      <c r="B2524" s="15" t="s">
        <v>4932</v>
      </c>
      <c r="C2524" s="20" t="s">
        <v>2117</v>
      </c>
      <c r="D2524" s="48">
        <v>0</v>
      </c>
      <c r="E2524" s="59">
        <v>0</v>
      </c>
    </row>
    <row r="2525" spans="1:5" ht="45">
      <c r="A2525" s="5" t="s">
        <v>4933</v>
      </c>
      <c r="B2525" s="15" t="s">
        <v>4934</v>
      </c>
      <c r="C2525" s="20" t="s">
        <v>2117</v>
      </c>
      <c r="D2525" s="48">
        <v>0</v>
      </c>
      <c r="E2525" s="59">
        <v>0</v>
      </c>
    </row>
    <row r="2526" spans="1:5" ht="45">
      <c r="A2526" s="5" t="s">
        <v>4935</v>
      </c>
      <c r="B2526" s="15" t="s">
        <v>4936</v>
      </c>
      <c r="C2526" s="20" t="s">
        <v>2117</v>
      </c>
      <c r="D2526" s="48">
        <v>0</v>
      </c>
      <c r="E2526" s="59">
        <v>0</v>
      </c>
    </row>
    <row r="2527" spans="1:5" ht="45">
      <c r="A2527" s="5" t="s">
        <v>4937</v>
      </c>
      <c r="B2527" s="15" t="s">
        <v>4938</v>
      </c>
      <c r="C2527" s="20" t="s">
        <v>2117</v>
      </c>
      <c r="D2527" s="48">
        <v>0</v>
      </c>
      <c r="E2527" s="59">
        <v>0</v>
      </c>
    </row>
    <row r="2528" spans="1:5" ht="45">
      <c r="A2528" s="5" t="s">
        <v>4939</v>
      </c>
      <c r="B2528" s="15" t="s">
        <v>4940</v>
      </c>
      <c r="C2528" s="20" t="s">
        <v>33</v>
      </c>
      <c r="D2528" s="45">
        <v>20.949493408203125</v>
      </c>
      <c r="E2528" s="56">
        <v>20.949493408203125</v>
      </c>
    </row>
    <row r="2529" spans="1:5" ht="45">
      <c r="A2529" s="5" t="s">
        <v>4941</v>
      </c>
      <c r="B2529" s="15" t="s">
        <v>4942</v>
      </c>
      <c r="C2529" s="20" t="s">
        <v>3970</v>
      </c>
      <c r="D2529" s="46">
        <v>290478.8125</v>
      </c>
      <c r="E2529" s="57">
        <v>290478.8125</v>
      </c>
    </row>
    <row r="2530" spans="1:5" ht="75">
      <c r="A2530" s="5" t="s">
        <v>4943</v>
      </c>
      <c r="B2530" s="15" t="s">
        <v>4944</v>
      </c>
      <c r="C2530" s="20" t="s">
        <v>38</v>
      </c>
      <c r="D2530" s="44">
        <v>1.0043119192123413</v>
      </c>
      <c r="E2530" s="55">
        <v>1.0043119192123413</v>
      </c>
    </row>
    <row r="2531" spans="1:5" ht="75">
      <c r="A2531" s="5" t="s">
        <v>4945</v>
      </c>
      <c r="B2531" s="15" t="s">
        <v>4946</v>
      </c>
      <c r="C2531" s="20" t="s">
        <v>30</v>
      </c>
      <c r="D2531" s="50">
        <v>797.658935546875</v>
      </c>
      <c r="E2531" s="61">
        <v>797.658935546875</v>
      </c>
    </row>
    <row r="2532" spans="1:5" ht="75">
      <c r="A2532" s="5" t="s">
        <v>4947</v>
      </c>
      <c r="B2532" s="15" t="s">
        <v>4948</v>
      </c>
      <c r="C2532" s="20" t="s">
        <v>212</v>
      </c>
      <c r="D2532" s="47">
        <v>1667.9169921875</v>
      </c>
      <c r="E2532" s="58">
        <v>1667.9169921875</v>
      </c>
    </row>
    <row r="2533" spans="1:5" ht="75">
      <c r="A2533" s="5" t="s">
        <v>4949</v>
      </c>
      <c r="B2533" s="15" t="s">
        <v>4950</v>
      </c>
      <c r="C2533" s="20" t="s">
        <v>212</v>
      </c>
      <c r="D2533" s="44">
        <v>8.171422004699707</v>
      </c>
      <c r="E2533" s="55">
        <v>8.171422004699707</v>
      </c>
    </row>
    <row r="2534" spans="1:5" ht="75">
      <c r="A2534" s="5" t="s">
        <v>4951</v>
      </c>
      <c r="B2534" s="15" t="s">
        <v>4952</v>
      </c>
      <c r="C2534" s="20" t="s">
        <v>500</v>
      </c>
      <c r="D2534" s="50">
        <v>853.17779541015625</v>
      </c>
      <c r="E2534" s="61">
        <v>853.17779541015625</v>
      </c>
    </row>
    <row r="2535" spans="1:5" ht="75">
      <c r="A2535" s="5" t="s">
        <v>4953</v>
      </c>
      <c r="B2535" s="15" t="s">
        <v>4954</v>
      </c>
      <c r="C2535" s="20" t="s">
        <v>33</v>
      </c>
      <c r="D2535" s="48">
        <v>0</v>
      </c>
      <c r="E2535" s="59">
        <v>0</v>
      </c>
    </row>
    <row r="2536" spans="1:5" ht="75">
      <c r="A2536" s="5" t="s">
        <v>4955</v>
      </c>
      <c r="B2536" s="15" t="s">
        <v>4956</v>
      </c>
      <c r="C2536" s="20" t="s">
        <v>505</v>
      </c>
      <c r="D2536" s="44">
        <v>1.7384566068649292</v>
      </c>
      <c r="E2536" s="55">
        <v>1.7384566068649292</v>
      </c>
    </row>
    <row r="2537" spans="1:5" ht="75">
      <c r="A2537" s="5" t="s">
        <v>4957</v>
      </c>
      <c r="B2537" s="15" t="s">
        <v>4958</v>
      </c>
      <c r="C2537" s="20" t="s">
        <v>500</v>
      </c>
      <c r="D2537" s="50">
        <v>903.10894775390625</v>
      </c>
      <c r="E2537" s="61">
        <v>903.10894775390625</v>
      </c>
    </row>
    <row r="2538" spans="1:5" ht="75">
      <c r="A2538" s="5" t="s">
        <v>4959</v>
      </c>
      <c r="B2538" s="15" t="s">
        <v>4960</v>
      </c>
      <c r="C2538" s="20" t="s">
        <v>3932</v>
      </c>
      <c r="D2538" s="45">
        <v>29.043636322021484</v>
      </c>
      <c r="E2538" s="56">
        <v>29.043636322021484</v>
      </c>
    </row>
    <row r="2539" spans="1:5" ht="75">
      <c r="A2539" s="5" t="s">
        <v>4961</v>
      </c>
      <c r="B2539" s="15" t="s">
        <v>4962</v>
      </c>
      <c r="C2539" s="20" t="s">
        <v>212</v>
      </c>
      <c r="D2539" s="50">
        <v>328.68020629882812</v>
      </c>
      <c r="E2539" s="61">
        <v>328.68020629882812</v>
      </c>
    </row>
    <row r="2540" spans="1:5" ht="75">
      <c r="A2540" s="5" t="s">
        <v>4963</v>
      </c>
      <c r="B2540" s="15" t="s">
        <v>4964</v>
      </c>
      <c r="C2540" s="20" t="s">
        <v>127</v>
      </c>
      <c r="D2540" s="47">
        <v>1414.203857421875</v>
      </c>
      <c r="E2540" s="58">
        <v>1414.203857421875</v>
      </c>
    </row>
    <row r="2541" spans="1:5" ht="75">
      <c r="A2541" s="5" t="s">
        <v>4965</v>
      </c>
      <c r="B2541" s="15" t="s">
        <v>4966</v>
      </c>
      <c r="C2541" s="20" t="s">
        <v>3939</v>
      </c>
      <c r="D2541" s="51">
        <v>0.32761231064796448</v>
      </c>
      <c r="E2541" s="62">
        <v>0.32761231064796448</v>
      </c>
    </row>
    <row r="2542" spans="1:5" ht="75">
      <c r="A2542" s="5" t="s">
        <v>4967</v>
      </c>
      <c r="B2542" s="15" t="s">
        <v>4968</v>
      </c>
      <c r="C2542" s="20" t="s">
        <v>33</v>
      </c>
      <c r="D2542" s="45">
        <v>69.363334655761719</v>
      </c>
      <c r="E2542" s="56">
        <v>69.363334655761719</v>
      </c>
    </row>
    <row r="2543" spans="1:5" ht="75">
      <c r="A2543" s="5" t="s">
        <v>4969</v>
      </c>
      <c r="B2543" s="15" t="s">
        <v>4970</v>
      </c>
      <c r="C2543" s="20" t="s">
        <v>33</v>
      </c>
      <c r="D2543" s="44">
        <v>3.7172515392303467</v>
      </c>
      <c r="E2543" s="55">
        <v>3.7172515392303467</v>
      </c>
    </row>
    <row r="2544" spans="1:5" ht="75">
      <c r="A2544" s="5" t="s">
        <v>4971</v>
      </c>
      <c r="B2544" s="15" t="s">
        <v>4972</v>
      </c>
      <c r="C2544" s="20" t="s">
        <v>33</v>
      </c>
      <c r="D2544" s="45">
        <v>13.00465202331543</v>
      </c>
      <c r="E2544" s="56">
        <v>13.00465202331543</v>
      </c>
    </row>
    <row r="2545" spans="1:5" ht="75">
      <c r="A2545" s="5" t="s">
        <v>4973</v>
      </c>
      <c r="B2545" s="15" t="s">
        <v>4974</v>
      </c>
      <c r="C2545" s="20" t="s">
        <v>33</v>
      </c>
      <c r="D2545" s="45">
        <v>13.061439514160156</v>
      </c>
      <c r="E2545" s="56">
        <v>13.061439514160156</v>
      </c>
    </row>
    <row r="2546" spans="1:5" ht="75">
      <c r="A2546" s="5" t="s">
        <v>4975</v>
      </c>
      <c r="B2546" s="15" t="s">
        <v>4976</v>
      </c>
      <c r="C2546" s="20" t="s">
        <v>33</v>
      </c>
      <c r="D2546" s="48">
        <v>0</v>
      </c>
      <c r="E2546" s="59">
        <v>0</v>
      </c>
    </row>
    <row r="2547" spans="1:5" ht="75">
      <c r="A2547" s="5" t="s">
        <v>4977</v>
      </c>
      <c r="B2547" s="15" t="s">
        <v>4978</v>
      </c>
      <c r="C2547" s="20" t="s">
        <v>33</v>
      </c>
      <c r="D2547" s="51">
        <v>0.83426439762115479</v>
      </c>
      <c r="E2547" s="62">
        <v>0.83426439762115479</v>
      </c>
    </row>
    <row r="2548" spans="1:5" ht="75">
      <c r="A2548" s="5" t="s">
        <v>4979</v>
      </c>
      <c r="B2548" s="15" t="s">
        <v>4980</v>
      </c>
      <c r="C2548" s="20" t="s">
        <v>33</v>
      </c>
      <c r="D2548" s="51">
        <v>1.9061246886849403E-2</v>
      </c>
      <c r="E2548" s="62">
        <v>1.9061246886849403E-2</v>
      </c>
    </row>
    <row r="2549" spans="1:5" ht="75">
      <c r="A2549" s="5" t="s">
        <v>4981</v>
      </c>
      <c r="B2549" s="15" t="s">
        <v>4982</v>
      </c>
      <c r="C2549" s="20" t="s">
        <v>2126</v>
      </c>
      <c r="D2549" s="51">
        <v>0.95306235551834106</v>
      </c>
      <c r="E2549" s="62">
        <v>0.95306235551834106</v>
      </c>
    </row>
    <row r="2550" spans="1:5" ht="75">
      <c r="A2550" s="5" t="s">
        <v>4983</v>
      </c>
      <c r="B2550" s="15" t="s">
        <v>4984</v>
      </c>
      <c r="C2550" s="20" t="s">
        <v>2117</v>
      </c>
      <c r="D2550" s="48">
        <v>0</v>
      </c>
      <c r="E2550" s="59">
        <v>0</v>
      </c>
    </row>
    <row r="2551" spans="1:5" ht="75">
      <c r="A2551" s="5" t="s">
        <v>4985</v>
      </c>
      <c r="B2551" s="15" t="s">
        <v>4986</v>
      </c>
      <c r="C2551" s="20" t="s">
        <v>2117</v>
      </c>
      <c r="D2551" s="48">
        <v>0</v>
      </c>
      <c r="E2551" s="59">
        <v>0</v>
      </c>
    </row>
    <row r="2552" spans="1:5" ht="75">
      <c r="A2552" s="5" t="s">
        <v>4987</v>
      </c>
      <c r="B2552" s="15" t="s">
        <v>4988</v>
      </c>
      <c r="C2552" s="20" t="s">
        <v>2117</v>
      </c>
      <c r="D2552" s="48">
        <v>0</v>
      </c>
      <c r="E2552" s="59">
        <v>0</v>
      </c>
    </row>
    <row r="2553" spans="1:5" ht="75">
      <c r="A2553" s="5" t="s">
        <v>4989</v>
      </c>
      <c r="B2553" s="15" t="s">
        <v>4990</v>
      </c>
      <c r="C2553" s="20" t="s">
        <v>2117</v>
      </c>
      <c r="D2553" s="48">
        <v>0</v>
      </c>
      <c r="E2553" s="59">
        <v>0</v>
      </c>
    </row>
    <row r="2554" spans="1:5" ht="75">
      <c r="A2554" s="5" t="s">
        <v>4991</v>
      </c>
      <c r="B2554" s="15" t="s">
        <v>4992</v>
      </c>
      <c r="C2554" s="20" t="s">
        <v>2117</v>
      </c>
      <c r="D2554" s="48">
        <v>0</v>
      </c>
      <c r="E2554" s="59">
        <v>0</v>
      </c>
    </row>
    <row r="2555" spans="1:5" ht="75">
      <c r="A2555" s="5" t="s">
        <v>4993</v>
      </c>
      <c r="B2555" s="15" t="s">
        <v>4994</v>
      </c>
      <c r="C2555" s="20" t="s">
        <v>33</v>
      </c>
      <c r="D2555" s="44">
        <v>4.2757225036621094</v>
      </c>
      <c r="E2555" s="55">
        <v>4.2757225036621094</v>
      </c>
    </row>
    <row r="2556" spans="1:5" ht="75">
      <c r="A2556" s="5" t="s">
        <v>4995</v>
      </c>
      <c r="B2556" s="15" t="s">
        <v>4996</v>
      </c>
      <c r="C2556" s="20" t="s">
        <v>3970</v>
      </c>
      <c r="D2556" s="46">
        <v>1287244.375</v>
      </c>
      <c r="E2556" s="57">
        <v>1287244.375</v>
      </c>
    </row>
    <row r="2557" spans="1:5" ht="60">
      <c r="A2557" s="5" t="s">
        <v>4997</v>
      </c>
      <c r="B2557" s="15" t="s">
        <v>4998</v>
      </c>
      <c r="C2557" s="20" t="s">
        <v>38</v>
      </c>
      <c r="D2557" s="44">
        <v>1.0018192529678345</v>
      </c>
      <c r="E2557" s="55">
        <v>1.0018192529678345</v>
      </c>
    </row>
    <row r="2558" spans="1:5" ht="60">
      <c r="A2558" s="5" t="s">
        <v>4999</v>
      </c>
      <c r="B2558" s="15" t="s">
        <v>5000</v>
      </c>
      <c r="C2558" s="20" t="s">
        <v>30</v>
      </c>
      <c r="D2558" s="50">
        <v>774.2047119140625</v>
      </c>
      <c r="E2558" s="61">
        <v>774.2047119140625</v>
      </c>
    </row>
    <row r="2559" spans="1:5" ht="60">
      <c r="A2559" s="5" t="s">
        <v>5001</v>
      </c>
      <c r="B2559" s="15" t="s">
        <v>5002</v>
      </c>
      <c r="C2559" s="20" t="s">
        <v>212</v>
      </c>
      <c r="D2559" s="47">
        <v>1667.9169921875</v>
      </c>
      <c r="E2559" s="58">
        <v>1667.9169921875</v>
      </c>
    </row>
    <row r="2560" spans="1:5" ht="60">
      <c r="A2560" s="5" t="s">
        <v>5003</v>
      </c>
      <c r="B2560" s="15" t="s">
        <v>5004</v>
      </c>
      <c r="C2560" s="20" t="s">
        <v>212</v>
      </c>
      <c r="D2560" s="44">
        <v>8.171422004699707</v>
      </c>
      <c r="E2560" s="55">
        <v>8.171422004699707</v>
      </c>
    </row>
    <row r="2561" spans="1:5" ht="75">
      <c r="A2561" s="5" t="s">
        <v>5005</v>
      </c>
      <c r="B2561" s="15" t="s">
        <v>5006</v>
      </c>
      <c r="C2561" s="20" t="s">
        <v>500</v>
      </c>
      <c r="D2561" s="50">
        <v>824.0283203125</v>
      </c>
      <c r="E2561" s="61">
        <v>824.0283203125</v>
      </c>
    </row>
    <row r="2562" spans="1:5" ht="75">
      <c r="A2562" s="5" t="s">
        <v>5007</v>
      </c>
      <c r="B2562" s="15" t="s">
        <v>5008</v>
      </c>
      <c r="C2562" s="20" t="s">
        <v>33</v>
      </c>
      <c r="D2562" s="48">
        <v>0</v>
      </c>
      <c r="E2562" s="59">
        <v>0</v>
      </c>
    </row>
    <row r="2563" spans="1:5" ht="60">
      <c r="A2563" s="5" t="s">
        <v>5009</v>
      </c>
      <c r="B2563" s="15" t="s">
        <v>5010</v>
      </c>
      <c r="C2563" s="20" t="s">
        <v>505</v>
      </c>
      <c r="D2563" s="44">
        <v>1.7109158039093018</v>
      </c>
      <c r="E2563" s="55">
        <v>1.7109158039093018</v>
      </c>
    </row>
    <row r="2564" spans="1:5" ht="60">
      <c r="A2564" s="5" t="s">
        <v>5011</v>
      </c>
      <c r="B2564" s="15" t="s">
        <v>5012</v>
      </c>
      <c r="C2564" s="20" t="s">
        <v>500</v>
      </c>
      <c r="D2564" s="50">
        <v>873.1885986328125</v>
      </c>
      <c r="E2564" s="61">
        <v>873.1885986328125</v>
      </c>
    </row>
    <row r="2565" spans="1:5" ht="75">
      <c r="A2565" s="5" t="s">
        <v>5013</v>
      </c>
      <c r="B2565" s="15" t="s">
        <v>5014</v>
      </c>
      <c r="C2565" s="20" t="s">
        <v>3932</v>
      </c>
      <c r="D2565" s="45">
        <v>29.043636322021484</v>
      </c>
      <c r="E2565" s="56">
        <v>29.043636322021484</v>
      </c>
    </row>
    <row r="2566" spans="1:5" ht="60">
      <c r="A2566" s="5" t="s">
        <v>5015</v>
      </c>
      <c r="B2566" s="15" t="s">
        <v>5016</v>
      </c>
      <c r="C2566" s="20" t="s">
        <v>212</v>
      </c>
      <c r="D2566" s="50">
        <v>328.68020629882812</v>
      </c>
      <c r="E2566" s="61">
        <v>328.68020629882812</v>
      </c>
    </row>
    <row r="2567" spans="1:5" ht="60">
      <c r="A2567" s="5" t="s">
        <v>5017</v>
      </c>
      <c r="B2567" s="15" t="s">
        <v>5018</v>
      </c>
      <c r="C2567" s="20" t="s">
        <v>127</v>
      </c>
      <c r="D2567" s="47">
        <v>1386.6697998046875</v>
      </c>
      <c r="E2567" s="58">
        <v>1386.6697998046875</v>
      </c>
    </row>
    <row r="2568" spans="1:5" ht="60">
      <c r="A2568" s="5" t="s">
        <v>5019</v>
      </c>
      <c r="B2568" s="15" t="s">
        <v>5020</v>
      </c>
      <c r="C2568" s="20" t="s">
        <v>3939</v>
      </c>
      <c r="D2568" s="51">
        <v>0.33411744236946106</v>
      </c>
      <c r="E2568" s="62">
        <v>0.33411744236946106</v>
      </c>
    </row>
    <row r="2569" spans="1:5" ht="75">
      <c r="A2569" s="5" t="s">
        <v>5021</v>
      </c>
      <c r="B2569" s="15" t="s">
        <v>5022</v>
      </c>
      <c r="C2569" s="20" t="s">
        <v>33</v>
      </c>
      <c r="D2569" s="45">
        <v>69.363334655761719</v>
      </c>
      <c r="E2569" s="56">
        <v>69.363334655761719</v>
      </c>
    </row>
    <row r="2570" spans="1:5" ht="75">
      <c r="A2570" s="5" t="s">
        <v>5023</v>
      </c>
      <c r="B2570" s="15" t="s">
        <v>5024</v>
      </c>
      <c r="C2570" s="20" t="s">
        <v>33</v>
      </c>
      <c r="D2570" s="44">
        <v>3.7172515392303467</v>
      </c>
      <c r="E2570" s="55">
        <v>3.7172515392303467</v>
      </c>
    </row>
    <row r="2571" spans="1:5" ht="75">
      <c r="A2571" s="5" t="s">
        <v>5025</v>
      </c>
      <c r="B2571" s="15" t="s">
        <v>5026</v>
      </c>
      <c r="C2571" s="20" t="s">
        <v>33</v>
      </c>
      <c r="D2571" s="45">
        <v>13.00465202331543</v>
      </c>
      <c r="E2571" s="56">
        <v>13.00465202331543</v>
      </c>
    </row>
    <row r="2572" spans="1:5" ht="75">
      <c r="A2572" s="5" t="s">
        <v>5027</v>
      </c>
      <c r="B2572" s="15" t="s">
        <v>5028</v>
      </c>
      <c r="C2572" s="20" t="s">
        <v>33</v>
      </c>
      <c r="D2572" s="45">
        <v>13.061439514160156</v>
      </c>
      <c r="E2572" s="56">
        <v>13.061439514160156</v>
      </c>
    </row>
    <row r="2573" spans="1:5" ht="75">
      <c r="A2573" s="5" t="s">
        <v>5029</v>
      </c>
      <c r="B2573" s="15" t="s">
        <v>5030</v>
      </c>
      <c r="C2573" s="20" t="s">
        <v>33</v>
      </c>
      <c r="D2573" s="48">
        <v>0</v>
      </c>
      <c r="E2573" s="59">
        <v>0</v>
      </c>
    </row>
    <row r="2574" spans="1:5" ht="75">
      <c r="A2574" s="5" t="s">
        <v>5031</v>
      </c>
      <c r="B2574" s="15" t="s">
        <v>5032</v>
      </c>
      <c r="C2574" s="20" t="s">
        <v>33</v>
      </c>
      <c r="D2574" s="51">
        <v>0.83426439762115479</v>
      </c>
      <c r="E2574" s="62">
        <v>0.83426439762115479</v>
      </c>
    </row>
    <row r="2575" spans="1:5" ht="75">
      <c r="A2575" s="5" t="s">
        <v>5033</v>
      </c>
      <c r="B2575" s="15" t="s">
        <v>5034</v>
      </c>
      <c r="C2575" s="20" t="s">
        <v>33</v>
      </c>
      <c r="D2575" s="51">
        <v>1.9061246886849403E-2</v>
      </c>
      <c r="E2575" s="62">
        <v>1.9061246886849403E-2</v>
      </c>
    </row>
    <row r="2576" spans="1:5" ht="75">
      <c r="A2576" s="5" t="s">
        <v>5035</v>
      </c>
      <c r="B2576" s="15" t="s">
        <v>5036</v>
      </c>
      <c r="C2576" s="20" t="s">
        <v>2126</v>
      </c>
      <c r="D2576" s="51">
        <v>0.95306235551834106</v>
      </c>
      <c r="E2576" s="62">
        <v>0.95306235551834106</v>
      </c>
    </row>
    <row r="2577" spans="1:5" ht="60">
      <c r="A2577" s="5" t="s">
        <v>5037</v>
      </c>
      <c r="B2577" s="15" t="s">
        <v>5038</v>
      </c>
      <c r="C2577" s="20" t="s">
        <v>2117</v>
      </c>
      <c r="D2577" s="48">
        <v>0</v>
      </c>
      <c r="E2577" s="59">
        <v>0</v>
      </c>
    </row>
    <row r="2578" spans="1:5" ht="75">
      <c r="A2578" s="5" t="s">
        <v>5039</v>
      </c>
      <c r="B2578" s="15" t="s">
        <v>5040</v>
      </c>
      <c r="C2578" s="20" t="s">
        <v>2117</v>
      </c>
      <c r="D2578" s="48">
        <v>0</v>
      </c>
      <c r="E2578" s="59">
        <v>0</v>
      </c>
    </row>
    <row r="2579" spans="1:5" ht="60">
      <c r="A2579" s="5" t="s">
        <v>5041</v>
      </c>
      <c r="B2579" s="15" t="s">
        <v>5042</v>
      </c>
      <c r="C2579" s="20" t="s">
        <v>2117</v>
      </c>
      <c r="D2579" s="48">
        <v>0</v>
      </c>
      <c r="E2579" s="59">
        <v>0</v>
      </c>
    </row>
    <row r="2580" spans="1:5" ht="75">
      <c r="A2580" s="5" t="s">
        <v>5043</v>
      </c>
      <c r="B2580" s="15" t="s">
        <v>5044</v>
      </c>
      <c r="C2580" s="20" t="s">
        <v>2117</v>
      </c>
      <c r="D2580" s="48">
        <v>0</v>
      </c>
      <c r="E2580" s="59">
        <v>0</v>
      </c>
    </row>
    <row r="2581" spans="1:5" ht="60">
      <c r="A2581" s="5" t="s">
        <v>5045</v>
      </c>
      <c r="B2581" s="15" t="s">
        <v>5046</v>
      </c>
      <c r="C2581" s="20" t="s">
        <v>2117</v>
      </c>
      <c r="D2581" s="48">
        <v>0</v>
      </c>
      <c r="E2581" s="59">
        <v>0</v>
      </c>
    </row>
    <row r="2582" spans="1:5" ht="60">
      <c r="A2582" s="5" t="s">
        <v>5047</v>
      </c>
      <c r="B2582" s="15" t="s">
        <v>5048</v>
      </c>
      <c r="C2582" s="20" t="s">
        <v>33</v>
      </c>
      <c r="D2582" s="44">
        <v>4.2757225036621094</v>
      </c>
      <c r="E2582" s="55">
        <v>4.2757225036621094</v>
      </c>
    </row>
    <row r="2583" spans="1:5" ht="75">
      <c r="A2583" s="5" t="s">
        <v>5049</v>
      </c>
      <c r="B2583" s="15" t="s">
        <v>5050</v>
      </c>
      <c r="C2583" s="20" t="s">
        <v>3970</v>
      </c>
      <c r="D2583" s="46">
        <v>1287244.375</v>
      </c>
      <c r="E2583" s="57">
        <v>1287244.375</v>
      </c>
    </row>
    <row r="2584" spans="1:5" ht="75">
      <c r="A2584" s="5" t="s">
        <v>5051</v>
      </c>
      <c r="B2584" s="15" t="s">
        <v>5052</v>
      </c>
      <c r="C2584" s="20" t="s">
        <v>38</v>
      </c>
      <c r="D2584" s="44">
        <v>1.0068045854568481</v>
      </c>
      <c r="E2584" s="55">
        <v>1.0068045854568481</v>
      </c>
    </row>
    <row r="2585" spans="1:5" ht="75">
      <c r="A2585" s="5" t="s">
        <v>5053</v>
      </c>
      <c r="B2585" s="15" t="s">
        <v>5054</v>
      </c>
      <c r="C2585" s="20" t="s">
        <v>30</v>
      </c>
      <c r="D2585" s="50">
        <v>987.47174072265625</v>
      </c>
      <c r="E2585" s="61">
        <v>987.47174072265625</v>
      </c>
    </row>
    <row r="2586" spans="1:5" ht="75">
      <c r="A2586" s="5" t="s">
        <v>5055</v>
      </c>
      <c r="B2586" s="15" t="s">
        <v>5056</v>
      </c>
      <c r="C2586" s="20" t="s">
        <v>212</v>
      </c>
      <c r="D2586" s="47">
        <v>1667.9169921875</v>
      </c>
      <c r="E2586" s="58">
        <v>1667.9169921875</v>
      </c>
    </row>
    <row r="2587" spans="1:5" ht="75">
      <c r="A2587" s="5" t="s">
        <v>5057</v>
      </c>
      <c r="B2587" s="15" t="s">
        <v>5058</v>
      </c>
      <c r="C2587" s="20" t="s">
        <v>212</v>
      </c>
      <c r="D2587" s="44">
        <v>8.171422004699707</v>
      </c>
      <c r="E2587" s="55">
        <v>8.171422004699707</v>
      </c>
    </row>
    <row r="2588" spans="1:5" ht="75">
      <c r="A2588" s="5" t="s">
        <v>5059</v>
      </c>
      <c r="B2588" s="15" t="s">
        <v>5060</v>
      </c>
      <c r="C2588" s="20" t="s">
        <v>500</v>
      </c>
      <c r="D2588" s="47">
        <v>1081.546142578125</v>
      </c>
      <c r="E2588" s="58">
        <v>1081.546142578125</v>
      </c>
    </row>
    <row r="2589" spans="1:5" ht="75">
      <c r="A2589" s="5" t="s">
        <v>5061</v>
      </c>
      <c r="B2589" s="15" t="s">
        <v>5062</v>
      </c>
      <c r="C2589" s="20" t="s">
        <v>33</v>
      </c>
      <c r="D2589" s="48">
        <v>0</v>
      </c>
      <c r="E2589" s="59">
        <v>0</v>
      </c>
    </row>
    <row r="2590" spans="1:5" ht="75">
      <c r="A2590" s="5" t="s">
        <v>5063</v>
      </c>
      <c r="B2590" s="15" t="s">
        <v>5064</v>
      </c>
      <c r="C2590" s="20" t="s">
        <v>505</v>
      </c>
      <c r="D2590" s="44">
        <v>1.9496405124664307</v>
      </c>
      <c r="E2590" s="55">
        <v>1.9496405124664307</v>
      </c>
    </row>
    <row r="2591" spans="1:5" ht="75">
      <c r="A2591" s="5" t="s">
        <v>5065</v>
      </c>
      <c r="B2591" s="15" t="s">
        <v>5066</v>
      </c>
      <c r="C2591" s="20" t="s">
        <v>500</v>
      </c>
      <c r="D2591" s="47">
        <v>1149.6710205078125</v>
      </c>
      <c r="E2591" s="58">
        <v>1149.6710205078125</v>
      </c>
    </row>
    <row r="2592" spans="1:5" ht="75">
      <c r="A2592" s="5" t="s">
        <v>5067</v>
      </c>
      <c r="B2592" s="15" t="s">
        <v>5068</v>
      </c>
      <c r="C2592" s="20" t="s">
        <v>3932</v>
      </c>
      <c r="D2592" s="45">
        <v>29.043636322021484</v>
      </c>
      <c r="E2592" s="56">
        <v>29.043636322021484</v>
      </c>
    </row>
    <row r="2593" spans="1:5" ht="75">
      <c r="A2593" s="5" t="s">
        <v>5069</v>
      </c>
      <c r="B2593" s="15" t="s">
        <v>5070</v>
      </c>
      <c r="C2593" s="20" t="s">
        <v>212</v>
      </c>
      <c r="D2593" s="50">
        <v>328.68020629882812</v>
      </c>
      <c r="E2593" s="61">
        <v>328.68020629882812</v>
      </c>
    </row>
    <row r="2594" spans="1:5" ht="75">
      <c r="A2594" s="5" t="s">
        <v>5071</v>
      </c>
      <c r="B2594" s="15" t="s">
        <v>5072</v>
      </c>
      <c r="C2594" s="20" t="s">
        <v>127</v>
      </c>
      <c r="D2594" s="47">
        <v>1660.7652587890625</v>
      </c>
      <c r="E2594" s="58">
        <v>1660.7652587890625</v>
      </c>
    </row>
    <row r="2595" spans="1:5" ht="75">
      <c r="A2595" s="5" t="s">
        <v>5073</v>
      </c>
      <c r="B2595" s="15" t="s">
        <v>5074</v>
      </c>
      <c r="C2595" s="20" t="s">
        <v>3939</v>
      </c>
      <c r="D2595" s="51">
        <v>0.27897414565086365</v>
      </c>
      <c r="E2595" s="62">
        <v>0.27897414565086365</v>
      </c>
    </row>
    <row r="2596" spans="1:5" ht="75">
      <c r="A2596" s="5" t="s">
        <v>5075</v>
      </c>
      <c r="B2596" s="15" t="s">
        <v>5076</v>
      </c>
      <c r="C2596" s="20" t="s">
        <v>33</v>
      </c>
      <c r="D2596" s="45">
        <v>69.363334655761719</v>
      </c>
      <c r="E2596" s="56">
        <v>69.363334655761719</v>
      </c>
    </row>
    <row r="2597" spans="1:5" ht="75">
      <c r="A2597" s="5" t="s">
        <v>5077</v>
      </c>
      <c r="B2597" s="15" t="s">
        <v>5078</v>
      </c>
      <c r="C2597" s="20" t="s">
        <v>33</v>
      </c>
      <c r="D2597" s="44">
        <v>3.7172515392303467</v>
      </c>
      <c r="E2597" s="55">
        <v>3.7172515392303467</v>
      </c>
    </row>
    <row r="2598" spans="1:5" ht="75">
      <c r="A2598" s="5" t="s">
        <v>5079</v>
      </c>
      <c r="B2598" s="15" t="s">
        <v>5080</v>
      </c>
      <c r="C2598" s="20" t="s">
        <v>33</v>
      </c>
      <c r="D2598" s="45">
        <v>13.00465202331543</v>
      </c>
      <c r="E2598" s="56">
        <v>13.00465202331543</v>
      </c>
    </row>
    <row r="2599" spans="1:5" ht="75">
      <c r="A2599" s="5" t="s">
        <v>5081</v>
      </c>
      <c r="B2599" s="15" t="s">
        <v>5082</v>
      </c>
      <c r="C2599" s="20" t="s">
        <v>33</v>
      </c>
      <c r="D2599" s="45">
        <v>13.061439514160156</v>
      </c>
      <c r="E2599" s="56">
        <v>13.061439514160156</v>
      </c>
    </row>
    <row r="2600" spans="1:5" ht="75">
      <c r="A2600" s="5" t="s">
        <v>5083</v>
      </c>
      <c r="B2600" s="15" t="s">
        <v>5084</v>
      </c>
      <c r="C2600" s="20" t="s">
        <v>33</v>
      </c>
      <c r="D2600" s="48">
        <v>0</v>
      </c>
      <c r="E2600" s="59">
        <v>0</v>
      </c>
    </row>
    <row r="2601" spans="1:5" ht="75">
      <c r="A2601" s="5" t="s">
        <v>5085</v>
      </c>
      <c r="B2601" s="15" t="s">
        <v>5086</v>
      </c>
      <c r="C2601" s="20" t="s">
        <v>33</v>
      </c>
      <c r="D2601" s="51">
        <v>0.83426439762115479</v>
      </c>
      <c r="E2601" s="62">
        <v>0.83426439762115479</v>
      </c>
    </row>
    <row r="2602" spans="1:5" ht="75">
      <c r="A2602" s="5" t="s">
        <v>5087</v>
      </c>
      <c r="B2602" s="15" t="s">
        <v>5088</v>
      </c>
      <c r="C2602" s="20" t="s">
        <v>33</v>
      </c>
      <c r="D2602" s="51">
        <v>1.9061246886849403E-2</v>
      </c>
      <c r="E2602" s="62">
        <v>1.9061246886849403E-2</v>
      </c>
    </row>
    <row r="2603" spans="1:5" ht="75">
      <c r="A2603" s="5" t="s">
        <v>5089</v>
      </c>
      <c r="B2603" s="15" t="s">
        <v>5090</v>
      </c>
      <c r="C2603" s="20" t="s">
        <v>2126</v>
      </c>
      <c r="D2603" s="51">
        <v>0.95306235551834106</v>
      </c>
      <c r="E2603" s="62">
        <v>0.95306235551834106</v>
      </c>
    </row>
    <row r="2604" spans="1:5" ht="75">
      <c r="A2604" s="5" t="s">
        <v>5091</v>
      </c>
      <c r="B2604" s="15" t="s">
        <v>5092</v>
      </c>
      <c r="C2604" s="20" t="s">
        <v>2117</v>
      </c>
      <c r="D2604" s="48">
        <v>0</v>
      </c>
      <c r="E2604" s="59">
        <v>0</v>
      </c>
    </row>
    <row r="2605" spans="1:5" ht="75">
      <c r="A2605" s="5" t="s">
        <v>5093</v>
      </c>
      <c r="B2605" s="15" t="s">
        <v>5094</v>
      </c>
      <c r="C2605" s="20" t="s">
        <v>2117</v>
      </c>
      <c r="D2605" s="48">
        <v>0</v>
      </c>
      <c r="E2605" s="59">
        <v>0</v>
      </c>
    </row>
    <row r="2606" spans="1:5" ht="75">
      <c r="A2606" s="5" t="s">
        <v>5095</v>
      </c>
      <c r="B2606" s="15" t="s">
        <v>5096</v>
      </c>
      <c r="C2606" s="20" t="s">
        <v>2117</v>
      </c>
      <c r="D2606" s="48">
        <v>0</v>
      </c>
      <c r="E2606" s="59">
        <v>0</v>
      </c>
    </row>
    <row r="2607" spans="1:5" ht="75">
      <c r="A2607" s="5" t="s">
        <v>5097</v>
      </c>
      <c r="B2607" s="15" t="s">
        <v>5098</v>
      </c>
      <c r="C2607" s="20" t="s">
        <v>2117</v>
      </c>
      <c r="D2607" s="48">
        <v>0</v>
      </c>
      <c r="E2607" s="59">
        <v>0</v>
      </c>
    </row>
    <row r="2608" spans="1:5" ht="75">
      <c r="A2608" s="5" t="s">
        <v>5099</v>
      </c>
      <c r="B2608" s="15" t="s">
        <v>5100</v>
      </c>
      <c r="C2608" s="20" t="s">
        <v>2117</v>
      </c>
      <c r="D2608" s="48">
        <v>0</v>
      </c>
      <c r="E2608" s="59">
        <v>0</v>
      </c>
    </row>
    <row r="2609" spans="1:5" ht="75">
      <c r="A2609" s="5" t="s">
        <v>5101</v>
      </c>
      <c r="B2609" s="15" t="s">
        <v>5102</v>
      </c>
      <c r="C2609" s="20" t="s">
        <v>33</v>
      </c>
      <c r="D2609" s="44">
        <v>4.2757225036621094</v>
      </c>
      <c r="E2609" s="55">
        <v>4.2757225036621094</v>
      </c>
    </row>
    <row r="2610" spans="1:5" ht="75">
      <c r="A2610" s="5" t="s">
        <v>5103</v>
      </c>
      <c r="B2610" s="15" t="s">
        <v>5104</v>
      </c>
      <c r="C2610" s="20" t="s">
        <v>3970</v>
      </c>
      <c r="D2610" s="46">
        <v>1287244.375</v>
      </c>
      <c r="E2610" s="57">
        <v>1287244.375</v>
      </c>
    </row>
    <row r="2611" spans="1:5" ht="45">
      <c r="A2611" s="5" t="s">
        <v>5105</v>
      </c>
      <c r="B2611" s="15" t="s">
        <v>5106</v>
      </c>
      <c r="C2611" s="20" t="s">
        <v>38</v>
      </c>
      <c r="D2611" s="51">
        <v>0.17499999701976776</v>
      </c>
      <c r="E2611" s="62">
        <v>0.17499999701976776</v>
      </c>
    </row>
    <row r="2612" spans="1:5" ht="45">
      <c r="A2612" s="5" t="s">
        <v>5107</v>
      </c>
      <c r="B2612" s="15" t="s">
        <v>5108</v>
      </c>
      <c r="C2612" s="20" t="s">
        <v>30</v>
      </c>
      <c r="D2612" s="50">
        <v>285.27517700195312</v>
      </c>
      <c r="E2612" s="61">
        <v>285.27517700195312</v>
      </c>
    </row>
    <row r="2613" spans="1:5" ht="45">
      <c r="A2613" s="5" t="s">
        <v>5109</v>
      </c>
      <c r="B2613" s="15" t="s">
        <v>5110</v>
      </c>
      <c r="C2613" s="20" t="s">
        <v>212</v>
      </c>
      <c r="D2613" s="51">
        <v>0.53680950403213501</v>
      </c>
      <c r="E2613" s="62">
        <v>0.53680950403213501</v>
      </c>
    </row>
    <row r="2614" spans="1:5" ht="45">
      <c r="A2614" s="5" t="s">
        <v>5111</v>
      </c>
      <c r="B2614" s="15" t="s">
        <v>5112</v>
      </c>
      <c r="C2614" s="20" t="s">
        <v>505</v>
      </c>
      <c r="D2614" s="44">
        <v>8.9721622467041016</v>
      </c>
      <c r="E2614" s="55">
        <v>8.9721622467041016</v>
      </c>
    </row>
    <row r="2615" spans="1:5" ht="45">
      <c r="A2615" s="5" t="s">
        <v>5113</v>
      </c>
      <c r="B2615" s="15" t="s">
        <v>5114</v>
      </c>
      <c r="C2615" s="20" t="s">
        <v>500</v>
      </c>
      <c r="D2615" s="46">
        <v>3047.146728515625</v>
      </c>
      <c r="E2615" s="57">
        <v>3047.146728515625</v>
      </c>
    </row>
    <row r="2616" spans="1:5" ht="45">
      <c r="A2616" s="5" t="s">
        <v>5115</v>
      </c>
      <c r="B2616" s="15" t="s">
        <v>5116</v>
      </c>
      <c r="C2616" s="20" t="s">
        <v>500</v>
      </c>
      <c r="D2616" s="50">
        <v>499.65814208984375</v>
      </c>
      <c r="E2616" s="61">
        <v>499.65814208984375</v>
      </c>
    </row>
    <row r="2617" spans="1:5" ht="45">
      <c r="A2617" s="5" t="s">
        <v>5117</v>
      </c>
      <c r="B2617" s="15" t="s">
        <v>5118</v>
      </c>
      <c r="C2617" s="20"/>
      <c r="D2617" s="44">
        <v>1.1874308586120605</v>
      </c>
      <c r="E2617" s="55">
        <v>1.1874308586120605</v>
      </c>
    </row>
    <row r="2618" spans="1:5" ht="45">
      <c r="A2618" s="5" t="s">
        <v>5119</v>
      </c>
      <c r="B2618" s="15" t="s">
        <v>5120</v>
      </c>
      <c r="C2618" s="20" t="s">
        <v>3939</v>
      </c>
      <c r="D2618" s="51">
        <v>6.7935235798358917E-2</v>
      </c>
      <c r="E2618" s="62">
        <v>6.7935235798358917E-2</v>
      </c>
    </row>
    <row r="2619" spans="1:5" ht="45">
      <c r="A2619" s="5" t="s">
        <v>5121</v>
      </c>
      <c r="B2619" s="15" t="s">
        <v>5122</v>
      </c>
      <c r="C2619" s="20" t="s">
        <v>505</v>
      </c>
      <c r="D2619" s="44">
        <v>1.9906289577484131</v>
      </c>
      <c r="E2619" s="55">
        <v>1.9906289577484131</v>
      </c>
    </row>
    <row r="2620" spans="1:5" ht="45">
      <c r="A2620" s="5" t="s">
        <v>5123</v>
      </c>
      <c r="B2620" s="15" t="s">
        <v>5124</v>
      </c>
      <c r="C2620" s="20" t="s">
        <v>5125</v>
      </c>
      <c r="D2620" s="51">
        <v>4.1887968778610229E-2</v>
      </c>
      <c r="E2620" s="62">
        <v>4.1887968778610229E-2</v>
      </c>
    </row>
    <row r="2621" spans="1:5" ht="45">
      <c r="A2621" s="5" t="s">
        <v>5126</v>
      </c>
      <c r="B2621" s="15" t="s">
        <v>5127</v>
      </c>
      <c r="C2621" s="20" t="s">
        <v>5128</v>
      </c>
      <c r="D2621" s="52">
        <v>1.969621553143952E-5</v>
      </c>
      <c r="E2621" s="63">
        <v>1.969621553143952E-5</v>
      </c>
    </row>
    <row r="2622" spans="1:5" ht="30">
      <c r="A2622" s="5" t="s">
        <v>5129</v>
      </c>
      <c r="B2622" s="15" t="s">
        <v>5130</v>
      </c>
      <c r="C2622" s="20" t="s">
        <v>38</v>
      </c>
      <c r="D2622" s="51">
        <v>9.7499996423721313E-2</v>
      </c>
      <c r="E2622" s="62">
        <v>9.7499996423721313E-2</v>
      </c>
    </row>
    <row r="2623" spans="1:5" ht="30">
      <c r="A2623" s="5" t="s">
        <v>5131</v>
      </c>
      <c r="B2623" s="15" t="s">
        <v>5132</v>
      </c>
      <c r="C2623" s="20" t="s">
        <v>30</v>
      </c>
      <c r="D2623" s="50">
        <v>285.1729736328125</v>
      </c>
      <c r="E2623" s="61">
        <v>285.1729736328125</v>
      </c>
    </row>
    <row r="2624" spans="1:5" ht="30">
      <c r="A2624" s="5" t="s">
        <v>5133</v>
      </c>
      <c r="B2624" s="15" t="s">
        <v>5134</v>
      </c>
      <c r="C2624" s="20" t="s">
        <v>212</v>
      </c>
      <c r="D2624" s="51">
        <v>0.94177114963531494</v>
      </c>
      <c r="E2624" s="62">
        <v>0.94177114963531494</v>
      </c>
    </row>
    <row r="2625" spans="1:5" ht="30">
      <c r="A2625" s="5" t="s">
        <v>5135</v>
      </c>
      <c r="B2625" s="15" t="s">
        <v>5136</v>
      </c>
      <c r="C2625" s="20" t="s">
        <v>505</v>
      </c>
      <c r="D2625" s="44">
        <v>9.2420291900634766</v>
      </c>
      <c r="E2625" s="55">
        <v>9.2420291900634766</v>
      </c>
    </row>
    <row r="2626" spans="1:5" ht="30">
      <c r="A2626" s="5" t="s">
        <v>5137</v>
      </c>
      <c r="B2626" s="15" t="s">
        <v>5138</v>
      </c>
      <c r="C2626" s="20" t="s">
        <v>500</v>
      </c>
      <c r="D2626" s="46">
        <v>3047.146728515625</v>
      </c>
      <c r="E2626" s="57">
        <v>3047.146728515625</v>
      </c>
    </row>
    <row r="2627" spans="1:5" ht="30">
      <c r="A2627" s="5" t="s">
        <v>5139</v>
      </c>
      <c r="B2627" s="15" t="s">
        <v>5140</v>
      </c>
      <c r="C2627" s="20" t="s">
        <v>500</v>
      </c>
      <c r="D2627" s="50">
        <v>499.65814208984375</v>
      </c>
      <c r="E2627" s="61">
        <v>499.65814208984375</v>
      </c>
    </row>
    <row r="2628" spans="1:5" ht="30">
      <c r="A2628" s="5" t="s">
        <v>5141</v>
      </c>
      <c r="B2628" s="15" t="s">
        <v>5142</v>
      </c>
      <c r="C2628" s="20"/>
      <c r="D2628" s="44">
        <v>1.1939350366592407</v>
      </c>
      <c r="E2628" s="55">
        <v>1.1939350366592407</v>
      </c>
    </row>
    <row r="2629" spans="1:5" ht="30">
      <c r="A2629" s="5" t="s">
        <v>5143</v>
      </c>
      <c r="B2629" s="15" t="s">
        <v>5144</v>
      </c>
      <c r="C2629" s="20" t="s">
        <v>3939</v>
      </c>
      <c r="D2629" s="51">
        <v>3.7848774343729019E-2</v>
      </c>
      <c r="E2629" s="62">
        <v>3.7848774343729019E-2</v>
      </c>
    </row>
    <row r="2630" spans="1:5" ht="30">
      <c r="A2630" s="5" t="s">
        <v>5145</v>
      </c>
      <c r="B2630" s="15" t="s">
        <v>5146</v>
      </c>
      <c r="C2630" s="20" t="s">
        <v>505</v>
      </c>
      <c r="D2630" s="44">
        <v>1.9893978834152222</v>
      </c>
      <c r="E2630" s="55">
        <v>1.9893978834152222</v>
      </c>
    </row>
    <row r="2631" spans="1:5" ht="30">
      <c r="A2631" s="5" t="s">
        <v>5147</v>
      </c>
      <c r="B2631" s="15" t="s">
        <v>5148</v>
      </c>
      <c r="C2631" s="20" t="s">
        <v>5125</v>
      </c>
      <c r="D2631" s="51">
        <v>4.1870027780532837E-2</v>
      </c>
      <c r="E2631" s="62">
        <v>4.1870027780532837E-2</v>
      </c>
    </row>
    <row r="2632" spans="1:5" ht="30">
      <c r="A2632" s="5" t="s">
        <v>5149</v>
      </c>
      <c r="B2632" s="15" t="s">
        <v>5150</v>
      </c>
      <c r="C2632" s="20" t="s">
        <v>5128</v>
      </c>
      <c r="D2632" s="52">
        <v>1.9692928617587313E-5</v>
      </c>
      <c r="E2632" s="63">
        <v>1.9692928617587313E-5</v>
      </c>
    </row>
    <row r="2633" spans="1:5" ht="45">
      <c r="A2633" s="5" t="s">
        <v>5151</v>
      </c>
      <c r="B2633" s="15" t="s">
        <v>5152</v>
      </c>
      <c r="C2633" s="20" t="s">
        <v>38</v>
      </c>
      <c r="D2633" s="50">
        <v>177.70640563964844</v>
      </c>
      <c r="E2633" s="61">
        <v>177.70640563964844</v>
      </c>
    </row>
    <row r="2634" spans="1:5" ht="60">
      <c r="A2634" s="5" t="s">
        <v>5153</v>
      </c>
      <c r="B2634" s="15" t="s">
        <v>5154</v>
      </c>
      <c r="C2634" s="20" t="s">
        <v>30</v>
      </c>
      <c r="D2634" s="50">
        <v>242.40647888183594</v>
      </c>
      <c r="E2634" s="61">
        <v>242.40647888183594</v>
      </c>
    </row>
    <row r="2635" spans="1:5" ht="45">
      <c r="A2635" s="5" t="s">
        <v>5155</v>
      </c>
      <c r="B2635" s="15" t="s">
        <v>5156</v>
      </c>
      <c r="C2635" s="20" t="s">
        <v>212</v>
      </c>
      <c r="D2635" s="47">
        <v>1108.664794921875</v>
      </c>
      <c r="E2635" s="58">
        <v>1108.664794921875</v>
      </c>
    </row>
    <row r="2636" spans="1:5" ht="45">
      <c r="A2636" s="5" t="s">
        <v>5157</v>
      </c>
      <c r="B2636" s="15" t="s">
        <v>5158</v>
      </c>
      <c r="C2636" s="20" t="s">
        <v>505</v>
      </c>
      <c r="D2636" s="44">
        <v>2.6935572624206543</v>
      </c>
      <c r="E2636" s="55">
        <v>2.6935572624206543</v>
      </c>
    </row>
    <row r="2637" spans="1:5" ht="45">
      <c r="A2637" s="5" t="s">
        <v>5159</v>
      </c>
      <c r="B2637" s="15" t="s">
        <v>5160</v>
      </c>
      <c r="C2637" s="20" t="s">
        <v>500</v>
      </c>
      <c r="D2637" s="47">
        <v>1050.851318359375</v>
      </c>
      <c r="E2637" s="58">
        <v>1050.851318359375</v>
      </c>
    </row>
    <row r="2638" spans="1:5" ht="45">
      <c r="A2638" s="5" t="s">
        <v>5161</v>
      </c>
      <c r="B2638" s="15" t="s">
        <v>5162</v>
      </c>
      <c r="C2638" s="20" t="s">
        <v>500</v>
      </c>
      <c r="D2638" s="47">
        <v>-1496.63720703125</v>
      </c>
      <c r="E2638" s="58">
        <v>-1496.63720703125</v>
      </c>
    </row>
    <row r="2639" spans="1:5" ht="60">
      <c r="A2639" s="5" t="s">
        <v>5163</v>
      </c>
      <c r="B2639" s="15" t="s">
        <v>5164</v>
      </c>
      <c r="C2639" s="20"/>
      <c r="D2639" s="51">
        <v>-0.84309971332550049</v>
      </c>
      <c r="E2639" s="62">
        <v>-0.84309971332550049</v>
      </c>
    </row>
    <row r="2640" spans="1:5" ht="45">
      <c r="A2640" s="5" t="s">
        <v>5165</v>
      </c>
      <c r="B2640" s="15" t="s">
        <v>5166</v>
      </c>
      <c r="C2640" s="20" t="s">
        <v>3939</v>
      </c>
      <c r="D2640" s="50">
        <v>824.4111328125</v>
      </c>
      <c r="E2640" s="61">
        <v>824.4111328125</v>
      </c>
    </row>
    <row r="2641" spans="1:5" ht="60">
      <c r="A2641" s="5" t="s">
        <v>5167</v>
      </c>
      <c r="B2641" s="15" t="s">
        <v>5168</v>
      </c>
      <c r="C2641" s="20" t="s">
        <v>505</v>
      </c>
      <c r="D2641" s="44">
        <v>4.6448607444763184</v>
      </c>
      <c r="E2641" s="55">
        <v>4.6448607444763184</v>
      </c>
    </row>
    <row r="2642" spans="1:5" ht="60">
      <c r="A2642" s="5" t="s">
        <v>5169</v>
      </c>
      <c r="B2642" s="15" t="s">
        <v>5170</v>
      </c>
      <c r="C2642" s="20" t="s">
        <v>5125</v>
      </c>
      <c r="D2642" s="51">
        <v>0.64323502779006958</v>
      </c>
      <c r="E2642" s="62">
        <v>0.64323502779006958</v>
      </c>
    </row>
    <row r="2643" spans="1:5" ht="60">
      <c r="A2643" s="5" t="s">
        <v>5171</v>
      </c>
      <c r="B2643" s="15" t="s">
        <v>5172</v>
      </c>
      <c r="C2643" s="20" t="s">
        <v>5128</v>
      </c>
      <c r="D2643" s="54">
        <v>1.1306477972539142E-4</v>
      </c>
      <c r="E2643" s="65">
        <v>1.1306477972539142E-4</v>
      </c>
    </row>
    <row r="2644" spans="1:5" ht="45">
      <c r="A2644" s="5" t="s">
        <v>5173</v>
      </c>
      <c r="B2644" s="15" t="s">
        <v>5174</v>
      </c>
      <c r="C2644" s="20" t="s">
        <v>38</v>
      </c>
      <c r="D2644" s="45">
        <v>10.427623748779297</v>
      </c>
      <c r="E2644" s="56">
        <v>10.427623748779297</v>
      </c>
    </row>
    <row r="2645" spans="1:5" ht="45">
      <c r="A2645" s="5" t="s">
        <v>5175</v>
      </c>
      <c r="B2645" s="15" t="s">
        <v>5176</v>
      </c>
      <c r="C2645" s="20" t="s">
        <v>30</v>
      </c>
      <c r="D2645" s="50">
        <v>136.22645568847656</v>
      </c>
      <c r="E2645" s="61">
        <v>136.22645568847656</v>
      </c>
    </row>
    <row r="2646" spans="1:5" ht="45">
      <c r="A2646" s="5" t="s">
        <v>5177</v>
      </c>
      <c r="B2646" s="15" t="s">
        <v>5178</v>
      </c>
      <c r="C2646" s="20" t="s">
        <v>212</v>
      </c>
      <c r="D2646" s="50">
        <v>861.82550048828125</v>
      </c>
      <c r="E2646" s="61">
        <v>861.82550048828125</v>
      </c>
    </row>
    <row r="2647" spans="1:5" ht="45">
      <c r="A2647" s="5" t="s">
        <v>5179</v>
      </c>
      <c r="B2647" s="15" t="s">
        <v>5180</v>
      </c>
      <c r="C2647" s="20" t="s">
        <v>505</v>
      </c>
      <c r="D2647" s="44">
        <v>1.6993081569671631</v>
      </c>
      <c r="E2647" s="55">
        <v>1.6993081569671631</v>
      </c>
    </row>
    <row r="2648" spans="1:5" ht="45">
      <c r="A2648" s="5" t="s">
        <v>5181</v>
      </c>
      <c r="B2648" s="15" t="s">
        <v>5182</v>
      </c>
      <c r="C2648" s="20" t="s">
        <v>500</v>
      </c>
      <c r="D2648" s="50">
        <v>573.4190673828125</v>
      </c>
      <c r="E2648" s="61">
        <v>573.4190673828125</v>
      </c>
    </row>
    <row r="2649" spans="1:5" ht="45">
      <c r="A2649" s="5" t="s">
        <v>5183</v>
      </c>
      <c r="B2649" s="15" t="s">
        <v>5184</v>
      </c>
      <c r="C2649" s="20" t="s">
        <v>500</v>
      </c>
      <c r="D2649" s="47">
        <v>-1974.0694580078125</v>
      </c>
      <c r="E2649" s="58">
        <v>-1974.0694580078125</v>
      </c>
    </row>
    <row r="2650" spans="1:5" ht="45">
      <c r="A2650" s="5" t="s">
        <v>5185</v>
      </c>
      <c r="B2650" s="15" t="s">
        <v>5186</v>
      </c>
      <c r="C2650" s="20"/>
      <c r="D2650" s="51">
        <v>-9.8281614482402802E-2</v>
      </c>
      <c r="E2650" s="62">
        <v>-9.8281614482402802E-2</v>
      </c>
    </row>
    <row r="2651" spans="1:5" ht="45">
      <c r="A2651" s="5" t="s">
        <v>5187</v>
      </c>
      <c r="B2651" s="15" t="s">
        <v>5188</v>
      </c>
      <c r="C2651" s="20" t="s">
        <v>3939</v>
      </c>
      <c r="D2651" s="50">
        <v>929.88299560546875</v>
      </c>
      <c r="E2651" s="61">
        <v>929.88299560546875</v>
      </c>
    </row>
    <row r="2652" spans="1:5" ht="45">
      <c r="A2652" s="5" t="s">
        <v>5189</v>
      </c>
      <c r="B2652" s="15" t="s">
        <v>5190</v>
      </c>
      <c r="C2652" s="20" t="s">
        <v>505</v>
      </c>
      <c r="D2652" s="44">
        <v>4.2741632461547852</v>
      </c>
      <c r="E2652" s="55">
        <v>4.2741632461547852</v>
      </c>
    </row>
    <row r="2653" spans="1:5" ht="45">
      <c r="A2653" s="5" t="s">
        <v>5191</v>
      </c>
      <c r="B2653" s="15" t="s">
        <v>5192</v>
      </c>
      <c r="C2653" s="20" t="s">
        <v>5125</v>
      </c>
      <c r="D2653" s="51">
        <v>0.68596720695495605</v>
      </c>
      <c r="E2653" s="62">
        <v>0.68596720695495605</v>
      </c>
    </row>
    <row r="2654" spans="1:5" ht="45">
      <c r="A2654" s="5" t="s">
        <v>5193</v>
      </c>
      <c r="B2654" s="15" t="s">
        <v>5194</v>
      </c>
      <c r="C2654" s="20" t="s">
        <v>5128</v>
      </c>
      <c r="D2654" s="54">
        <v>2.0237188437022269E-4</v>
      </c>
      <c r="E2654" s="65">
        <v>2.0237188437022269E-4</v>
      </c>
    </row>
    <row r="2655" spans="1:5" ht="30">
      <c r="A2655" s="5" t="s">
        <v>5195</v>
      </c>
      <c r="B2655" s="15" t="s">
        <v>5196</v>
      </c>
      <c r="C2655" s="20" t="s">
        <v>38</v>
      </c>
      <c r="D2655" s="44">
        <v>9.8499994277954102</v>
      </c>
      <c r="E2655" s="55">
        <v>9.8499994277954102</v>
      </c>
    </row>
    <row r="2656" spans="1:5" ht="30">
      <c r="A2656" s="5" t="s">
        <v>5197</v>
      </c>
      <c r="B2656" s="15" t="s">
        <v>5198</v>
      </c>
      <c r="C2656" s="20" t="s">
        <v>30</v>
      </c>
      <c r="D2656" s="50">
        <v>360.61846923828125</v>
      </c>
      <c r="E2656" s="61">
        <v>360.61846923828125</v>
      </c>
    </row>
    <row r="2657" spans="1:5" ht="30">
      <c r="A2657" s="5" t="s">
        <v>5199</v>
      </c>
      <c r="B2657" s="15" t="s">
        <v>5200</v>
      </c>
      <c r="C2657" s="20" t="s">
        <v>212</v>
      </c>
      <c r="D2657" s="45">
        <v>41.171772003173828</v>
      </c>
      <c r="E2657" s="56">
        <v>41.171772003173828</v>
      </c>
    </row>
    <row r="2658" spans="1:5" ht="30">
      <c r="A2658" s="5" t="s">
        <v>5201</v>
      </c>
      <c r="B2658" s="15" t="s">
        <v>5202</v>
      </c>
      <c r="C2658" s="20" t="s">
        <v>505</v>
      </c>
      <c r="D2658" s="44">
        <v>7.3459877967834473</v>
      </c>
      <c r="E2658" s="55">
        <v>7.3459877967834473</v>
      </c>
    </row>
    <row r="2659" spans="1:5" ht="30">
      <c r="A2659" s="5" t="s">
        <v>5203</v>
      </c>
      <c r="B2659" s="15" t="s">
        <v>5204</v>
      </c>
      <c r="C2659" s="20" t="s">
        <v>500</v>
      </c>
      <c r="D2659" s="46">
        <v>3180.99267578125</v>
      </c>
      <c r="E2659" s="57">
        <v>3180.99267578125</v>
      </c>
    </row>
    <row r="2660" spans="1:5" ht="30">
      <c r="A2660" s="5" t="s">
        <v>5205</v>
      </c>
      <c r="B2660" s="15" t="s">
        <v>5206</v>
      </c>
      <c r="C2660" s="20" t="s">
        <v>500</v>
      </c>
      <c r="D2660" s="50">
        <v>633.5042724609375</v>
      </c>
      <c r="E2660" s="61">
        <v>633.5042724609375</v>
      </c>
    </row>
    <row r="2661" spans="1:5" ht="30">
      <c r="A2661" s="5" t="s">
        <v>5207</v>
      </c>
      <c r="B2661" s="15" t="s">
        <v>5208</v>
      </c>
      <c r="C2661" s="20"/>
      <c r="D2661" s="44">
        <v>1.2005442380905151</v>
      </c>
      <c r="E2661" s="55">
        <v>1.2005442380905151</v>
      </c>
    </row>
    <row r="2662" spans="1:5" ht="30">
      <c r="A2662" s="5" t="s">
        <v>5209</v>
      </c>
      <c r="B2662" s="15" t="s">
        <v>5210</v>
      </c>
      <c r="C2662" s="20" t="s">
        <v>3939</v>
      </c>
      <c r="D2662" s="44">
        <v>3.4236855506896973</v>
      </c>
      <c r="E2662" s="55">
        <v>3.4236855506896973</v>
      </c>
    </row>
    <row r="2663" spans="1:5" ht="30">
      <c r="A2663" s="5" t="s">
        <v>5211</v>
      </c>
      <c r="B2663" s="15" t="s">
        <v>5212</v>
      </c>
      <c r="C2663" s="20" t="s">
        <v>505</v>
      </c>
      <c r="D2663" s="44">
        <v>2.1149947643280029</v>
      </c>
      <c r="E2663" s="55">
        <v>2.1149947643280029</v>
      </c>
    </row>
    <row r="2664" spans="1:5" ht="30">
      <c r="A2664" s="5" t="s">
        <v>5213</v>
      </c>
      <c r="B2664" s="15" t="s">
        <v>5214</v>
      </c>
      <c r="C2664" s="20" t="s">
        <v>5125</v>
      </c>
      <c r="D2664" s="51">
        <v>5.1001131534576416E-2</v>
      </c>
      <c r="E2664" s="62">
        <v>5.1001131534576416E-2</v>
      </c>
    </row>
    <row r="2665" spans="1:5" ht="30">
      <c r="A2665" s="5" t="s">
        <v>5215</v>
      </c>
      <c r="B2665" s="15" t="s">
        <v>5216</v>
      </c>
      <c r="C2665" s="20" t="s">
        <v>5128</v>
      </c>
      <c r="D2665" s="52">
        <v>2.2775759134674445E-5</v>
      </c>
      <c r="E2665" s="63">
        <v>2.2775759134674445E-5</v>
      </c>
    </row>
    <row r="2666" spans="1:5" ht="45">
      <c r="A2666" s="5" t="s">
        <v>5217</v>
      </c>
      <c r="B2666" s="15" t="s">
        <v>5218</v>
      </c>
      <c r="C2666" s="20" t="s">
        <v>38</v>
      </c>
      <c r="D2666" s="45">
        <v>35.779994964599609</v>
      </c>
      <c r="E2666" s="56">
        <v>35.779994964599609</v>
      </c>
    </row>
    <row r="2667" spans="1:5" ht="45">
      <c r="A2667" s="5" t="s">
        <v>5219</v>
      </c>
      <c r="B2667" s="15" t="s">
        <v>5220</v>
      </c>
      <c r="C2667" s="20" t="s">
        <v>30</v>
      </c>
      <c r="D2667" s="50">
        <v>327.41253662109375</v>
      </c>
      <c r="E2667" s="61">
        <v>327.41253662109375</v>
      </c>
    </row>
    <row r="2668" spans="1:5" ht="45">
      <c r="A2668" s="5" t="s">
        <v>5221</v>
      </c>
      <c r="B2668" s="15" t="s">
        <v>5222</v>
      </c>
      <c r="C2668" s="20" t="s">
        <v>212</v>
      </c>
      <c r="D2668" s="50">
        <v>940.29241943359375</v>
      </c>
      <c r="E2668" s="61">
        <v>940.29241943359375</v>
      </c>
    </row>
    <row r="2669" spans="1:5" ht="45">
      <c r="A2669" s="5" t="s">
        <v>5223</v>
      </c>
      <c r="B2669" s="15" t="s">
        <v>5224</v>
      </c>
      <c r="C2669" s="20" t="s">
        <v>505</v>
      </c>
      <c r="D2669" s="44">
        <v>6.5562906265258789</v>
      </c>
      <c r="E2669" s="55">
        <v>6.5562906265258789</v>
      </c>
    </row>
    <row r="2670" spans="1:5" ht="45">
      <c r="A2670" s="5" t="s">
        <v>5225</v>
      </c>
      <c r="B2670" s="15" t="s">
        <v>5226</v>
      </c>
      <c r="C2670" s="20" t="s">
        <v>500</v>
      </c>
      <c r="D2670" s="46">
        <v>3047.146728515625</v>
      </c>
      <c r="E2670" s="57">
        <v>3047.146728515625</v>
      </c>
    </row>
    <row r="2671" spans="1:5" ht="45">
      <c r="A2671" s="5" t="s">
        <v>5227</v>
      </c>
      <c r="B2671" s="15" t="s">
        <v>5228</v>
      </c>
      <c r="C2671" s="20" t="s">
        <v>500</v>
      </c>
      <c r="D2671" s="50">
        <v>499.65814208984375</v>
      </c>
      <c r="E2671" s="61">
        <v>499.65814208984375</v>
      </c>
    </row>
    <row r="2672" spans="1:5" ht="45">
      <c r="A2672" s="5" t="s">
        <v>5229</v>
      </c>
      <c r="B2672" s="15" t="s">
        <v>5230</v>
      </c>
      <c r="C2672" s="20"/>
      <c r="D2672" s="44">
        <v>1.1400454044342041</v>
      </c>
      <c r="E2672" s="55">
        <v>1.1400454044342041</v>
      </c>
    </row>
    <row r="2673" spans="1:5" ht="45">
      <c r="A2673" s="5" t="s">
        <v>5231</v>
      </c>
      <c r="B2673" s="15" t="s">
        <v>5232</v>
      </c>
      <c r="C2673" s="20" t="s">
        <v>3939</v>
      </c>
      <c r="D2673" s="45">
        <v>14.00780200958252</v>
      </c>
      <c r="E2673" s="56">
        <v>14.00780200958252</v>
      </c>
    </row>
    <row r="2674" spans="1:5" ht="45">
      <c r="A2674" s="5" t="s">
        <v>5233</v>
      </c>
      <c r="B2674" s="15" t="s">
        <v>5234</v>
      </c>
      <c r="C2674" s="20" t="s">
        <v>505</v>
      </c>
      <c r="D2674" s="44">
        <v>2.5426383018493652</v>
      </c>
      <c r="E2674" s="55">
        <v>2.5426383018493652</v>
      </c>
    </row>
    <row r="2675" spans="1:5" ht="45">
      <c r="A2675" s="5" t="s">
        <v>5235</v>
      </c>
      <c r="B2675" s="15" t="s">
        <v>5236</v>
      </c>
      <c r="C2675" s="20" t="s">
        <v>5125</v>
      </c>
      <c r="D2675" s="51">
        <v>5.1027797162532806E-2</v>
      </c>
      <c r="E2675" s="62">
        <v>5.1027797162532806E-2</v>
      </c>
    </row>
    <row r="2676" spans="1:5" ht="45">
      <c r="A2676" s="5" t="s">
        <v>5237</v>
      </c>
      <c r="B2676" s="15" t="s">
        <v>5238</v>
      </c>
      <c r="C2676" s="20" t="s">
        <v>5128</v>
      </c>
      <c r="D2676" s="52">
        <v>2.1206082237767987E-5</v>
      </c>
      <c r="E2676" s="63">
        <v>2.1206082237767987E-5</v>
      </c>
    </row>
    <row r="2677" spans="1:5" ht="60">
      <c r="A2677" s="5" t="s">
        <v>5239</v>
      </c>
      <c r="B2677" s="15" t="s">
        <v>5240</v>
      </c>
      <c r="C2677" s="20" t="s">
        <v>38</v>
      </c>
      <c r="D2677" s="45">
        <v>35.074989318847656</v>
      </c>
      <c r="E2677" s="56">
        <v>35.074989318847656</v>
      </c>
    </row>
    <row r="2678" spans="1:5" ht="60">
      <c r="A2678" s="5" t="s">
        <v>5241</v>
      </c>
      <c r="B2678" s="15" t="s">
        <v>5242</v>
      </c>
      <c r="C2678" s="20" t="s">
        <v>30</v>
      </c>
      <c r="D2678" s="50">
        <v>534.10357666015625</v>
      </c>
      <c r="E2678" s="61">
        <v>534.10357666015625</v>
      </c>
    </row>
    <row r="2679" spans="1:5" ht="60">
      <c r="A2679" s="5" t="s">
        <v>5243</v>
      </c>
      <c r="B2679" s="15" t="s">
        <v>5244</v>
      </c>
      <c r="C2679" s="20" t="s">
        <v>212</v>
      </c>
      <c r="D2679" s="50">
        <v>942.82366943359375</v>
      </c>
      <c r="E2679" s="61">
        <v>942.82366943359375</v>
      </c>
    </row>
    <row r="2680" spans="1:5" ht="60">
      <c r="A2680" s="5" t="s">
        <v>5245</v>
      </c>
      <c r="B2680" s="15" t="s">
        <v>5246</v>
      </c>
      <c r="C2680" s="20" t="s">
        <v>505</v>
      </c>
      <c r="D2680" s="44">
        <v>7.2558636665344238</v>
      </c>
      <c r="E2680" s="55">
        <v>7.2558636665344238</v>
      </c>
    </row>
    <row r="2681" spans="1:5" ht="60">
      <c r="A2681" s="5" t="s">
        <v>5247</v>
      </c>
      <c r="B2681" s="15" t="s">
        <v>5248</v>
      </c>
      <c r="C2681" s="20" t="s">
        <v>500</v>
      </c>
      <c r="D2681" s="46">
        <v>3528.73486328125</v>
      </c>
      <c r="E2681" s="57">
        <v>3528.73486328125</v>
      </c>
    </row>
    <row r="2682" spans="1:5" ht="60">
      <c r="A2682" s="5" t="s">
        <v>5249</v>
      </c>
      <c r="B2682" s="15" t="s">
        <v>5250</v>
      </c>
      <c r="C2682" s="20" t="s">
        <v>500</v>
      </c>
      <c r="D2682" s="50">
        <v>981.246337890625</v>
      </c>
      <c r="E2682" s="61">
        <v>981.246337890625</v>
      </c>
    </row>
    <row r="2683" spans="1:5" ht="60">
      <c r="A2683" s="5" t="s">
        <v>5251</v>
      </c>
      <c r="B2683" s="15" t="s">
        <v>5252</v>
      </c>
      <c r="C2683" s="20"/>
      <c r="D2683" s="44">
        <v>1.4143044948577881</v>
      </c>
      <c r="E2683" s="55">
        <v>1.4143044948577881</v>
      </c>
    </row>
    <row r="2684" spans="1:5" ht="60">
      <c r="A2684" s="5" t="s">
        <v>5253</v>
      </c>
      <c r="B2684" s="15" t="s">
        <v>5254</v>
      </c>
      <c r="C2684" s="20" t="s">
        <v>3939</v>
      </c>
      <c r="D2684" s="44">
        <v>9.6337404251098633</v>
      </c>
      <c r="E2684" s="55">
        <v>9.6337404251098633</v>
      </c>
    </row>
    <row r="2685" spans="1:5" ht="60">
      <c r="A2685" s="5" t="s">
        <v>5255</v>
      </c>
      <c r="B2685" s="15" t="s">
        <v>5256</v>
      </c>
      <c r="C2685" s="20" t="s">
        <v>505</v>
      </c>
      <c r="D2685" s="44">
        <v>2.2570526599884033</v>
      </c>
      <c r="E2685" s="55">
        <v>2.2570526599884033</v>
      </c>
    </row>
    <row r="2686" spans="1:5" ht="60">
      <c r="A2686" s="5" t="s">
        <v>5257</v>
      </c>
      <c r="B2686" s="15" t="s">
        <v>5258</v>
      </c>
      <c r="C2686" s="20" t="s">
        <v>5125</v>
      </c>
      <c r="D2686" s="51">
        <v>7.3641464114189148E-2</v>
      </c>
      <c r="E2686" s="62">
        <v>7.3641464114189148E-2</v>
      </c>
    </row>
    <row r="2687" spans="1:5" ht="60">
      <c r="A2687" s="5" t="s">
        <v>5259</v>
      </c>
      <c r="B2687" s="15" t="s">
        <v>5260</v>
      </c>
      <c r="C2687" s="20" t="s">
        <v>5128</v>
      </c>
      <c r="D2687" s="52">
        <v>3.0057621188461781E-5</v>
      </c>
      <c r="E2687" s="63">
        <v>3.0057621188461781E-5</v>
      </c>
    </row>
    <row r="2688" spans="1:5" ht="45">
      <c r="A2688" s="5" t="s">
        <v>5261</v>
      </c>
      <c r="B2688" s="15" t="s">
        <v>5262</v>
      </c>
      <c r="C2688" s="20" t="s">
        <v>38</v>
      </c>
      <c r="D2688" s="51">
        <v>0.45640787482261658</v>
      </c>
      <c r="E2688" s="62">
        <v>0.45640787482261658</v>
      </c>
    </row>
    <row r="2689" spans="1:5" ht="45">
      <c r="A2689" s="5" t="s">
        <v>5263</v>
      </c>
      <c r="B2689" s="15" t="s">
        <v>5264</v>
      </c>
      <c r="C2689" s="20" t="s">
        <v>30</v>
      </c>
      <c r="D2689" s="45">
        <v>45.318424224853516</v>
      </c>
      <c r="E2689" s="56">
        <v>45.318424224853516</v>
      </c>
    </row>
    <row r="2690" spans="1:5" ht="45">
      <c r="A2690" s="5" t="s">
        <v>5265</v>
      </c>
      <c r="B2690" s="15" t="s">
        <v>5266</v>
      </c>
      <c r="C2690" s="20" t="s">
        <v>212</v>
      </c>
      <c r="D2690" s="50">
        <v>858.85369873046875</v>
      </c>
      <c r="E2690" s="61">
        <v>858.85369873046875</v>
      </c>
    </row>
    <row r="2691" spans="1:5" ht="45">
      <c r="A2691" s="5" t="s">
        <v>5267</v>
      </c>
      <c r="B2691" s="15" t="s">
        <v>5268</v>
      </c>
      <c r="C2691" s="20" t="s">
        <v>505</v>
      </c>
      <c r="D2691" s="51">
        <v>0.64278906583786011</v>
      </c>
      <c r="E2691" s="62">
        <v>0.64278906583786011</v>
      </c>
    </row>
    <row r="2692" spans="1:5" ht="45">
      <c r="A2692" s="5" t="s">
        <v>5269</v>
      </c>
      <c r="B2692" s="15" t="s">
        <v>5270</v>
      </c>
      <c r="C2692" s="20" t="s">
        <v>500</v>
      </c>
      <c r="D2692" s="50">
        <v>189.74623107910156</v>
      </c>
      <c r="E2692" s="61">
        <v>189.74623107910156</v>
      </c>
    </row>
    <row r="2693" spans="1:5" ht="45">
      <c r="A2693" s="5" t="s">
        <v>5271</v>
      </c>
      <c r="B2693" s="15" t="s">
        <v>5272</v>
      </c>
      <c r="C2693" s="20" t="s">
        <v>500</v>
      </c>
      <c r="D2693" s="47">
        <v>-2357.742431640625</v>
      </c>
      <c r="E2693" s="58">
        <v>-2357.742431640625</v>
      </c>
    </row>
    <row r="2694" spans="1:5" ht="45">
      <c r="A2694" s="5" t="s">
        <v>5273</v>
      </c>
      <c r="B2694" s="15" t="s">
        <v>5274</v>
      </c>
      <c r="C2694" s="20"/>
      <c r="D2694" s="51">
        <v>-6.1141118407249451E-2</v>
      </c>
      <c r="E2694" s="62">
        <v>-6.1141118407249451E-2</v>
      </c>
    </row>
    <row r="2695" spans="1:5" ht="45">
      <c r="A2695" s="5" t="s">
        <v>5275</v>
      </c>
      <c r="B2695" s="15" t="s">
        <v>5276</v>
      </c>
      <c r="C2695" s="20" t="s">
        <v>3939</v>
      </c>
      <c r="D2695" s="50">
        <v>990.10302734375</v>
      </c>
      <c r="E2695" s="61">
        <v>990.10302734375</v>
      </c>
    </row>
    <row r="2696" spans="1:5" ht="45">
      <c r="A2696" s="5" t="s">
        <v>5277</v>
      </c>
      <c r="B2696" s="15" t="s">
        <v>5278</v>
      </c>
      <c r="C2696" s="20" t="s">
        <v>505</v>
      </c>
      <c r="D2696" s="44">
        <v>4.1795749664306641</v>
      </c>
      <c r="E2696" s="55">
        <v>4.1795749664306641</v>
      </c>
    </row>
    <row r="2697" spans="1:5" ht="45">
      <c r="A2697" s="5" t="s">
        <v>5279</v>
      </c>
      <c r="B2697" s="15" t="s">
        <v>5280</v>
      </c>
      <c r="C2697" s="20" t="s">
        <v>5125</v>
      </c>
      <c r="D2697" s="51">
        <v>0.63565975427627563</v>
      </c>
      <c r="E2697" s="62">
        <v>0.63565975427627563</v>
      </c>
    </row>
    <row r="2698" spans="1:5" ht="45">
      <c r="A2698" s="5" t="s">
        <v>5281</v>
      </c>
      <c r="B2698" s="15" t="s">
        <v>5282</v>
      </c>
      <c r="C2698" s="20" t="s">
        <v>5128</v>
      </c>
      <c r="D2698" s="54">
        <v>5.9209525352343917E-4</v>
      </c>
      <c r="E2698" s="65">
        <v>5.9209525352343917E-4</v>
      </c>
    </row>
    <row r="2699" spans="1:5" ht="45">
      <c r="A2699" s="5" t="s">
        <v>5283</v>
      </c>
      <c r="B2699" s="15" t="s">
        <v>5284</v>
      </c>
      <c r="C2699" s="20" t="s">
        <v>38</v>
      </c>
      <c r="D2699" s="45">
        <v>58.104751586914063</v>
      </c>
      <c r="E2699" s="56">
        <v>58.104751586914063</v>
      </c>
    </row>
    <row r="2700" spans="1:5" ht="60">
      <c r="A2700" s="5" t="s">
        <v>5285</v>
      </c>
      <c r="B2700" s="15" t="s">
        <v>5286</v>
      </c>
      <c r="C2700" s="20" t="s">
        <v>30</v>
      </c>
      <c r="D2700" s="50">
        <v>245.18571472167969</v>
      </c>
      <c r="E2700" s="61">
        <v>245.18571472167969</v>
      </c>
    </row>
    <row r="2701" spans="1:5" ht="45">
      <c r="A2701" s="5" t="s">
        <v>5287</v>
      </c>
      <c r="B2701" s="15" t="s">
        <v>5288</v>
      </c>
      <c r="C2701" s="20" t="s">
        <v>212</v>
      </c>
      <c r="D2701" s="45">
        <v>75.470787048339844</v>
      </c>
      <c r="E2701" s="56">
        <v>75.470787048339844</v>
      </c>
    </row>
    <row r="2702" spans="1:5" ht="45">
      <c r="A2702" s="5" t="s">
        <v>5289</v>
      </c>
      <c r="B2702" s="15" t="s">
        <v>5290</v>
      </c>
      <c r="C2702" s="20" t="s">
        <v>505</v>
      </c>
      <c r="D2702" s="44">
        <v>2.7444248199462891</v>
      </c>
      <c r="E2702" s="55">
        <v>2.7444248199462891</v>
      </c>
    </row>
    <row r="2703" spans="1:5" ht="45">
      <c r="A2703" s="5" t="s">
        <v>5291</v>
      </c>
      <c r="B2703" s="15" t="s">
        <v>5292</v>
      </c>
      <c r="C2703" s="20" t="s">
        <v>500</v>
      </c>
      <c r="D2703" s="47">
        <v>1062.57177734375</v>
      </c>
      <c r="E2703" s="58">
        <v>1062.57177734375</v>
      </c>
    </row>
    <row r="2704" spans="1:5" ht="45">
      <c r="A2704" s="5" t="s">
        <v>5293</v>
      </c>
      <c r="B2704" s="15" t="s">
        <v>5294</v>
      </c>
      <c r="C2704" s="20" t="s">
        <v>500</v>
      </c>
      <c r="D2704" s="47">
        <v>-1484.916748046875</v>
      </c>
      <c r="E2704" s="58">
        <v>-1484.916748046875</v>
      </c>
    </row>
    <row r="2705" spans="1:5" ht="60">
      <c r="A2705" s="5" t="s">
        <v>5295</v>
      </c>
      <c r="B2705" s="15" t="s">
        <v>5296</v>
      </c>
      <c r="C2705" s="20"/>
      <c r="D2705" s="51">
        <v>-8.8667131960391998E-2</v>
      </c>
      <c r="E2705" s="62">
        <v>-8.8667131960391998E-2</v>
      </c>
    </row>
    <row r="2706" spans="1:5" ht="45">
      <c r="A2706" s="5" t="s">
        <v>5297</v>
      </c>
      <c r="B2706" s="15" t="s">
        <v>5298</v>
      </c>
      <c r="C2706" s="20" t="s">
        <v>3939</v>
      </c>
      <c r="D2706" s="50">
        <v>808.35003662109375</v>
      </c>
      <c r="E2706" s="61">
        <v>808.35003662109375</v>
      </c>
    </row>
    <row r="2707" spans="1:5" ht="60">
      <c r="A2707" s="5" t="s">
        <v>5299</v>
      </c>
      <c r="B2707" s="15" t="s">
        <v>5300</v>
      </c>
      <c r="C2707" s="20" t="s">
        <v>505</v>
      </c>
      <c r="D2707" s="44">
        <v>4.7908987998962402</v>
      </c>
      <c r="E2707" s="55">
        <v>4.7908987998962402</v>
      </c>
    </row>
    <row r="2708" spans="1:5" ht="60">
      <c r="A2708" s="5" t="s">
        <v>5301</v>
      </c>
      <c r="B2708" s="15" t="s">
        <v>5302</v>
      </c>
      <c r="C2708" s="20" t="s">
        <v>5125</v>
      </c>
      <c r="D2708" s="51">
        <v>0.62643676996231079</v>
      </c>
      <c r="E2708" s="62">
        <v>0.62643676996231079</v>
      </c>
    </row>
    <row r="2709" spans="1:5" ht="60">
      <c r="A2709" s="5" t="s">
        <v>5303</v>
      </c>
      <c r="B2709" s="15" t="s">
        <v>5304</v>
      </c>
      <c r="C2709" s="20" t="s">
        <v>5128</v>
      </c>
      <c r="D2709" s="54">
        <v>1.085989351850003E-4</v>
      </c>
      <c r="E2709" s="65">
        <v>1.085989351850003E-4</v>
      </c>
    </row>
    <row r="2710" spans="1:5" ht="45">
      <c r="A2710" s="5" t="s">
        <v>5305</v>
      </c>
      <c r="B2710" s="15" t="s">
        <v>5306</v>
      </c>
      <c r="C2710" s="20" t="s">
        <v>38</v>
      </c>
      <c r="D2710" s="50">
        <v>174.22195434570312</v>
      </c>
      <c r="E2710" s="61">
        <v>174.22195434570312</v>
      </c>
    </row>
    <row r="2711" spans="1:5" ht="45">
      <c r="A2711" s="5" t="s">
        <v>5307</v>
      </c>
      <c r="B2711" s="15" t="s">
        <v>5308</v>
      </c>
      <c r="C2711" s="20" t="s">
        <v>30</v>
      </c>
      <c r="D2711" s="50">
        <v>271.99111938476562</v>
      </c>
      <c r="E2711" s="61">
        <v>271.99111938476562</v>
      </c>
    </row>
    <row r="2712" spans="1:5" ht="45">
      <c r="A2712" s="5" t="s">
        <v>5309</v>
      </c>
      <c r="B2712" s="15" t="s">
        <v>5310</v>
      </c>
      <c r="C2712" s="20" t="s">
        <v>212</v>
      </c>
      <c r="D2712" s="47">
        <v>1108.664794921875</v>
      </c>
      <c r="E2712" s="58">
        <v>1108.664794921875</v>
      </c>
    </row>
    <row r="2713" spans="1:5" ht="45">
      <c r="A2713" s="5" t="s">
        <v>5311</v>
      </c>
      <c r="B2713" s="15" t="s">
        <v>5312</v>
      </c>
      <c r="C2713" s="20" t="s">
        <v>505</v>
      </c>
      <c r="D2713" s="44">
        <v>2.9607553482055664</v>
      </c>
      <c r="E2713" s="55">
        <v>2.9607553482055664</v>
      </c>
    </row>
    <row r="2714" spans="1:5" ht="45">
      <c r="A2714" s="5" t="s">
        <v>5313</v>
      </c>
      <c r="B2714" s="15" t="s">
        <v>5314</v>
      </c>
      <c r="C2714" s="20" t="s">
        <v>500</v>
      </c>
      <c r="D2714" s="47">
        <v>1192.1444091796875</v>
      </c>
      <c r="E2714" s="58">
        <v>1192.1444091796875</v>
      </c>
    </row>
    <row r="2715" spans="1:5" ht="45">
      <c r="A2715" s="5" t="s">
        <v>5315</v>
      </c>
      <c r="B2715" s="15" t="s">
        <v>5316</v>
      </c>
      <c r="C2715" s="20" t="s">
        <v>500</v>
      </c>
      <c r="D2715" s="47">
        <v>-1355.343994140625</v>
      </c>
      <c r="E2715" s="58">
        <v>-1355.343994140625</v>
      </c>
    </row>
    <row r="2716" spans="1:5" ht="45">
      <c r="A2716" s="5" t="s">
        <v>5317</v>
      </c>
      <c r="B2716" s="15" t="s">
        <v>5318</v>
      </c>
      <c r="C2716" s="20"/>
      <c r="D2716" s="51">
        <v>-0.62530505657196045</v>
      </c>
      <c r="E2716" s="62">
        <v>-0.62530505657196045</v>
      </c>
    </row>
    <row r="2717" spans="1:5" ht="45">
      <c r="A2717" s="5" t="s">
        <v>5319</v>
      </c>
      <c r="B2717" s="15" t="s">
        <v>5320</v>
      </c>
      <c r="C2717" s="20" t="s">
        <v>3939</v>
      </c>
      <c r="D2717" s="50">
        <v>780.3115234375</v>
      </c>
      <c r="E2717" s="61">
        <v>780.3115234375</v>
      </c>
    </row>
    <row r="2718" spans="1:5" ht="45">
      <c r="A2718" s="5" t="s">
        <v>5321</v>
      </c>
      <c r="B2718" s="15" t="s">
        <v>5322</v>
      </c>
      <c r="C2718" s="20" t="s">
        <v>505</v>
      </c>
      <c r="D2718" s="44">
        <v>4.9298586845397949</v>
      </c>
      <c r="E2718" s="55">
        <v>4.9298586845397949</v>
      </c>
    </row>
    <row r="2719" spans="1:5" ht="45">
      <c r="A2719" s="5" t="s">
        <v>5323</v>
      </c>
      <c r="B2719" s="15" t="s">
        <v>5324</v>
      </c>
      <c r="C2719" s="20" t="s">
        <v>5125</v>
      </c>
      <c r="D2719" s="51">
        <v>0.60761052370071411</v>
      </c>
      <c r="E2719" s="62">
        <v>0.60761052370071411</v>
      </c>
    </row>
    <row r="2720" spans="1:5" ht="45">
      <c r="A2720" s="5" t="s">
        <v>5325</v>
      </c>
      <c r="B2720" s="15" t="s">
        <v>5326</v>
      </c>
      <c r="C2720" s="20" t="s">
        <v>5128</v>
      </c>
      <c r="D2720" s="54">
        <v>1.0006581578636542E-4</v>
      </c>
      <c r="E2720" s="65">
        <v>1.0006581578636542E-4</v>
      </c>
    </row>
    <row r="2721" spans="1:5" ht="30">
      <c r="A2721" s="5" t="s">
        <v>5327</v>
      </c>
      <c r="B2721" s="15" t="s">
        <v>5328</v>
      </c>
      <c r="C2721" s="20" t="s">
        <v>38</v>
      </c>
      <c r="D2721" s="50">
        <v>162.49998474121094</v>
      </c>
      <c r="E2721" s="61">
        <v>162.49998474121094</v>
      </c>
    </row>
    <row r="2722" spans="1:5" ht="30">
      <c r="A2722" s="5" t="s">
        <v>5329</v>
      </c>
      <c r="B2722" s="15" t="s">
        <v>5330</v>
      </c>
      <c r="C2722" s="20" t="s">
        <v>30</v>
      </c>
      <c r="D2722" s="50">
        <v>535.54058837890625</v>
      </c>
      <c r="E2722" s="61">
        <v>535.54058837890625</v>
      </c>
    </row>
    <row r="2723" spans="1:5" ht="30">
      <c r="A2723" s="5" t="s">
        <v>5331</v>
      </c>
      <c r="B2723" s="15" t="s">
        <v>5332</v>
      </c>
      <c r="C2723" s="20" t="s">
        <v>212</v>
      </c>
      <c r="D2723" s="47">
        <v>1112.54150390625</v>
      </c>
      <c r="E2723" s="58">
        <v>1112.54150390625</v>
      </c>
    </row>
    <row r="2724" spans="1:5" ht="30">
      <c r="A2724" s="5" t="s">
        <v>5333</v>
      </c>
      <c r="B2724" s="15" t="s">
        <v>5334</v>
      </c>
      <c r="C2724" s="20" t="s">
        <v>505</v>
      </c>
      <c r="D2724" s="44">
        <v>6.4240798950195313</v>
      </c>
      <c r="E2724" s="55">
        <v>6.4240798950195313</v>
      </c>
    </row>
    <row r="2725" spans="1:5" ht="30">
      <c r="A2725" s="5" t="s">
        <v>5335</v>
      </c>
      <c r="B2725" s="15" t="s">
        <v>5336</v>
      </c>
      <c r="C2725" s="20" t="s">
        <v>500</v>
      </c>
      <c r="D2725" s="46">
        <v>3396.793701171875</v>
      </c>
      <c r="E2725" s="57">
        <v>3396.793701171875</v>
      </c>
    </row>
    <row r="2726" spans="1:5" ht="30">
      <c r="A2726" s="5" t="s">
        <v>5337</v>
      </c>
      <c r="B2726" s="15" t="s">
        <v>5338</v>
      </c>
      <c r="C2726" s="20" t="s">
        <v>500</v>
      </c>
      <c r="D2726" s="50">
        <v>849.30511474609375</v>
      </c>
      <c r="E2726" s="61">
        <v>849.30511474609375</v>
      </c>
    </row>
    <row r="2727" spans="1:5" ht="30">
      <c r="A2727" s="5" t="s">
        <v>5339</v>
      </c>
      <c r="B2727" s="15" t="s">
        <v>5340</v>
      </c>
      <c r="C2727" s="20"/>
      <c r="D2727" s="44">
        <v>1.9023786783218384</v>
      </c>
      <c r="E2727" s="55">
        <v>1.9023786783218384</v>
      </c>
    </row>
    <row r="2728" spans="1:5" ht="30">
      <c r="A2728" s="5" t="s">
        <v>5341</v>
      </c>
      <c r="B2728" s="15" t="s">
        <v>5342</v>
      </c>
      <c r="C2728" s="20" t="s">
        <v>3939</v>
      </c>
      <c r="D2728" s="45">
        <v>48.966911315917969</v>
      </c>
      <c r="E2728" s="56">
        <v>48.966911315917969</v>
      </c>
    </row>
    <row r="2729" spans="1:5" ht="30">
      <c r="A2729" s="5" t="s">
        <v>5343</v>
      </c>
      <c r="B2729" s="15" t="s">
        <v>5344</v>
      </c>
      <c r="C2729" s="20" t="s">
        <v>505</v>
      </c>
      <c r="D2729" s="44">
        <v>2.7792444229125977</v>
      </c>
      <c r="E2729" s="55">
        <v>2.7792444229125977</v>
      </c>
    </row>
    <row r="2730" spans="1:5" ht="30">
      <c r="A2730" s="5" t="s">
        <v>5345</v>
      </c>
      <c r="B2730" s="15" t="s">
        <v>5346</v>
      </c>
      <c r="C2730" s="20" t="s">
        <v>5125</v>
      </c>
      <c r="D2730" s="51">
        <v>8.6018957197666168E-2</v>
      </c>
      <c r="E2730" s="62">
        <v>8.6018957197666168E-2</v>
      </c>
    </row>
    <row r="2731" spans="1:5" ht="30">
      <c r="A2731" s="5" t="s">
        <v>5347</v>
      </c>
      <c r="B2731" s="15" t="s">
        <v>5348</v>
      </c>
      <c r="C2731" s="20" t="s">
        <v>5128</v>
      </c>
      <c r="D2731" s="52">
        <v>3.0900733690941706E-5</v>
      </c>
      <c r="E2731" s="63">
        <v>3.0900733690941706E-5</v>
      </c>
    </row>
    <row r="2732" spans="1:5" ht="45">
      <c r="A2732" s="5" t="s">
        <v>5349</v>
      </c>
      <c r="B2732" s="15" t="s">
        <v>5350</v>
      </c>
      <c r="C2732" s="20" t="s">
        <v>38</v>
      </c>
      <c r="D2732" s="45">
        <v>11.637194633483887</v>
      </c>
      <c r="E2732" s="56">
        <v>11.637194633483887</v>
      </c>
    </row>
    <row r="2733" spans="1:5" ht="45">
      <c r="A2733" s="5" t="s">
        <v>5351</v>
      </c>
      <c r="B2733" s="15" t="s">
        <v>5352</v>
      </c>
      <c r="C2733" s="20" t="s">
        <v>30</v>
      </c>
      <c r="D2733" s="45">
        <v>45.373493194580078</v>
      </c>
      <c r="E2733" s="56">
        <v>45.373493194580078</v>
      </c>
    </row>
    <row r="2734" spans="1:5" ht="45">
      <c r="A2734" s="5" t="s">
        <v>5353</v>
      </c>
      <c r="B2734" s="15" t="s">
        <v>5354</v>
      </c>
      <c r="C2734" s="20" t="s">
        <v>212</v>
      </c>
      <c r="D2734" s="50">
        <v>861.82550048828125</v>
      </c>
      <c r="E2734" s="61">
        <v>861.82550048828125</v>
      </c>
    </row>
    <row r="2735" spans="1:5" ht="45">
      <c r="A2735" s="5" t="s">
        <v>5355</v>
      </c>
      <c r="B2735" s="15" t="s">
        <v>5356</v>
      </c>
      <c r="C2735" s="20" t="s">
        <v>505</v>
      </c>
      <c r="D2735" s="51">
        <v>0.64303189516067505</v>
      </c>
      <c r="E2735" s="62">
        <v>0.64303189516067505</v>
      </c>
    </row>
    <row r="2736" spans="1:5" ht="45">
      <c r="A2736" s="5" t="s">
        <v>5357</v>
      </c>
      <c r="B2736" s="15" t="s">
        <v>5358</v>
      </c>
      <c r="C2736" s="20" t="s">
        <v>500</v>
      </c>
      <c r="D2736" s="50">
        <v>190.95925903320312</v>
      </c>
      <c r="E2736" s="61">
        <v>190.95925903320312</v>
      </c>
    </row>
    <row r="2737" spans="1:5" ht="45">
      <c r="A2737" s="5" t="s">
        <v>5359</v>
      </c>
      <c r="B2737" s="15" t="s">
        <v>5360</v>
      </c>
      <c r="C2737" s="20" t="s">
        <v>500</v>
      </c>
      <c r="D2737" s="47">
        <v>-2356.529296875</v>
      </c>
      <c r="E2737" s="58">
        <v>-2356.529296875</v>
      </c>
    </row>
    <row r="2738" spans="1:5" ht="45">
      <c r="A2738" s="5" t="s">
        <v>5361</v>
      </c>
      <c r="B2738" s="15" t="s">
        <v>5362</v>
      </c>
      <c r="C2738" s="20"/>
      <c r="D2738" s="51">
        <v>-0.3021547794342041</v>
      </c>
      <c r="E2738" s="62">
        <v>-0.3021547794342041</v>
      </c>
    </row>
    <row r="2739" spans="1:5" ht="45">
      <c r="A2739" s="5" t="s">
        <v>5363</v>
      </c>
      <c r="B2739" s="15" t="s">
        <v>5364</v>
      </c>
      <c r="C2739" s="20" t="s">
        <v>3939</v>
      </c>
      <c r="D2739" s="50">
        <v>990.56646728515625</v>
      </c>
      <c r="E2739" s="61">
        <v>990.56646728515625</v>
      </c>
    </row>
    <row r="2740" spans="1:5" ht="45">
      <c r="A2740" s="5" t="s">
        <v>5365</v>
      </c>
      <c r="B2740" s="15" t="s">
        <v>5366</v>
      </c>
      <c r="C2740" s="20" t="s">
        <v>505</v>
      </c>
      <c r="D2740" s="44">
        <v>4.176905632019043</v>
      </c>
      <c r="E2740" s="55">
        <v>4.176905632019043</v>
      </c>
    </row>
    <row r="2741" spans="1:5" ht="45">
      <c r="A2741" s="5" t="s">
        <v>5367</v>
      </c>
      <c r="B2741" s="15" t="s">
        <v>5368</v>
      </c>
      <c r="C2741" s="20" t="s">
        <v>5125</v>
      </c>
      <c r="D2741" s="51">
        <v>0.63630455732345581</v>
      </c>
      <c r="E2741" s="62">
        <v>0.63630455732345581</v>
      </c>
    </row>
    <row r="2742" spans="1:5" ht="45">
      <c r="A2742" s="5" t="s">
        <v>5369</v>
      </c>
      <c r="B2742" s="15" t="s">
        <v>5370</v>
      </c>
      <c r="C2742" s="20" t="s">
        <v>5128</v>
      </c>
      <c r="D2742" s="54">
        <v>5.9165968559682369E-4</v>
      </c>
      <c r="E2742" s="65">
        <v>5.9165968559682369E-4</v>
      </c>
    </row>
    <row r="2743" spans="1:5" ht="30">
      <c r="A2743" s="5" t="s">
        <v>5371</v>
      </c>
      <c r="B2743" s="15" t="s">
        <v>5372</v>
      </c>
      <c r="C2743" s="20" t="s">
        <v>38</v>
      </c>
      <c r="D2743" s="45">
        <v>59.740001678466797</v>
      </c>
      <c r="E2743" s="56">
        <v>59.740001678466797</v>
      </c>
    </row>
    <row r="2744" spans="1:5" ht="30">
      <c r="A2744" s="5" t="s">
        <v>5373</v>
      </c>
      <c r="B2744" s="15" t="s">
        <v>5374</v>
      </c>
      <c r="C2744" s="20" t="s">
        <v>30</v>
      </c>
      <c r="D2744" s="50">
        <v>384.75726318359375</v>
      </c>
      <c r="E2744" s="61">
        <v>384.75726318359375</v>
      </c>
    </row>
    <row r="2745" spans="1:5" ht="30">
      <c r="A2745" s="5" t="s">
        <v>5375</v>
      </c>
      <c r="B2745" s="15" t="s">
        <v>5376</v>
      </c>
      <c r="C2745" s="20" t="s">
        <v>212</v>
      </c>
      <c r="D2745" s="47">
        <v>1112.0623779296875</v>
      </c>
      <c r="E2745" s="58">
        <v>1112.0623779296875</v>
      </c>
    </row>
    <row r="2746" spans="1:5" ht="30">
      <c r="A2746" s="5" t="s">
        <v>5377</v>
      </c>
      <c r="B2746" s="15" t="s">
        <v>5378</v>
      </c>
      <c r="C2746" s="20" t="s">
        <v>505</v>
      </c>
      <c r="D2746" s="44">
        <v>6.4862823486328125</v>
      </c>
      <c r="E2746" s="55">
        <v>6.4862823486328125</v>
      </c>
    </row>
    <row r="2747" spans="1:5" ht="30">
      <c r="A2747" s="5" t="s">
        <v>5379</v>
      </c>
      <c r="B2747" s="15" t="s">
        <v>5380</v>
      </c>
      <c r="C2747" s="20" t="s">
        <v>500</v>
      </c>
      <c r="D2747" s="46">
        <v>3139.16845703125</v>
      </c>
      <c r="E2747" s="57">
        <v>3139.16845703125</v>
      </c>
    </row>
    <row r="2748" spans="1:5" ht="30">
      <c r="A2748" s="5" t="s">
        <v>5381</v>
      </c>
      <c r="B2748" s="15" t="s">
        <v>5382</v>
      </c>
      <c r="C2748" s="20" t="s">
        <v>500</v>
      </c>
      <c r="D2748" s="50">
        <v>591.6798095703125</v>
      </c>
      <c r="E2748" s="61">
        <v>591.6798095703125</v>
      </c>
    </row>
    <row r="2749" spans="1:5" ht="30">
      <c r="A2749" s="5" t="s">
        <v>5383</v>
      </c>
      <c r="B2749" s="15" t="s">
        <v>5384</v>
      </c>
      <c r="C2749" s="20"/>
      <c r="D2749" s="44">
        <v>1.2253143787384033</v>
      </c>
      <c r="E2749" s="55">
        <v>1.2253143787384033</v>
      </c>
    </row>
    <row r="2750" spans="1:5" ht="30">
      <c r="A2750" s="5" t="s">
        <v>5385</v>
      </c>
      <c r="B2750" s="15" t="s">
        <v>5386</v>
      </c>
      <c r="C2750" s="20" t="s">
        <v>3939</v>
      </c>
      <c r="D2750" s="45">
        <v>21.680084228515625</v>
      </c>
      <c r="E2750" s="56">
        <v>21.680084228515625</v>
      </c>
    </row>
    <row r="2751" spans="1:5" ht="30">
      <c r="A2751" s="5" t="s">
        <v>5387</v>
      </c>
      <c r="B2751" s="15" t="s">
        <v>5388</v>
      </c>
      <c r="C2751" s="20" t="s">
        <v>505</v>
      </c>
      <c r="D2751" s="44">
        <v>2.6154069900512695</v>
      </c>
      <c r="E2751" s="55">
        <v>2.6154069900512695</v>
      </c>
    </row>
    <row r="2752" spans="1:5" ht="45">
      <c r="A2752" s="5" t="s">
        <v>5389</v>
      </c>
      <c r="B2752" s="15" t="s">
        <v>5390</v>
      </c>
      <c r="C2752" s="20" t="s">
        <v>5125</v>
      </c>
      <c r="D2752" s="51">
        <v>5.9458307921886444E-2</v>
      </c>
      <c r="E2752" s="62">
        <v>5.9458307921886444E-2</v>
      </c>
    </row>
    <row r="2753" spans="1:5" ht="30">
      <c r="A2753" s="5" t="s">
        <v>5391</v>
      </c>
      <c r="B2753" s="15" t="s">
        <v>5392</v>
      </c>
      <c r="C2753" s="20" t="s">
        <v>5128</v>
      </c>
      <c r="D2753" s="52">
        <v>2.3712931579211727E-5</v>
      </c>
      <c r="E2753" s="63">
        <v>2.3712931579211727E-5</v>
      </c>
    </row>
    <row r="2754" spans="1:5" ht="30">
      <c r="A2754" s="5" t="s">
        <v>5393</v>
      </c>
      <c r="B2754" s="15" t="s">
        <v>5394</v>
      </c>
      <c r="C2754" s="20" t="s">
        <v>38</v>
      </c>
      <c r="D2754" s="45">
        <v>59.740001678466797</v>
      </c>
      <c r="E2754" s="56">
        <v>59.740001678466797</v>
      </c>
    </row>
    <row r="2755" spans="1:5" ht="30">
      <c r="A2755" s="5" t="s">
        <v>5395</v>
      </c>
      <c r="B2755" s="15" t="s">
        <v>5396</v>
      </c>
      <c r="C2755" s="20" t="s">
        <v>30</v>
      </c>
      <c r="D2755" s="50">
        <v>384.75726318359375</v>
      </c>
      <c r="E2755" s="61">
        <v>384.75726318359375</v>
      </c>
    </row>
    <row r="2756" spans="1:5" ht="30">
      <c r="A2756" s="5" t="s">
        <v>5397</v>
      </c>
      <c r="B2756" s="15" t="s">
        <v>5398</v>
      </c>
      <c r="C2756" s="20" t="s">
        <v>212</v>
      </c>
      <c r="D2756" s="47">
        <v>1036.5914306640625</v>
      </c>
      <c r="E2756" s="58">
        <v>1036.5914306640625</v>
      </c>
    </row>
    <row r="2757" spans="1:5" ht="30">
      <c r="A2757" s="5" t="s">
        <v>5399</v>
      </c>
      <c r="B2757" s="15" t="s">
        <v>5400</v>
      </c>
      <c r="C2757" s="20" t="s">
        <v>505</v>
      </c>
      <c r="D2757" s="44">
        <v>6.4862823486328125</v>
      </c>
      <c r="E2757" s="55">
        <v>6.4862823486328125</v>
      </c>
    </row>
    <row r="2758" spans="1:5" ht="30">
      <c r="A2758" s="5" t="s">
        <v>5401</v>
      </c>
      <c r="B2758" s="15" t="s">
        <v>5402</v>
      </c>
      <c r="C2758" s="20" t="s">
        <v>500</v>
      </c>
      <c r="D2758" s="46">
        <v>3139.16845703125</v>
      </c>
      <c r="E2758" s="57">
        <v>3139.16845703125</v>
      </c>
    </row>
    <row r="2759" spans="1:5" ht="30">
      <c r="A2759" s="5" t="s">
        <v>5403</v>
      </c>
      <c r="B2759" s="15" t="s">
        <v>5404</v>
      </c>
      <c r="C2759" s="20" t="s">
        <v>500</v>
      </c>
      <c r="D2759" s="50">
        <v>591.6798095703125</v>
      </c>
      <c r="E2759" s="61">
        <v>591.6798095703125</v>
      </c>
    </row>
    <row r="2760" spans="1:5" ht="30">
      <c r="A2760" s="5" t="s">
        <v>5405</v>
      </c>
      <c r="B2760" s="15" t="s">
        <v>5406</v>
      </c>
      <c r="C2760" s="20"/>
      <c r="D2760" s="44">
        <v>1.2253143787384033</v>
      </c>
      <c r="E2760" s="55">
        <v>1.2253143787384033</v>
      </c>
    </row>
    <row r="2761" spans="1:5" ht="30">
      <c r="A2761" s="5" t="s">
        <v>5407</v>
      </c>
      <c r="B2761" s="15" t="s">
        <v>5408</v>
      </c>
      <c r="C2761" s="20" t="s">
        <v>3939</v>
      </c>
      <c r="D2761" s="45">
        <v>21.680084228515625</v>
      </c>
      <c r="E2761" s="56">
        <v>21.680084228515625</v>
      </c>
    </row>
    <row r="2762" spans="1:5" ht="30">
      <c r="A2762" s="5" t="s">
        <v>5409</v>
      </c>
      <c r="B2762" s="15" t="s">
        <v>5410</v>
      </c>
      <c r="C2762" s="20" t="s">
        <v>505</v>
      </c>
      <c r="D2762" s="44">
        <v>2.6154069900512695</v>
      </c>
      <c r="E2762" s="55">
        <v>2.6154069900512695</v>
      </c>
    </row>
    <row r="2763" spans="1:5" ht="45">
      <c r="A2763" s="5" t="s">
        <v>5411</v>
      </c>
      <c r="B2763" s="15" t="s">
        <v>5412</v>
      </c>
      <c r="C2763" s="20" t="s">
        <v>5125</v>
      </c>
      <c r="D2763" s="51">
        <v>5.9458307921886444E-2</v>
      </c>
      <c r="E2763" s="62">
        <v>5.9458307921886444E-2</v>
      </c>
    </row>
    <row r="2764" spans="1:5" ht="45">
      <c r="A2764" s="5" t="s">
        <v>5413</v>
      </c>
      <c r="B2764" s="15" t="s">
        <v>5414</v>
      </c>
      <c r="C2764" s="20" t="s">
        <v>5128</v>
      </c>
      <c r="D2764" s="52">
        <v>2.3712931579211727E-5</v>
      </c>
      <c r="E2764" s="63">
        <v>2.3712931579211727E-5</v>
      </c>
    </row>
    <row r="2765" spans="1:5" ht="30">
      <c r="A2765" s="5" t="s">
        <v>5415</v>
      </c>
      <c r="B2765" s="15" t="s">
        <v>5416</v>
      </c>
      <c r="C2765" s="20" t="s">
        <v>38</v>
      </c>
      <c r="D2765" s="45">
        <v>59.740001678466797</v>
      </c>
      <c r="E2765" s="56">
        <v>59.740001678466797</v>
      </c>
    </row>
    <row r="2766" spans="1:5" ht="30">
      <c r="A2766" s="5" t="s">
        <v>5417</v>
      </c>
      <c r="B2766" s="15" t="s">
        <v>5418</v>
      </c>
      <c r="C2766" s="20" t="s">
        <v>30</v>
      </c>
      <c r="D2766" s="50">
        <v>384.75726318359375</v>
      </c>
      <c r="E2766" s="61">
        <v>384.75726318359375</v>
      </c>
    </row>
    <row r="2767" spans="1:5" ht="30">
      <c r="A2767" s="5" t="s">
        <v>5419</v>
      </c>
      <c r="B2767" s="15" t="s">
        <v>5420</v>
      </c>
      <c r="C2767" s="20" t="s">
        <v>212</v>
      </c>
      <c r="D2767" s="45">
        <v>75.470787048339844</v>
      </c>
      <c r="E2767" s="56">
        <v>75.470787048339844</v>
      </c>
    </row>
    <row r="2768" spans="1:5" ht="30">
      <c r="A2768" s="5" t="s">
        <v>5421</v>
      </c>
      <c r="B2768" s="15" t="s">
        <v>5422</v>
      </c>
      <c r="C2768" s="20" t="s">
        <v>505</v>
      </c>
      <c r="D2768" s="44">
        <v>6.4862823486328125</v>
      </c>
      <c r="E2768" s="55">
        <v>6.4862823486328125</v>
      </c>
    </row>
    <row r="2769" spans="1:5" ht="30">
      <c r="A2769" s="5" t="s">
        <v>5423</v>
      </c>
      <c r="B2769" s="15" t="s">
        <v>5424</v>
      </c>
      <c r="C2769" s="20" t="s">
        <v>500</v>
      </c>
      <c r="D2769" s="46">
        <v>3139.16845703125</v>
      </c>
      <c r="E2769" s="57">
        <v>3139.16845703125</v>
      </c>
    </row>
    <row r="2770" spans="1:5" ht="30">
      <c r="A2770" s="5" t="s">
        <v>5425</v>
      </c>
      <c r="B2770" s="15" t="s">
        <v>5426</v>
      </c>
      <c r="C2770" s="20" t="s">
        <v>500</v>
      </c>
      <c r="D2770" s="50">
        <v>591.6798095703125</v>
      </c>
      <c r="E2770" s="61">
        <v>591.6798095703125</v>
      </c>
    </row>
    <row r="2771" spans="1:5" ht="30">
      <c r="A2771" s="5" t="s">
        <v>5427</v>
      </c>
      <c r="B2771" s="15" t="s">
        <v>5428</v>
      </c>
      <c r="C2771" s="20"/>
      <c r="D2771" s="44">
        <v>1.2253143787384033</v>
      </c>
      <c r="E2771" s="55">
        <v>1.2253143787384033</v>
      </c>
    </row>
    <row r="2772" spans="1:5" ht="30">
      <c r="A2772" s="5" t="s">
        <v>5429</v>
      </c>
      <c r="B2772" s="15" t="s">
        <v>5430</v>
      </c>
      <c r="C2772" s="20" t="s">
        <v>3939</v>
      </c>
      <c r="D2772" s="45">
        <v>21.680084228515625</v>
      </c>
      <c r="E2772" s="56">
        <v>21.680084228515625</v>
      </c>
    </row>
    <row r="2773" spans="1:5" ht="30">
      <c r="A2773" s="5" t="s">
        <v>5431</v>
      </c>
      <c r="B2773" s="15" t="s">
        <v>5432</v>
      </c>
      <c r="C2773" s="20" t="s">
        <v>505</v>
      </c>
      <c r="D2773" s="44">
        <v>2.6154069900512695</v>
      </c>
      <c r="E2773" s="55">
        <v>2.6154069900512695</v>
      </c>
    </row>
    <row r="2774" spans="1:5" ht="30">
      <c r="A2774" s="5" t="s">
        <v>5433</v>
      </c>
      <c r="B2774" s="15" t="s">
        <v>5434</v>
      </c>
      <c r="C2774" s="20" t="s">
        <v>5125</v>
      </c>
      <c r="D2774" s="51">
        <v>5.9458307921886444E-2</v>
      </c>
      <c r="E2774" s="62">
        <v>5.9458307921886444E-2</v>
      </c>
    </row>
    <row r="2775" spans="1:5" ht="30">
      <c r="A2775" s="5" t="s">
        <v>5435</v>
      </c>
      <c r="B2775" s="15" t="s">
        <v>5436</v>
      </c>
      <c r="C2775" s="20" t="s">
        <v>5128</v>
      </c>
      <c r="D2775" s="52">
        <v>2.3712931579211727E-5</v>
      </c>
      <c r="E2775" s="63">
        <v>2.3712931579211727E-5</v>
      </c>
    </row>
    <row r="2776" spans="1:5" ht="30">
      <c r="A2776" s="5" t="s">
        <v>5437</v>
      </c>
      <c r="B2776" s="15" t="s">
        <v>5438</v>
      </c>
      <c r="C2776" s="20" t="s">
        <v>38</v>
      </c>
      <c r="D2776" s="45">
        <v>35.779994964599609</v>
      </c>
      <c r="E2776" s="56">
        <v>35.779994964599609</v>
      </c>
    </row>
    <row r="2777" spans="1:5" ht="30">
      <c r="A2777" s="5" t="s">
        <v>5439</v>
      </c>
      <c r="B2777" s="15" t="s">
        <v>5440</v>
      </c>
      <c r="C2777" s="20" t="s">
        <v>30</v>
      </c>
      <c r="D2777" s="50">
        <v>327.41253662109375</v>
      </c>
      <c r="E2777" s="61">
        <v>327.41253662109375</v>
      </c>
    </row>
    <row r="2778" spans="1:5" ht="30">
      <c r="A2778" s="5" t="s">
        <v>5441</v>
      </c>
      <c r="B2778" s="15" t="s">
        <v>5442</v>
      </c>
      <c r="C2778" s="20" t="s">
        <v>212</v>
      </c>
      <c r="D2778" s="47">
        <v>1036.5914306640625</v>
      </c>
      <c r="E2778" s="58">
        <v>1036.5914306640625</v>
      </c>
    </row>
    <row r="2779" spans="1:5" ht="30">
      <c r="A2779" s="5" t="s">
        <v>5443</v>
      </c>
      <c r="B2779" s="15" t="s">
        <v>5444</v>
      </c>
      <c r="C2779" s="20" t="s">
        <v>505</v>
      </c>
      <c r="D2779" s="44">
        <v>6.5562906265258789</v>
      </c>
      <c r="E2779" s="55">
        <v>6.5562906265258789</v>
      </c>
    </row>
    <row r="2780" spans="1:5" ht="30">
      <c r="A2780" s="5" t="s">
        <v>5445</v>
      </c>
      <c r="B2780" s="15" t="s">
        <v>5446</v>
      </c>
      <c r="C2780" s="20" t="s">
        <v>500</v>
      </c>
      <c r="D2780" s="46">
        <v>3047.146728515625</v>
      </c>
      <c r="E2780" s="57">
        <v>3047.146728515625</v>
      </c>
    </row>
    <row r="2781" spans="1:5" ht="30">
      <c r="A2781" s="5" t="s">
        <v>5447</v>
      </c>
      <c r="B2781" s="15" t="s">
        <v>5448</v>
      </c>
      <c r="C2781" s="20" t="s">
        <v>500</v>
      </c>
      <c r="D2781" s="50">
        <v>499.65814208984375</v>
      </c>
      <c r="E2781" s="61">
        <v>499.65814208984375</v>
      </c>
    </row>
    <row r="2782" spans="1:5" ht="30">
      <c r="A2782" s="5" t="s">
        <v>5449</v>
      </c>
      <c r="B2782" s="15" t="s">
        <v>5450</v>
      </c>
      <c r="C2782" s="20"/>
      <c r="D2782" s="44">
        <v>1.1400454044342041</v>
      </c>
      <c r="E2782" s="55">
        <v>1.1400454044342041</v>
      </c>
    </row>
    <row r="2783" spans="1:5" ht="30">
      <c r="A2783" s="5" t="s">
        <v>5451</v>
      </c>
      <c r="B2783" s="15" t="s">
        <v>5452</v>
      </c>
      <c r="C2783" s="20" t="s">
        <v>3939</v>
      </c>
      <c r="D2783" s="45">
        <v>14.00780200958252</v>
      </c>
      <c r="E2783" s="56">
        <v>14.00780200958252</v>
      </c>
    </row>
    <row r="2784" spans="1:5" ht="30">
      <c r="A2784" s="5" t="s">
        <v>5453</v>
      </c>
      <c r="B2784" s="15" t="s">
        <v>5454</v>
      </c>
      <c r="C2784" s="20" t="s">
        <v>505</v>
      </c>
      <c r="D2784" s="44">
        <v>2.5426383018493652</v>
      </c>
      <c r="E2784" s="55">
        <v>2.5426383018493652</v>
      </c>
    </row>
    <row r="2785" spans="1:5" ht="45">
      <c r="A2785" s="5" t="s">
        <v>5455</v>
      </c>
      <c r="B2785" s="15" t="s">
        <v>5456</v>
      </c>
      <c r="C2785" s="20" t="s">
        <v>5125</v>
      </c>
      <c r="D2785" s="51">
        <v>5.1027797162532806E-2</v>
      </c>
      <c r="E2785" s="62">
        <v>5.1027797162532806E-2</v>
      </c>
    </row>
    <row r="2786" spans="1:5" ht="30">
      <c r="A2786" s="5" t="s">
        <v>5457</v>
      </c>
      <c r="B2786" s="15" t="s">
        <v>5458</v>
      </c>
      <c r="C2786" s="20" t="s">
        <v>5128</v>
      </c>
      <c r="D2786" s="52">
        <v>2.1206082237767987E-5</v>
      </c>
      <c r="E2786" s="63">
        <v>2.1206082237767987E-5</v>
      </c>
    </row>
    <row r="2787" spans="1:5" ht="30">
      <c r="A2787" s="5" t="s">
        <v>5459</v>
      </c>
      <c r="B2787" s="15" t="s">
        <v>5460</v>
      </c>
      <c r="C2787" s="20" t="s">
        <v>38</v>
      </c>
      <c r="D2787" s="45">
        <v>35.779994964599609</v>
      </c>
      <c r="E2787" s="56">
        <v>35.779994964599609</v>
      </c>
    </row>
    <row r="2788" spans="1:5" ht="30">
      <c r="A2788" s="5" t="s">
        <v>5461</v>
      </c>
      <c r="B2788" s="15" t="s">
        <v>5462</v>
      </c>
      <c r="C2788" s="20" t="s">
        <v>30</v>
      </c>
      <c r="D2788" s="50">
        <v>327.41253662109375</v>
      </c>
      <c r="E2788" s="61">
        <v>327.41253662109375</v>
      </c>
    </row>
    <row r="2789" spans="1:5" ht="30">
      <c r="A2789" s="5" t="s">
        <v>5463</v>
      </c>
      <c r="B2789" s="15" t="s">
        <v>5464</v>
      </c>
      <c r="C2789" s="20" t="s">
        <v>212</v>
      </c>
      <c r="D2789" s="50">
        <v>941.77105712890625</v>
      </c>
      <c r="E2789" s="61">
        <v>941.77105712890625</v>
      </c>
    </row>
    <row r="2790" spans="1:5" ht="30">
      <c r="A2790" s="5" t="s">
        <v>5465</v>
      </c>
      <c r="B2790" s="15" t="s">
        <v>5466</v>
      </c>
      <c r="C2790" s="20" t="s">
        <v>505</v>
      </c>
      <c r="D2790" s="44">
        <v>6.5562906265258789</v>
      </c>
      <c r="E2790" s="55">
        <v>6.5562906265258789</v>
      </c>
    </row>
    <row r="2791" spans="1:5" ht="30">
      <c r="A2791" s="5" t="s">
        <v>5467</v>
      </c>
      <c r="B2791" s="15" t="s">
        <v>5468</v>
      </c>
      <c r="C2791" s="20" t="s">
        <v>500</v>
      </c>
      <c r="D2791" s="46">
        <v>3047.146728515625</v>
      </c>
      <c r="E2791" s="57">
        <v>3047.146728515625</v>
      </c>
    </row>
    <row r="2792" spans="1:5" ht="30">
      <c r="A2792" s="5" t="s">
        <v>5469</v>
      </c>
      <c r="B2792" s="15" t="s">
        <v>5470</v>
      </c>
      <c r="C2792" s="20" t="s">
        <v>500</v>
      </c>
      <c r="D2792" s="50">
        <v>499.65814208984375</v>
      </c>
      <c r="E2792" s="61">
        <v>499.65814208984375</v>
      </c>
    </row>
    <row r="2793" spans="1:5" ht="30">
      <c r="A2793" s="5" t="s">
        <v>5471</v>
      </c>
      <c r="B2793" s="15" t="s">
        <v>5472</v>
      </c>
      <c r="C2793" s="20"/>
      <c r="D2793" s="44">
        <v>1.1400454044342041</v>
      </c>
      <c r="E2793" s="55">
        <v>1.1400454044342041</v>
      </c>
    </row>
    <row r="2794" spans="1:5" ht="30">
      <c r="A2794" s="5" t="s">
        <v>5473</v>
      </c>
      <c r="B2794" s="15" t="s">
        <v>5474</v>
      </c>
      <c r="C2794" s="20" t="s">
        <v>3939</v>
      </c>
      <c r="D2794" s="45">
        <v>14.00780200958252</v>
      </c>
      <c r="E2794" s="56">
        <v>14.00780200958252</v>
      </c>
    </row>
    <row r="2795" spans="1:5" ht="30">
      <c r="A2795" s="5" t="s">
        <v>5475</v>
      </c>
      <c r="B2795" s="15" t="s">
        <v>5476</v>
      </c>
      <c r="C2795" s="20" t="s">
        <v>505</v>
      </c>
      <c r="D2795" s="44">
        <v>2.5426383018493652</v>
      </c>
      <c r="E2795" s="55">
        <v>2.5426383018493652</v>
      </c>
    </row>
    <row r="2796" spans="1:5" ht="30">
      <c r="A2796" s="5" t="s">
        <v>5477</v>
      </c>
      <c r="B2796" s="15" t="s">
        <v>5478</v>
      </c>
      <c r="C2796" s="20" t="s">
        <v>5125</v>
      </c>
      <c r="D2796" s="51">
        <v>5.1027797162532806E-2</v>
      </c>
      <c r="E2796" s="62">
        <v>5.1027797162532806E-2</v>
      </c>
    </row>
    <row r="2797" spans="1:5" ht="30">
      <c r="A2797" s="5" t="s">
        <v>5479</v>
      </c>
      <c r="B2797" s="15" t="s">
        <v>5480</v>
      </c>
      <c r="C2797" s="20" t="s">
        <v>5128</v>
      </c>
      <c r="D2797" s="52">
        <v>2.1206082237767987E-5</v>
      </c>
      <c r="E2797" s="63">
        <v>2.1206082237767987E-5</v>
      </c>
    </row>
    <row r="2798" spans="1:5" ht="30">
      <c r="A2798" s="5" t="s">
        <v>5481</v>
      </c>
      <c r="B2798" s="15" t="s">
        <v>5482</v>
      </c>
      <c r="C2798" s="20" t="s">
        <v>38</v>
      </c>
      <c r="D2798" s="45">
        <v>35.779994964599609</v>
      </c>
      <c r="E2798" s="56">
        <v>35.779994964599609</v>
      </c>
    </row>
    <row r="2799" spans="1:5" ht="30">
      <c r="A2799" s="5" t="s">
        <v>5483</v>
      </c>
      <c r="B2799" s="15" t="s">
        <v>5484</v>
      </c>
      <c r="C2799" s="20" t="s">
        <v>30</v>
      </c>
      <c r="D2799" s="50">
        <v>327.41253662109375</v>
      </c>
      <c r="E2799" s="61">
        <v>327.41253662109375</v>
      </c>
    </row>
    <row r="2800" spans="1:5" ht="30">
      <c r="A2800" s="5" t="s">
        <v>5485</v>
      </c>
      <c r="B2800" s="15" t="s">
        <v>5486</v>
      </c>
      <c r="C2800" s="20" t="s">
        <v>212</v>
      </c>
      <c r="D2800" s="50">
        <v>940.29241943359375</v>
      </c>
      <c r="E2800" s="61">
        <v>940.29241943359375</v>
      </c>
    </row>
    <row r="2801" spans="1:5" ht="30">
      <c r="A2801" s="5" t="s">
        <v>5487</v>
      </c>
      <c r="B2801" s="15" t="s">
        <v>5488</v>
      </c>
      <c r="C2801" s="20" t="s">
        <v>505</v>
      </c>
      <c r="D2801" s="44">
        <v>6.5562906265258789</v>
      </c>
      <c r="E2801" s="55">
        <v>6.5562906265258789</v>
      </c>
    </row>
    <row r="2802" spans="1:5" ht="30">
      <c r="A2802" s="5" t="s">
        <v>5489</v>
      </c>
      <c r="B2802" s="15" t="s">
        <v>5490</v>
      </c>
      <c r="C2802" s="20" t="s">
        <v>500</v>
      </c>
      <c r="D2802" s="46">
        <v>3047.146728515625</v>
      </c>
      <c r="E2802" s="57">
        <v>3047.146728515625</v>
      </c>
    </row>
    <row r="2803" spans="1:5" ht="30">
      <c r="A2803" s="5" t="s">
        <v>5491</v>
      </c>
      <c r="B2803" s="15" t="s">
        <v>5492</v>
      </c>
      <c r="C2803" s="20" t="s">
        <v>500</v>
      </c>
      <c r="D2803" s="50">
        <v>499.65814208984375</v>
      </c>
      <c r="E2803" s="61">
        <v>499.65814208984375</v>
      </c>
    </row>
    <row r="2804" spans="1:5" ht="30">
      <c r="A2804" s="5" t="s">
        <v>5493</v>
      </c>
      <c r="B2804" s="15" t="s">
        <v>5494</v>
      </c>
      <c r="C2804" s="20"/>
      <c r="D2804" s="44">
        <v>1.1400454044342041</v>
      </c>
      <c r="E2804" s="55">
        <v>1.1400454044342041</v>
      </c>
    </row>
    <row r="2805" spans="1:5" ht="30">
      <c r="A2805" s="5" t="s">
        <v>5495</v>
      </c>
      <c r="B2805" s="15" t="s">
        <v>5496</v>
      </c>
      <c r="C2805" s="20" t="s">
        <v>3939</v>
      </c>
      <c r="D2805" s="45">
        <v>14.00780200958252</v>
      </c>
      <c r="E2805" s="56">
        <v>14.00780200958252</v>
      </c>
    </row>
    <row r="2806" spans="1:5" ht="30">
      <c r="A2806" s="5" t="s">
        <v>5497</v>
      </c>
      <c r="B2806" s="15" t="s">
        <v>5498</v>
      </c>
      <c r="C2806" s="20" t="s">
        <v>505</v>
      </c>
      <c r="D2806" s="44">
        <v>2.5426383018493652</v>
      </c>
      <c r="E2806" s="55">
        <v>2.5426383018493652</v>
      </c>
    </row>
    <row r="2807" spans="1:5" ht="30">
      <c r="A2807" s="5" t="s">
        <v>5499</v>
      </c>
      <c r="B2807" s="15" t="s">
        <v>5500</v>
      </c>
      <c r="C2807" s="20" t="s">
        <v>5125</v>
      </c>
      <c r="D2807" s="51">
        <v>5.1027797162532806E-2</v>
      </c>
      <c r="E2807" s="62">
        <v>5.1027797162532806E-2</v>
      </c>
    </row>
    <row r="2808" spans="1:5" ht="30">
      <c r="A2808" s="5" t="s">
        <v>5501</v>
      </c>
      <c r="B2808" s="15" t="s">
        <v>5502</v>
      </c>
      <c r="C2808" s="20" t="s">
        <v>5128</v>
      </c>
      <c r="D2808" s="52">
        <v>2.1206082237767987E-5</v>
      </c>
      <c r="E2808" s="63">
        <v>2.1206082237767987E-5</v>
      </c>
    </row>
    <row r="2809" spans="1:5" ht="30">
      <c r="A2809" s="5" t="s">
        <v>5503</v>
      </c>
      <c r="B2809" s="15" t="s">
        <v>5504</v>
      </c>
      <c r="C2809" s="20" t="s">
        <v>38</v>
      </c>
      <c r="D2809" s="45">
        <v>35.779994964599609</v>
      </c>
      <c r="E2809" s="56">
        <v>35.779994964599609</v>
      </c>
    </row>
    <row r="2810" spans="1:5" ht="30">
      <c r="A2810" s="5" t="s">
        <v>5505</v>
      </c>
      <c r="B2810" s="15" t="s">
        <v>5506</v>
      </c>
      <c r="C2810" s="20" t="s">
        <v>30</v>
      </c>
      <c r="D2810" s="50">
        <v>327.41253662109375</v>
      </c>
      <c r="E2810" s="61">
        <v>327.41253662109375</v>
      </c>
    </row>
    <row r="2811" spans="1:5" ht="30">
      <c r="A2811" s="5" t="s">
        <v>5507</v>
      </c>
      <c r="B2811" s="15" t="s">
        <v>5508</v>
      </c>
      <c r="C2811" s="20" t="s">
        <v>212</v>
      </c>
      <c r="D2811" s="45">
        <v>88.241500854492187</v>
      </c>
      <c r="E2811" s="56">
        <v>88.241500854492187</v>
      </c>
    </row>
    <row r="2812" spans="1:5" ht="30">
      <c r="A2812" s="5" t="s">
        <v>5509</v>
      </c>
      <c r="B2812" s="15" t="s">
        <v>5510</v>
      </c>
      <c r="C2812" s="20" t="s">
        <v>505</v>
      </c>
      <c r="D2812" s="44">
        <v>6.5562906265258789</v>
      </c>
      <c r="E2812" s="55">
        <v>6.5562906265258789</v>
      </c>
    </row>
    <row r="2813" spans="1:5" ht="30">
      <c r="A2813" s="5" t="s">
        <v>5511</v>
      </c>
      <c r="B2813" s="15" t="s">
        <v>5512</v>
      </c>
      <c r="C2813" s="20" t="s">
        <v>500</v>
      </c>
      <c r="D2813" s="46">
        <v>3047.146728515625</v>
      </c>
      <c r="E2813" s="57">
        <v>3047.146728515625</v>
      </c>
    </row>
    <row r="2814" spans="1:5" ht="30">
      <c r="A2814" s="5" t="s">
        <v>5513</v>
      </c>
      <c r="B2814" s="15" t="s">
        <v>5514</v>
      </c>
      <c r="C2814" s="20" t="s">
        <v>500</v>
      </c>
      <c r="D2814" s="50">
        <v>499.65814208984375</v>
      </c>
      <c r="E2814" s="61">
        <v>499.65814208984375</v>
      </c>
    </row>
    <row r="2815" spans="1:5" ht="30">
      <c r="A2815" s="5" t="s">
        <v>5515</v>
      </c>
      <c r="B2815" s="15" t="s">
        <v>5516</v>
      </c>
      <c r="C2815" s="20"/>
      <c r="D2815" s="44">
        <v>1.1400454044342041</v>
      </c>
      <c r="E2815" s="55">
        <v>1.1400454044342041</v>
      </c>
    </row>
    <row r="2816" spans="1:5" ht="30">
      <c r="A2816" s="5" t="s">
        <v>5517</v>
      </c>
      <c r="B2816" s="15" t="s">
        <v>5518</v>
      </c>
      <c r="C2816" s="20" t="s">
        <v>3939</v>
      </c>
      <c r="D2816" s="45">
        <v>14.00780200958252</v>
      </c>
      <c r="E2816" s="56">
        <v>14.00780200958252</v>
      </c>
    </row>
    <row r="2817" spans="1:5" ht="30">
      <c r="A2817" s="5" t="s">
        <v>5519</v>
      </c>
      <c r="B2817" s="15" t="s">
        <v>5520</v>
      </c>
      <c r="C2817" s="20" t="s">
        <v>505</v>
      </c>
      <c r="D2817" s="44">
        <v>2.5426383018493652</v>
      </c>
      <c r="E2817" s="55">
        <v>2.5426383018493652</v>
      </c>
    </row>
    <row r="2818" spans="1:5" ht="30">
      <c r="A2818" s="5" t="s">
        <v>5521</v>
      </c>
      <c r="B2818" s="15" t="s">
        <v>5522</v>
      </c>
      <c r="C2818" s="20" t="s">
        <v>5125</v>
      </c>
      <c r="D2818" s="51">
        <v>5.1027797162532806E-2</v>
      </c>
      <c r="E2818" s="62">
        <v>5.1027797162532806E-2</v>
      </c>
    </row>
    <row r="2819" spans="1:5" ht="30">
      <c r="A2819" s="5" t="s">
        <v>5523</v>
      </c>
      <c r="B2819" s="15" t="s">
        <v>5524</v>
      </c>
      <c r="C2819" s="20" t="s">
        <v>5128</v>
      </c>
      <c r="D2819" s="52">
        <v>2.1206082237767987E-5</v>
      </c>
      <c r="E2819" s="63">
        <v>2.1206082237767987E-5</v>
      </c>
    </row>
    <row r="2820" spans="1:5" ht="30">
      <c r="A2820" s="5" t="s">
        <v>5525</v>
      </c>
      <c r="B2820" s="15" t="s">
        <v>5526</v>
      </c>
      <c r="C2820" s="20" t="s">
        <v>38</v>
      </c>
      <c r="D2820" s="50">
        <v>162.49998474121094</v>
      </c>
      <c r="E2820" s="61">
        <v>162.49998474121094</v>
      </c>
    </row>
    <row r="2821" spans="1:5" ht="30">
      <c r="A2821" s="5" t="s">
        <v>5527</v>
      </c>
      <c r="B2821" s="15" t="s">
        <v>5528</v>
      </c>
      <c r="C2821" s="20" t="s">
        <v>30</v>
      </c>
      <c r="D2821" s="50">
        <v>535.54058837890625</v>
      </c>
      <c r="E2821" s="61">
        <v>535.54058837890625</v>
      </c>
    </row>
    <row r="2822" spans="1:5" ht="30">
      <c r="A2822" s="5" t="s">
        <v>5529</v>
      </c>
      <c r="B2822" s="15" t="s">
        <v>5530</v>
      </c>
      <c r="C2822" s="20" t="s">
        <v>212</v>
      </c>
      <c r="D2822" s="47">
        <v>1112.54150390625</v>
      </c>
      <c r="E2822" s="58">
        <v>1112.54150390625</v>
      </c>
    </row>
    <row r="2823" spans="1:5" ht="30">
      <c r="A2823" s="5" t="s">
        <v>5531</v>
      </c>
      <c r="B2823" s="15" t="s">
        <v>5532</v>
      </c>
      <c r="C2823" s="20" t="s">
        <v>505</v>
      </c>
      <c r="D2823" s="44">
        <v>6.4240798950195313</v>
      </c>
      <c r="E2823" s="55">
        <v>6.4240798950195313</v>
      </c>
    </row>
    <row r="2824" spans="1:5" ht="30">
      <c r="A2824" s="5" t="s">
        <v>5533</v>
      </c>
      <c r="B2824" s="15" t="s">
        <v>5534</v>
      </c>
      <c r="C2824" s="20" t="s">
        <v>500</v>
      </c>
      <c r="D2824" s="46">
        <v>3396.793701171875</v>
      </c>
      <c r="E2824" s="57">
        <v>3396.793701171875</v>
      </c>
    </row>
    <row r="2825" spans="1:5" ht="30">
      <c r="A2825" s="5" t="s">
        <v>5535</v>
      </c>
      <c r="B2825" s="15" t="s">
        <v>5536</v>
      </c>
      <c r="C2825" s="20" t="s">
        <v>500</v>
      </c>
      <c r="D2825" s="50">
        <v>849.30511474609375</v>
      </c>
      <c r="E2825" s="61">
        <v>849.30511474609375</v>
      </c>
    </row>
    <row r="2826" spans="1:5" ht="30">
      <c r="A2826" s="5" t="s">
        <v>5537</v>
      </c>
      <c r="B2826" s="15" t="s">
        <v>5538</v>
      </c>
      <c r="C2826" s="20"/>
      <c r="D2826" s="44">
        <v>1.9023786783218384</v>
      </c>
      <c r="E2826" s="55">
        <v>1.9023786783218384</v>
      </c>
    </row>
    <row r="2827" spans="1:5" ht="30">
      <c r="A2827" s="5" t="s">
        <v>5539</v>
      </c>
      <c r="B2827" s="15" t="s">
        <v>5540</v>
      </c>
      <c r="C2827" s="20" t="s">
        <v>3939</v>
      </c>
      <c r="D2827" s="45">
        <v>48.966911315917969</v>
      </c>
      <c r="E2827" s="56">
        <v>48.966911315917969</v>
      </c>
    </row>
    <row r="2828" spans="1:5" ht="30">
      <c r="A2828" s="5" t="s">
        <v>5541</v>
      </c>
      <c r="B2828" s="15" t="s">
        <v>5542</v>
      </c>
      <c r="C2828" s="20" t="s">
        <v>505</v>
      </c>
      <c r="D2828" s="44">
        <v>2.7792444229125977</v>
      </c>
      <c r="E2828" s="55">
        <v>2.7792444229125977</v>
      </c>
    </row>
    <row r="2829" spans="1:5" ht="45">
      <c r="A2829" s="5" t="s">
        <v>5543</v>
      </c>
      <c r="B2829" s="15" t="s">
        <v>5544</v>
      </c>
      <c r="C2829" s="20" t="s">
        <v>5125</v>
      </c>
      <c r="D2829" s="51">
        <v>8.6018957197666168E-2</v>
      </c>
      <c r="E2829" s="62">
        <v>8.6018957197666168E-2</v>
      </c>
    </row>
    <row r="2830" spans="1:5" ht="45">
      <c r="A2830" s="5" t="s">
        <v>5545</v>
      </c>
      <c r="B2830" s="15" t="s">
        <v>5546</v>
      </c>
      <c r="C2830" s="20" t="s">
        <v>5128</v>
      </c>
      <c r="D2830" s="52">
        <v>3.0900733690941706E-5</v>
      </c>
      <c r="E2830" s="63">
        <v>3.0900733690941706E-5</v>
      </c>
    </row>
    <row r="2831" spans="1:5" ht="45">
      <c r="A2831" s="5" t="s">
        <v>5547</v>
      </c>
      <c r="B2831" s="15" t="s">
        <v>5548</v>
      </c>
      <c r="C2831" s="20" t="s">
        <v>38</v>
      </c>
      <c r="D2831" s="45">
        <v>35.07843017578125</v>
      </c>
      <c r="E2831" s="56">
        <v>35.07843017578125</v>
      </c>
    </row>
    <row r="2832" spans="1:5" ht="45">
      <c r="A2832" s="5" t="s">
        <v>5549</v>
      </c>
      <c r="B2832" s="15" t="s">
        <v>5550</v>
      </c>
      <c r="C2832" s="20" t="s">
        <v>30</v>
      </c>
      <c r="D2832" s="50">
        <v>326.27377319335937</v>
      </c>
      <c r="E2832" s="61">
        <v>326.27377319335937</v>
      </c>
    </row>
    <row r="2833" spans="1:5" ht="45">
      <c r="A2833" s="5" t="s">
        <v>5551</v>
      </c>
      <c r="B2833" s="15" t="s">
        <v>5552</v>
      </c>
      <c r="C2833" s="20" t="s">
        <v>212</v>
      </c>
      <c r="D2833" s="45">
        <v>88.241500854492187</v>
      </c>
      <c r="E2833" s="56">
        <v>88.241500854492187</v>
      </c>
    </row>
    <row r="2834" spans="1:5" ht="45">
      <c r="A2834" s="5" t="s">
        <v>5553</v>
      </c>
      <c r="B2834" s="15" t="s">
        <v>5554</v>
      </c>
      <c r="C2834" s="20" t="s">
        <v>505</v>
      </c>
      <c r="D2834" s="44">
        <v>6.5630488395690918</v>
      </c>
      <c r="E2834" s="55">
        <v>6.5630488395690918</v>
      </c>
    </row>
    <row r="2835" spans="1:5" ht="45">
      <c r="A2835" s="5" t="s">
        <v>5555</v>
      </c>
      <c r="B2835" s="15" t="s">
        <v>5556</v>
      </c>
      <c r="C2835" s="20" t="s">
        <v>500</v>
      </c>
      <c r="D2835" s="46">
        <v>3046.146728515625</v>
      </c>
      <c r="E2835" s="57">
        <v>3046.146728515625</v>
      </c>
    </row>
    <row r="2836" spans="1:5" ht="45">
      <c r="A2836" s="5" t="s">
        <v>5557</v>
      </c>
      <c r="B2836" s="15" t="s">
        <v>5558</v>
      </c>
      <c r="C2836" s="20" t="s">
        <v>500</v>
      </c>
      <c r="D2836" s="50">
        <v>498.65817260742187</v>
      </c>
      <c r="E2836" s="61">
        <v>498.65817260742187</v>
      </c>
    </row>
    <row r="2837" spans="1:5" ht="45">
      <c r="A2837" s="5" t="s">
        <v>5559</v>
      </c>
      <c r="B2837" s="15" t="s">
        <v>5560</v>
      </c>
      <c r="C2837" s="20"/>
      <c r="D2837" s="44">
        <v>1.1389137506484985</v>
      </c>
      <c r="E2837" s="55">
        <v>1.1389137506484985</v>
      </c>
    </row>
    <row r="2838" spans="1:5" ht="45">
      <c r="A2838" s="5" t="s">
        <v>5561</v>
      </c>
      <c r="B2838" s="15" t="s">
        <v>5562</v>
      </c>
      <c r="C2838" s="20" t="s">
        <v>3939</v>
      </c>
      <c r="D2838" s="45">
        <v>13.743639945983887</v>
      </c>
      <c r="E2838" s="56">
        <v>13.743639945983887</v>
      </c>
    </row>
    <row r="2839" spans="1:5" ht="45">
      <c r="A2839" s="5" t="s">
        <v>5563</v>
      </c>
      <c r="B2839" s="15" t="s">
        <v>5564</v>
      </c>
      <c r="C2839" s="20" t="s">
        <v>505</v>
      </c>
      <c r="D2839" s="44">
        <v>2.5347764492034912</v>
      </c>
      <c r="E2839" s="55">
        <v>2.5347764492034912</v>
      </c>
    </row>
    <row r="2840" spans="1:5" ht="45">
      <c r="A2840" s="5" t="s">
        <v>5565</v>
      </c>
      <c r="B2840" s="15" t="s">
        <v>5566</v>
      </c>
      <c r="C2840" s="20" t="s">
        <v>5125</v>
      </c>
      <c r="D2840" s="51">
        <v>5.0813432782888412E-2</v>
      </c>
      <c r="E2840" s="62">
        <v>5.0813432782888412E-2</v>
      </c>
    </row>
    <row r="2841" spans="1:5" ht="45">
      <c r="A2841" s="5" t="s">
        <v>5567</v>
      </c>
      <c r="B2841" s="15" t="s">
        <v>5568</v>
      </c>
      <c r="C2841" s="20" t="s">
        <v>5128</v>
      </c>
      <c r="D2841" s="52">
        <v>2.1159152311156504E-5</v>
      </c>
      <c r="E2841" s="63">
        <v>2.1159152311156504E-5</v>
      </c>
    </row>
    <row r="2842" spans="1:5" ht="45">
      <c r="A2842" s="5" t="s">
        <v>5569</v>
      </c>
      <c r="B2842" s="15" t="s">
        <v>5570</v>
      </c>
      <c r="C2842" s="20" t="s">
        <v>38</v>
      </c>
      <c r="D2842" s="50">
        <v>181.26052856445312</v>
      </c>
      <c r="E2842" s="61">
        <v>181.26052856445312</v>
      </c>
    </row>
    <row r="2843" spans="1:5" ht="60">
      <c r="A2843" s="5" t="s">
        <v>5571</v>
      </c>
      <c r="B2843" s="15" t="s">
        <v>5572</v>
      </c>
      <c r="C2843" s="20" t="s">
        <v>30</v>
      </c>
      <c r="D2843" s="50">
        <v>201.68321228027344</v>
      </c>
      <c r="E2843" s="61">
        <v>201.68321228027344</v>
      </c>
    </row>
    <row r="2844" spans="1:5" ht="45">
      <c r="A2844" s="5" t="s">
        <v>5573</v>
      </c>
      <c r="B2844" s="15" t="s">
        <v>5574</v>
      </c>
      <c r="C2844" s="20" t="s">
        <v>212</v>
      </c>
      <c r="D2844" s="47">
        <v>1108.664794921875</v>
      </c>
      <c r="E2844" s="58">
        <v>1108.664794921875</v>
      </c>
    </row>
    <row r="2845" spans="1:5" ht="45">
      <c r="A2845" s="5" t="s">
        <v>5575</v>
      </c>
      <c r="B2845" s="15" t="s">
        <v>5576</v>
      </c>
      <c r="C2845" s="20" t="s">
        <v>505</v>
      </c>
      <c r="D2845" s="44">
        <v>2.3213257789611816</v>
      </c>
      <c r="E2845" s="55">
        <v>2.3213257789611816</v>
      </c>
    </row>
    <row r="2846" spans="1:5" ht="45">
      <c r="A2846" s="5" t="s">
        <v>5577</v>
      </c>
      <c r="B2846" s="15" t="s">
        <v>5578</v>
      </c>
      <c r="C2846" s="20" t="s">
        <v>500</v>
      </c>
      <c r="D2846" s="50">
        <v>866.895751953125</v>
      </c>
      <c r="E2846" s="61">
        <v>866.895751953125</v>
      </c>
    </row>
    <row r="2847" spans="1:5" ht="45">
      <c r="A2847" s="5" t="s">
        <v>5579</v>
      </c>
      <c r="B2847" s="15" t="s">
        <v>5580</v>
      </c>
      <c r="C2847" s="20" t="s">
        <v>500</v>
      </c>
      <c r="D2847" s="47">
        <v>-1680.5927734375</v>
      </c>
      <c r="E2847" s="58">
        <v>-1680.5927734375</v>
      </c>
    </row>
    <row r="2848" spans="1:5" ht="60">
      <c r="A2848" s="5" t="s">
        <v>5581</v>
      </c>
      <c r="B2848" s="15" t="s">
        <v>5582</v>
      </c>
      <c r="C2848" s="20"/>
      <c r="D2848" s="44">
        <v>-1.1353644132614136</v>
      </c>
      <c r="E2848" s="55">
        <v>-1.1353644132614136</v>
      </c>
    </row>
    <row r="2849" spans="1:5" ht="45">
      <c r="A2849" s="5" t="s">
        <v>5583</v>
      </c>
      <c r="B2849" s="15" t="s">
        <v>5584</v>
      </c>
      <c r="C2849" s="20" t="s">
        <v>3939</v>
      </c>
      <c r="D2849" s="50">
        <v>874.84381103515625</v>
      </c>
      <c r="E2849" s="61">
        <v>874.84381103515625</v>
      </c>
    </row>
    <row r="2850" spans="1:5" ht="60">
      <c r="A2850" s="5" t="s">
        <v>5585</v>
      </c>
      <c r="B2850" s="15" t="s">
        <v>5586</v>
      </c>
      <c r="C2850" s="20" t="s">
        <v>505</v>
      </c>
      <c r="D2850" s="44">
        <v>4.4166121482849121</v>
      </c>
      <c r="E2850" s="55">
        <v>4.4166121482849121</v>
      </c>
    </row>
    <row r="2851" spans="1:5" ht="60">
      <c r="A2851" s="5" t="s">
        <v>5587</v>
      </c>
      <c r="B2851" s="15" t="s">
        <v>5588</v>
      </c>
      <c r="C2851" s="20" t="s">
        <v>5125</v>
      </c>
      <c r="D2851" s="51">
        <v>0.67688560485839844</v>
      </c>
      <c r="E2851" s="62">
        <v>0.67688560485839844</v>
      </c>
    </row>
    <row r="2852" spans="1:5" ht="60">
      <c r="A2852" s="5" t="s">
        <v>5589</v>
      </c>
      <c r="B2852" s="15" t="s">
        <v>5590</v>
      </c>
      <c r="C2852" s="20" t="s">
        <v>5128</v>
      </c>
      <c r="D2852" s="54">
        <v>1.3649879838339984E-4</v>
      </c>
      <c r="E2852" s="65">
        <v>1.3649879838339984E-4</v>
      </c>
    </row>
    <row r="2853" spans="1:5" ht="45">
      <c r="A2853" s="5" t="s">
        <v>5591</v>
      </c>
      <c r="B2853" s="15" t="s">
        <v>5592</v>
      </c>
      <c r="C2853" s="20" t="s">
        <v>38</v>
      </c>
      <c r="D2853" s="45">
        <v>35.078441619873047</v>
      </c>
      <c r="E2853" s="56">
        <v>35.078441619873047</v>
      </c>
    </row>
    <row r="2854" spans="1:5" ht="60">
      <c r="A2854" s="5" t="s">
        <v>5593</v>
      </c>
      <c r="B2854" s="15" t="s">
        <v>5594</v>
      </c>
      <c r="C2854" s="20" t="s">
        <v>30</v>
      </c>
      <c r="D2854" s="50">
        <v>207.28546142578125</v>
      </c>
      <c r="E2854" s="61">
        <v>207.28546142578125</v>
      </c>
    </row>
    <row r="2855" spans="1:5" ht="45">
      <c r="A2855" s="5" t="s">
        <v>5595</v>
      </c>
      <c r="B2855" s="15" t="s">
        <v>5596</v>
      </c>
      <c r="C2855" s="20" t="s">
        <v>212</v>
      </c>
      <c r="D2855" s="50">
        <v>163.7122802734375</v>
      </c>
      <c r="E2855" s="61">
        <v>163.7122802734375</v>
      </c>
    </row>
    <row r="2856" spans="1:5" ht="45">
      <c r="A2856" s="5" t="s">
        <v>5597</v>
      </c>
      <c r="B2856" s="15" t="s">
        <v>5598</v>
      </c>
      <c r="C2856" s="20" t="s">
        <v>505</v>
      </c>
      <c r="D2856" s="44">
        <v>2.3964953422546387</v>
      </c>
      <c r="E2856" s="55">
        <v>2.3964953422546387</v>
      </c>
    </row>
    <row r="2857" spans="1:5" ht="45">
      <c r="A2857" s="5" t="s">
        <v>5599</v>
      </c>
      <c r="B2857" s="15" t="s">
        <v>5600</v>
      </c>
      <c r="C2857" s="20" t="s">
        <v>500</v>
      </c>
      <c r="D2857" s="50">
        <v>885.9737548828125</v>
      </c>
      <c r="E2857" s="61">
        <v>885.9737548828125</v>
      </c>
    </row>
    <row r="2858" spans="1:5" ht="45">
      <c r="A2858" s="5" t="s">
        <v>5601</v>
      </c>
      <c r="B2858" s="15" t="s">
        <v>5602</v>
      </c>
      <c r="C2858" s="20" t="s">
        <v>500</v>
      </c>
      <c r="D2858" s="47">
        <v>-1661.5147705078125</v>
      </c>
      <c r="E2858" s="58">
        <v>-1661.5147705078125</v>
      </c>
    </row>
    <row r="2859" spans="1:5" ht="60">
      <c r="A2859" s="5" t="s">
        <v>5603</v>
      </c>
      <c r="B2859" s="15" t="s">
        <v>5604</v>
      </c>
      <c r="C2859" s="20"/>
      <c r="D2859" s="51">
        <v>-9.3828514218330383E-2</v>
      </c>
      <c r="E2859" s="62">
        <v>-9.3828514218330383E-2</v>
      </c>
    </row>
    <row r="2860" spans="1:5" ht="45">
      <c r="A2860" s="5" t="s">
        <v>5605</v>
      </c>
      <c r="B2860" s="15" t="s">
        <v>5606</v>
      </c>
      <c r="C2860" s="20" t="s">
        <v>3939</v>
      </c>
      <c r="D2860" s="50">
        <v>857.41680908203125</v>
      </c>
      <c r="E2860" s="61">
        <v>857.41680908203125</v>
      </c>
    </row>
    <row r="2861" spans="1:5" ht="60">
      <c r="A2861" s="5" t="s">
        <v>5607</v>
      </c>
      <c r="B2861" s="15" t="s">
        <v>5608</v>
      </c>
      <c r="C2861" s="20" t="s">
        <v>505</v>
      </c>
      <c r="D2861" s="44">
        <v>4.5241737365722656</v>
      </c>
      <c r="E2861" s="55">
        <v>4.5241737365722656</v>
      </c>
    </row>
    <row r="2862" spans="1:5" ht="60">
      <c r="A2862" s="5" t="s">
        <v>5609</v>
      </c>
      <c r="B2862" s="15" t="s">
        <v>5610</v>
      </c>
      <c r="C2862" s="20" t="s">
        <v>5125</v>
      </c>
      <c r="D2862" s="51">
        <v>0.66038024425506592</v>
      </c>
      <c r="E2862" s="62">
        <v>0.66038024425506592</v>
      </c>
    </row>
    <row r="2863" spans="1:5" ht="60">
      <c r="A2863" s="5" t="s">
        <v>5611</v>
      </c>
      <c r="B2863" s="15" t="s">
        <v>5612</v>
      </c>
      <c r="C2863" s="20" t="s">
        <v>5128</v>
      </c>
      <c r="D2863" s="54">
        <v>1.2912937381770462E-4</v>
      </c>
      <c r="E2863" s="65">
        <v>1.2912937381770462E-4</v>
      </c>
    </row>
    <row r="2864" spans="1:5" ht="30">
      <c r="A2864" s="5" t="s">
        <v>5613</v>
      </c>
      <c r="B2864" s="15" t="s">
        <v>5614</v>
      </c>
      <c r="C2864" s="20" t="s">
        <v>38</v>
      </c>
      <c r="D2864" s="44">
        <v>9.8499994277954102</v>
      </c>
      <c r="E2864" s="55">
        <v>9.8499994277954102</v>
      </c>
    </row>
    <row r="2865" spans="1:5" ht="30">
      <c r="A2865" s="5" t="s">
        <v>5615</v>
      </c>
      <c r="B2865" s="15" t="s">
        <v>5616</v>
      </c>
      <c r="C2865" s="20" t="s">
        <v>30</v>
      </c>
      <c r="D2865" s="50">
        <v>360.61846923828125</v>
      </c>
      <c r="E2865" s="61">
        <v>360.61846923828125</v>
      </c>
    </row>
    <row r="2866" spans="1:5" ht="30">
      <c r="A2866" s="5" t="s">
        <v>5617</v>
      </c>
      <c r="B2866" s="15" t="s">
        <v>5618</v>
      </c>
      <c r="C2866" s="20" t="s">
        <v>212</v>
      </c>
      <c r="D2866" s="50">
        <v>815.93121337890625</v>
      </c>
      <c r="E2866" s="61">
        <v>815.93121337890625</v>
      </c>
    </row>
    <row r="2867" spans="1:5" ht="30">
      <c r="A2867" s="5" t="s">
        <v>5619</v>
      </c>
      <c r="B2867" s="15" t="s">
        <v>5620</v>
      </c>
      <c r="C2867" s="20" t="s">
        <v>505</v>
      </c>
      <c r="D2867" s="44">
        <v>7.3459877967834473</v>
      </c>
      <c r="E2867" s="55">
        <v>7.3459877967834473</v>
      </c>
    </row>
    <row r="2868" spans="1:5" ht="30">
      <c r="A2868" s="5" t="s">
        <v>5621</v>
      </c>
      <c r="B2868" s="15" t="s">
        <v>5622</v>
      </c>
      <c r="C2868" s="20" t="s">
        <v>500</v>
      </c>
      <c r="D2868" s="46">
        <v>3180.99267578125</v>
      </c>
      <c r="E2868" s="57">
        <v>3180.99267578125</v>
      </c>
    </row>
    <row r="2869" spans="1:5" ht="30">
      <c r="A2869" s="5" t="s">
        <v>5623</v>
      </c>
      <c r="B2869" s="15" t="s">
        <v>5624</v>
      </c>
      <c r="C2869" s="20" t="s">
        <v>500</v>
      </c>
      <c r="D2869" s="50">
        <v>633.5042724609375</v>
      </c>
      <c r="E2869" s="61">
        <v>633.5042724609375</v>
      </c>
    </row>
    <row r="2870" spans="1:5" ht="30">
      <c r="A2870" s="5" t="s">
        <v>5625</v>
      </c>
      <c r="B2870" s="15" t="s">
        <v>5626</v>
      </c>
      <c r="C2870" s="20"/>
      <c r="D2870" s="44">
        <v>1.2005442380905151</v>
      </c>
      <c r="E2870" s="55">
        <v>1.2005442380905151</v>
      </c>
    </row>
    <row r="2871" spans="1:5" ht="30">
      <c r="A2871" s="5" t="s">
        <v>5627</v>
      </c>
      <c r="B2871" s="15" t="s">
        <v>5628</v>
      </c>
      <c r="C2871" s="20" t="s">
        <v>3939</v>
      </c>
      <c r="D2871" s="44">
        <v>3.4236855506896973</v>
      </c>
      <c r="E2871" s="55">
        <v>3.4236855506896973</v>
      </c>
    </row>
    <row r="2872" spans="1:5" ht="30">
      <c r="A2872" s="5" t="s">
        <v>5629</v>
      </c>
      <c r="B2872" s="15" t="s">
        <v>5630</v>
      </c>
      <c r="C2872" s="20" t="s">
        <v>505</v>
      </c>
      <c r="D2872" s="44">
        <v>2.1149947643280029</v>
      </c>
      <c r="E2872" s="55">
        <v>2.1149947643280029</v>
      </c>
    </row>
    <row r="2873" spans="1:5" ht="45">
      <c r="A2873" s="5" t="s">
        <v>5631</v>
      </c>
      <c r="B2873" s="15" t="s">
        <v>5632</v>
      </c>
      <c r="C2873" s="20" t="s">
        <v>5125</v>
      </c>
      <c r="D2873" s="51">
        <v>5.1001131534576416E-2</v>
      </c>
      <c r="E2873" s="62">
        <v>5.1001131534576416E-2</v>
      </c>
    </row>
    <row r="2874" spans="1:5" ht="45">
      <c r="A2874" s="5" t="s">
        <v>5633</v>
      </c>
      <c r="B2874" s="15" t="s">
        <v>5634</v>
      </c>
      <c r="C2874" s="20" t="s">
        <v>5128</v>
      </c>
      <c r="D2874" s="52">
        <v>2.2775759134674445E-5</v>
      </c>
      <c r="E2874" s="63">
        <v>2.2775759134674445E-5</v>
      </c>
    </row>
    <row r="2875" spans="1:5" ht="30">
      <c r="A2875" s="5" t="s">
        <v>5635</v>
      </c>
      <c r="B2875" s="15" t="s">
        <v>5636</v>
      </c>
      <c r="C2875" s="20" t="s">
        <v>38</v>
      </c>
      <c r="D2875" s="45">
        <v>32.599998474121094</v>
      </c>
      <c r="E2875" s="56">
        <v>32.599998474121094</v>
      </c>
    </row>
    <row r="2876" spans="1:5" ht="30">
      <c r="A2876" s="5" t="s">
        <v>5637</v>
      </c>
      <c r="B2876" s="15" t="s">
        <v>5638</v>
      </c>
      <c r="C2876" s="20" t="s">
        <v>30</v>
      </c>
      <c r="D2876" s="50">
        <v>532.26885986328125</v>
      </c>
      <c r="E2876" s="61">
        <v>532.26885986328125</v>
      </c>
    </row>
    <row r="2877" spans="1:5" ht="30">
      <c r="A2877" s="5" t="s">
        <v>5639</v>
      </c>
      <c r="B2877" s="15" t="s">
        <v>5640</v>
      </c>
      <c r="C2877" s="20" t="s">
        <v>212</v>
      </c>
      <c r="D2877" s="50">
        <v>933.094482421875</v>
      </c>
      <c r="E2877" s="61">
        <v>933.094482421875</v>
      </c>
    </row>
    <row r="2878" spans="1:5" ht="30">
      <c r="A2878" s="5" t="s">
        <v>5641</v>
      </c>
      <c r="B2878" s="15" t="s">
        <v>5642</v>
      </c>
      <c r="C2878" s="20" t="s">
        <v>505</v>
      </c>
      <c r="D2878" s="44">
        <v>7.2867836952209473</v>
      </c>
      <c r="E2878" s="55">
        <v>7.2867836952209473</v>
      </c>
    </row>
    <row r="2879" spans="1:5" ht="30">
      <c r="A2879" s="5" t="s">
        <v>5643</v>
      </c>
      <c r="B2879" s="15" t="s">
        <v>5644</v>
      </c>
      <c r="C2879" s="20" t="s">
        <v>500</v>
      </c>
      <c r="D2879" s="46">
        <v>3527.034912109375</v>
      </c>
      <c r="E2879" s="57">
        <v>3527.034912109375</v>
      </c>
    </row>
    <row r="2880" spans="1:5" ht="30">
      <c r="A2880" s="5" t="s">
        <v>5645</v>
      </c>
      <c r="B2880" s="15" t="s">
        <v>5646</v>
      </c>
      <c r="C2880" s="20" t="s">
        <v>500</v>
      </c>
      <c r="D2880" s="50">
        <v>979.54620361328125</v>
      </c>
      <c r="E2880" s="61">
        <v>979.54620361328125</v>
      </c>
    </row>
    <row r="2881" spans="1:5" ht="30">
      <c r="A2881" s="5" t="s">
        <v>5647</v>
      </c>
      <c r="B2881" s="15" t="s">
        <v>5648</v>
      </c>
      <c r="C2881" s="20"/>
      <c r="D2881" s="44">
        <v>1.4083235263824463</v>
      </c>
      <c r="E2881" s="55">
        <v>1.4083235263824463</v>
      </c>
    </row>
    <row r="2882" spans="1:5" ht="30">
      <c r="A2882" s="5" t="s">
        <v>5649</v>
      </c>
      <c r="B2882" s="15" t="s">
        <v>5650</v>
      </c>
      <c r="C2882" s="20" t="s">
        <v>3939</v>
      </c>
      <c r="D2882" s="44">
        <v>8.9612302780151367</v>
      </c>
      <c r="E2882" s="55">
        <v>8.9612302780151367</v>
      </c>
    </row>
    <row r="2883" spans="1:5" ht="30">
      <c r="A2883" s="5" t="s">
        <v>5651</v>
      </c>
      <c r="B2883" s="15" t="s">
        <v>5652</v>
      </c>
      <c r="C2883" s="20" t="s">
        <v>505</v>
      </c>
      <c r="D2883" s="44">
        <v>2.2488138675689697</v>
      </c>
      <c r="E2883" s="55">
        <v>2.2488138675689697</v>
      </c>
    </row>
    <row r="2884" spans="1:5" ht="45">
      <c r="A2884" s="5" t="s">
        <v>5653</v>
      </c>
      <c r="B2884" s="15" t="s">
        <v>5654</v>
      </c>
      <c r="C2884" s="20" t="s">
        <v>5125</v>
      </c>
      <c r="D2884" s="51">
        <v>7.323029637336731E-2</v>
      </c>
      <c r="E2884" s="62">
        <v>7.323029637336731E-2</v>
      </c>
    </row>
    <row r="2885" spans="1:5" ht="45">
      <c r="A2885" s="5" t="s">
        <v>5655</v>
      </c>
      <c r="B2885" s="15" t="s">
        <v>5656</v>
      </c>
      <c r="C2885" s="20" t="s">
        <v>5128</v>
      </c>
      <c r="D2885" s="52">
        <v>2.9974096833029762E-5</v>
      </c>
      <c r="E2885" s="63">
        <v>2.9974096833029762E-5</v>
      </c>
    </row>
    <row r="2886" spans="1:5" ht="30">
      <c r="A2886" s="5" t="s">
        <v>5657</v>
      </c>
      <c r="B2886" s="15" t="s">
        <v>5658</v>
      </c>
      <c r="C2886" s="20" t="s">
        <v>38</v>
      </c>
      <c r="D2886" s="45">
        <v>32.599998474121094</v>
      </c>
      <c r="E2886" s="56">
        <v>32.599998474121094</v>
      </c>
    </row>
    <row r="2887" spans="1:5" ht="30">
      <c r="A2887" s="5" t="s">
        <v>5659</v>
      </c>
      <c r="B2887" s="15" t="s">
        <v>5660</v>
      </c>
      <c r="C2887" s="20" t="s">
        <v>30</v>
      </c>
      <c r="D2887" s="50">
        <v>532.26885986328125</v>
      </c>
      <c r="E2887" s="61">
        <v>532.26885986328125</v>
      </c>
    </row>
    <row r="2888" spans="1:5" ht="30">
      <c r="A2888" s="5" t="s">
        <v>5661</v>
      </c>
      <c r="B2888" s="15" t="s">
        <v>5662</v>
      </c>
      <c r="C2888" s="20" t="s">
        <v>212</v>
      </c>
      <c r="D2888" s="50">
        <v>933.094482421875</v>
      </c>
      <c r="E2888" s="61">
        <v>933.094482421875</v>
      </c>
    </row>
    <row r="2889" spans="1:5" ht="30">
      <c r="A2889" s="5" t="s">
        <v>5663</v>
      </c>
      <c r="B2889" s="15" t="s">
        <v>5664</v>
      </c>
      <c r="C2889" s="20" t="s">
        <v>505</v>
      </c>
      <c r="D2889" s="44">
        <v>7.2867836952209473</v>
      </c>
      <c r="E2889" s="55">
        <v>7.2867836952209473</v>
      </c>
    </row>
    <row r="2890" spans="1:5" ht="30">
      <c r="A2890" s="5" t="s">
        <v>5665</v>
      </c>
      <c r="B2890" s="15" t="s">
        <v>5666</v>
      </c>
      <c r="C2890" s="20" t="s">
        <v>500</v>
      </c>
      <c r="D2890" s="46">
        <v>3527.034912109375</v>
      </c>
      <c r="E2890" s="57">
        <v>3527.034912109375</v>
      </c>
    </row>
    <row r="2891" spans="1:5" ht="30">
      <c r="A2891" s="5" t="s">
        <v>5667</v>
      </c>
      <c r="B2891" s="15" t="s">
        <v>5668</v>
      </c>
      <c r="C2891" s="20" t="s">
        <v>500</v>
      </c>
      <c r="D2891" s="50">
        <v>979.5462646484375</v>
      </c>
      <c r="E2891" s="61">
        <v>979.5462646484375</v>
      </c>
    </row>
    <row r="2892" spans="1:5" ht="30">
      <c r="A2892" s="5" t="s">
        <v>5669</v>
      </c>
      <c r="B2892" s="15" t="s">
        <v>5670</v>
      </c>
      <c r="C2892" s="20"/>
      <c r="D2892" s="44">
        <v>1.4083235263824463</v>
      </c>
      <c r="E2892" s="55">
        <v>1.4083235263824463</v>
      </c>
    </row>
    <row r="2893" spans="1:5" ht="30">
      <c r="A2893" s="5" t="s">
        <v>5671</v>
      </c>
      <c r="B2893" s="15" t="s">
        <v>5672</v>
      </c>
      <c r="C2893" s="20" t="s">
        <v>3939</v>
      </c>
      <c r="D2893" s="44">
        <v>8.9612302780151367</v>
      </c>
      <c r="E2893" s="55">
        <v>8.9612302780151367</v>
      </c>
    </row>
    <row r="2894" spans="1:5" ht="30">
      <c r="A2894" s="5" t="s">
        <v>5673</v>
      </c>
      <c r="B2894" s="15" t="s">
        <v>5674</v>
      </c>
      <c r="C2894" s="20" t="s">
        <v>505</v>
      </c>
      <c r="D2894" s="44">
        <v>2.2488138675689697</v>
      </c>
      <c r="E2894" s="55">
        <v>2.2488138675689697</v>
      </c>
    </row>
    <row r="2895" spans="1:5" ht="30">
      <c r="A2895" s="5" t="s">
        <v>5675</v>
      </c>
      <c r="B2895" s="15" t="s">
        <v>5676</v>
      </c>
      <c r="C2895" s="20" t="s">
        <v>5125</v>
      </c>
      <c r="D2895" s="51">
        <v>7.323029637336731E-2</v>
      </c>
      <c r="E2895" s="62">
        <v>7.323029637336731E-2</v>
      </c>
    </row>
    <row r="2896" spans="1:5" ht="30">
      <c r="A2896" s="5" t="s">
        <v>5677</v>
      </c>
      <c r="B2896" s="15" t="s">
        <v>5678</v>
      </c>
      <c r="C2896" s="20" t="s">
        <v>5128</v>
      </c>
      <c r="D2896" s="52">
        <v>2.9974096833029762E-5</v>
      </c>
      <c r="E2896" s="63">
        <v>2.9974096833029762E-5</v>
      </c>
    </row>
    <row r="2897" spans="1:5" ht="30">
      <c r="A2897" s="5" t="s">
        <v>5679</v>
      </c>
      <c r="B2897" s="15" t="s">
        <v>5680</v>
      </c>
      <c r="C2897" s="20" t="s">
        <v>38</v>
      </c>
      <c r="D2897" s="45">
        <v>17.440000534057617</v>
      </c>
      <c r="E2897" s="56">
        <v>17.440000534057617</v>
      </c>
    </row>
    <row r="2898" spans="1:5" ht="30">
      <c r="A2898" s="5" t="s">
        <v>5681</v>
      </c>
      <c r="B2898" s="15" t="s">
        <v>5682</v>
      </c>
      <c r="C2898" s="20" t="s">
        <v>30</v>
      </c>
      <c r="D2898" s="50">
        <v>438.8858642578125</v>
      </c>
      <c r="E2898" s="61">
        <v>438.8858642578125</v>
      </c>
    </row>
    <row r="2899" spans="1:5" ht="30">
      <c r="A2899" s="5" t="s">
        <v>5683</v>
      </c>
      <c r="B2899" s="15" t="s">
        <v>5684</v>
      </c>
      <c r="C2899" s="20" t="s">
        <v>212</v>
      </c>
      <c r="D2899" s="50">
        <v>933.094482421875</v>
      </c>
      <c r="E2899" s="61">
        <v>933.094482421875</v>
      </c>
    </row>
    <row r="2900" spans="1:5" ht="30">
      <c r="A2900" s="5" t="s">
        <v>5685</v>
      </c>
      <c r="B2900" s="15" t="s">
        <v>5686</v>
      </c>
      <c r="C2900" s="20" t="s">
        <v>505</v>
      </c>
      <c r="D2900" s="44">
        <v>7.3192582130432129</v>
      </c>
      <c r="E2900" s="55">
        <v>7.3192582130432129</v>
      </c>
    </row>
    <row r="2901" spans="1:5" ht="30">
      <c r="A2901" s="5" t="s">
        <v>5687</v>
      </c>
      <c r="B2901" s="15" t="s">
        <v>5688</v>
      </c>
      <c r="C2901" s="20" t="s">
        <v>500</v>
      </c>
      <c r="D2901" s="46">
        <v>3337.197265625</v>
      </c>
      <c r="E2901" s="57">
        <v>3337.197265625</v>
      </c>
    </row>
    <row r="2902" spans="1:5" ht="30">
      <c r="A2902" s="5" t="s">
        <v>5689</v>
      </c>
      <c r="B2902" s="15" t="s">
        <v>5690</v>
      </c>
      <c r="C2902" s="20" t="s">
        <v>500</v>
      </c>
      <c r="D2902" s="50">
        <v>789.70880126953125</v>
      </c>
      <c r="E2902" s="61">
        <v>789.70880126953125</v>
      </c>
    </row>
    <row r="2903" spans="1:5" ht="30">
      <c r="A2903" s="5" t="s">
        <v>5691</v>
      </c>
      <c r="B2903" s="15" t="s">
        <v>5692</v>
      </c>
      <c r="C2903" s="20"/>
      <c r="D2903" s="44">
        <v>1.2826405763626099</v>
      </c>
      <c r="E2903" s="55">
        <v>1.2826405763626099</v>
      </c>
    </row>
    <row r="2904" spans="1:5" ht="30">
      <c r="A2904" s="5" t="s">
        <v>5693</v>
      </c>
      <c r="B2904" s="15" t="s">
        <v>5694</v>
      </c>
      <c r="C2904" s="20" t="s">
        <v>3939</v>
      </c>
      <c r="D2904" s="44">
        <v>5.4072999954223633</v>
      </c>
      <c r="E2904" s="55">
        <v>5.4072999954223633</v>
      </c>
    </row>
    <row r="2905" spans="1:5" ht="30">
      <c r="A2905" s="5" t="s">
        <v>5695</v>
      </c>
      <c r="B2905" s="15" t="s">
        <v>5696</v>
      </c>
      <c r="C2905" s="20" t="s">
        <v>505</v>
      </c>
      <c r="D2905" s="44">
        <v>2.1687972545623779</v>
      </c>
      <c r="E2905" s="55">
        <v>2.1687972545623779</v>
      </c>
    </row>
    <row r="2906" spans="1:5" ht="45">
      <c r="A2906" s="5" t="s">
        <v>5697</v>
      </c>
      <c r="B2906" s="15" t="s">
        <v>5698</v>
      </c>
      <c r="C2906" s="20" t="s">
        <v>5125</v>
      </c>
      <c r="D2906" s="51">
        <v>6.0663457959890366E-2</v>
      </c>
      <c r="E2906" s="62">
        <v>6.0663457959890366E-2</v>
      </c>
    </row>
    <row r="2907" spans="1:5" ht="30">
      <c r="A2907" s="5" t="s">
        <v>5699</v>
      </c>
      <c r="B2907" s="15" t="s">
        <v>5700</v>
      </c>
      <c r="C2907" s="20" t="s">
        <v>5128</v>
      </c>
      <c r="D2907" s="52">
        <v>2.6057396098622121E-5</v>
      </c>
      <c r="E2907" s="63">
        <v>2.6057396098622121E-5</v>
      </c>
    </row>
    <row r="2908" spans="1:5" ht="30">
      <c r="A2908" s="5" t="s">
        <v>5701</v>
      </c>
      <c r="B2908" s="15" t="s">
        <v>5702</v>
      </c>
      <c r="C2908" s="20" t="s">
        <v>38</v>
      </c>
      <c r="D2908" s="45">
        <v>17.440000534057617</v>
      </c>
      <c r="E2908" s="56">
        <v>17.440000534057617</v>
      </c>
    </row>
    <row r="2909" spans="1:5" ht="30">
      <c r="A2909" s="5" t="s">
        <v>5703</v>
      </c>
      <c r="B2909" s="15" t="s">
        <v>5704</v>
      </c>
      <c r="C2909" s="20" t="s">
        <v>30</v>
      </c>
      <c r="D2909" s="50">
        <v>438.8858642578125</v>
      </c>
      <c r="E2909" s="61">
        <v>438.8858642578125</v>
      </c>
    </row>
    <row r="2910" spans="1:5" ht="30">
      <c r="A2910" s="5" t="s">
        <v>5705</v>
      </c>
      <c r="B2910" s="15" t="s">
        <v>5706</v>
      </c>
      <c r="C2910" s="20" t="s">
        <v>212</v>
      </c>
      <c r="D2910" s="50">
        <v>910.3931884765625</v>
      </c>
      <c r="E2910" s="61">
        <v>910.3931884765625</v>
      </c>
    </row>
    <row r="2911" spans="1:5" ht="30">
      <c r="A2911" s="5" t="s">
        <v>5707</v>
      </c>
      <c r="B2911" s="15" t="s">
        <v>5708</v>
      </c>
      <c r="C2911" s="20" t="s">
        <v>505</v>
      </c>
      <c r="D2911" s="44">
        <v>7.3192582130432129</v>
      </c>
      <c r="E2911" s="55">
        <v>7.3192582130432129</v>
      </c>
    </row>
    <row r="2912" spans="1:5" ht="30">
      <c r="A2912" s="5" t="s">
        <v>5709</v>
      </c>
      <c r="B2912" s="15" t="s">
        <v>5710</v>
      </c>
      <c r="C2912" s="20" t="s">
        <v>500</v>
      </c>
      <c r="D2912" s="46">
        <v>3337.197265625</v>
      </c>
      <c r="E2912" s="57">
        <v>3337.197265625</v>
      </c>
    </row>
    <row r="2913" spans="1:5" ht="30">
      <c r="A2913" s="5" t="s">
        <v>5711</v>
      </c>
      <c r="B2913" s="15" t="s">
        <v>5712</v>
      </c>
      <c r="C2913" s="20" t="s">
        <v>500</v>
      </c>
      <c r="D2913" s="50">
        <v>789.70880126953125</v>
      </c>
      <c r="E2913" s="61">
        <v>789.70880126953125</v>
      </c>
    </row>
    <row r="2914" spans="1:5" ht="30">
      <c r="A2914" s="5" t="s">
        <v>5713</v>
      </c>
      <c r="B2914" s="15" t="s">
        <v>5714</v>
      </c>
      <c r="C2914" s="20"/>
      <c r="D2914" s="44">
        <v>1.2826405763626099</v>
      </c>
      <c r="E2914" s="55">
        <v>1.2826405763626099</v>
      </c>
    </row>
    <row r="2915" spans="1:5" ht="30">
      <c r="A2915" s="5" t="s">
        <v>5715</v>
      </c>
      <c r="B2915" s="15" t="s">
        <v>5716</v>
      </c>
      <c r="C2915" s="20" t="s">
        <v>3939</v>
      </c>
      <c r="D2915" s="44">
        <v>5.4072999954223633</v>
      </c>
      <c r="E2915" s="55">
        <v>5.4072999954223633</v>
      </c>
    </row>
    <row r="2916" spans="1:5" ht="30">
      <c r="A2916" s="5" t="s">
        <v>5717</v>
      </c>
      <c r="B2916" s="15" t="s">
        <v>5718</v>
      </c>
      <c r="C2916" s="20" t="s">
        <v>505</v>
      </c>
      <c r="D2916" s="44">
        <v>2.1687972545623779</v>
      </c>
      <c r="E2916" s="55">
        <v>2.1687972545623779</v>
      </c>
    </row>
    <row r="2917" spans="1:5" ht="45">
      <c r="A2917" s="5" t="s">
        <v>5719</v>
      </c>
      <c r="B2917" s="15" t="s">
        <v>5720</v>
      </c>
      <c r="C2917" s="20" t="s">
        <v>5125</v>
      </c>
      <c r="D2917" s="51">
        <v>6.0663457959890366E-2</v>
      </c>
      <c r="E2917" s="62">
        <v>6.0663457959890366E-2</v>
      </c>
    </row>
    <row r="2918" spans="1:5" ht="45">
      <c r="A2918" s="5" t="s">
        <v>5721</v>
      </c>
      <c r="B2918" s="15" t="s">
        <v>5722</v>
      </c>
      <c r="C2918" s="20" t="s">
        <v>5128</v>
      </c>
      <c r="D2918" s="52">
        <v>2.6057396098622121E-5</v>
      </c>
      <c r="E2918" s="63">
        <v>2.6057396098622121E-5</v>
      </c>
    </row>
    <row r="2919" spans="1:5" ht="30">
      <c r="A2919" s="5" t="s">
        <v>5723</v>
      </c>
      <c r="B2919" s="15" t="s">
        <v>5724</v>
      </c>
      <c r="C2919" s="20" t="s">
        <v>38</v>
      </c>
      <c r="D2919" s="45">
        <v>17.440000534057617</v>
      </c>
      <c r="E2919" s="56">
        <v>17.440000534057617</v>
      </c>
    </row>
    <row r="2920" spans="1:5" ht="30">
      <c r="A2920" s="5" t="s">
        <v>5725</v>
      </c>
      <c r="B2920" s="15" t="s">
        <v>5726</v>
      </c>
      <c r="C2920" s="20" t="s">
        <v>30</v>
      </c>
      <c r="D2920" s="50">
        <v>438.8858642578125</v>
      </c>
      <c r="E2920" s="61">
        <v>438.8858642578125</v>
      </c>
    </row>
    <row r="2921" spans="1:5" ht="30">
      <c r="A2921" s="5" t="s">
        <v>5727</v>
      </c>
      <c r="B2921" s="15" t="s">
        <v>5728</v>
      </c>
      <c r="C2921" s="20" t="s">
        <v>212</v>
      </c>
      <c r="D2921" s="45">
        <v>22.70135498046875</v>
      </c>
      <c r="E2921" s="56">
        <v>22.70135498046875</v>
      </c>
    </row>
    <row r="2922" spans="1:5" ht="30">
      <c r="A2922" s="5" t="s">
        <v>5729</v>
      </c>
      <c r="B2922" s="15" t="s">
        <v>5730</v>
      </c>
      <c r="C2922" s="20" t="s">
        <v>505</v>
      </c>
      <c r="D2922" s="44">
        <v>7.3192582130432129</v>
      </c>
      <c r="E2922" s="55">
        <v>7.3192582130432129</v>
      </c>
    </row>
    <row r="2923" spans="1:5" ht="30">
      <c r="A2923" s="5" t="s">
        <v>5731</v>
      </c>
      <c r="B2923" s="15" t="s">
        <v>5732</v>
      </c>
      <c r="C2923" s="20" t="s">
        <v>500</v>
      </c>
      <c r="D2923" s="46">
        <v>3337.197265625</v>
      </c>
      <c r="E2923" s="57">
        <v>3337.197265625</v>
      </c>
    </row>
    <row r="2924" spans="1:5" ht="30">
      <c r="A2924" s="5" t="s">
        <v>5733</v>
      </c>
      <c r="B2924" s="15" t="s">
        <v>5734</v>
      </c>
      <c r="C2924" s="20" t="s">
        <v>500</v>
      </c>
      <c r="D2924" s="50">
        <v>789.70880126953125</v>
      </c>
      <c r="E2924" s="61">
        <v>789.70880126953125</v>
      </c>
    </row>
    <row r="2925" spans="1:5" ht="30">
      <c r="A2925" s="5" t="s">
        <v>5735</v>
      </c>
      <c r="B2925" s="15" t="s">
        <v>5736</v>
      </c>
      <c r="C2925" s="20"/>
      <c r="D2925" s="44">
        <v>1.2826405763626099</v>
      </c>
      <c r="E2925" s="55">
        <v>1.2826405763626099</v>
      </c>
    </row>
    <row r="2926" spans="1:5" ht="30">
      <c r="A2926" s="5" t="s">
        <v>5737</v>
      </c>
      <c r="B2926" s="15" t="s">
        <v>5738</v>
      </c>
      <c r="C2926" s="20" t="s">
        <v>3939</v>
      </c>
      <c r="D2926" s="44">
        <v>5.4072999954223633</v>
      </c>
      <c r="E2926" s="55">
        <v>5.4072999954223633</v>
      </c>
    </row>
    <row r="2927" spans="1:5" ht="30">
      <c r="A2927" s="5" t="s">
        <v>5739</v>
      </c>
      <c r="B2927" s="15" t="s">
        <v>5740</v>
      </c>
      <c r="C2927" s="20" t="s">
        <v>505</v>
      </c>
      <c r="D2927" s="44">
        <v>2.1687972545623779</v>
      </c>
      <c r="E2927" s="55">
        <v>2.1687972545623779</v>
      </c>
    </row>
    <row r="2928" spans="1:5" ht="30">
      <c r="A2928" s="5" t="s">
        <v>5741</v>
      </c>
      <c r="B2928" s="15" t="s">
        <v>5742</v>
      </c>
      <c r="C2928" s="20" t="s">
        <v>5125</v>
      </c>
      <c r="D2928" s="51">
        <v>6.0663457959890366E-2</v>
      </c>
      <c r="E2928" s="62">
        <v>6.0663457959890366E-2</v>
      </c>
    </row>
    <row r="2929" spans="1:5" ht="30">
      <c r="A2929" s="5" t="s">
        <v>5743</v>
      </c>
      <c r="B2929" s="15" t="s">
        <v>5744</v>
      </c>
      <c r="C2929" s="20" t="s">
        <v>5128</v>
      </c>
      <c r="D2929" s="52">
        <v>2.6057396098622121E-5</v>
      </c>
      <c r="E2929" s="63">
        <v>2.6057396098622121E-5</v>
      </c>
    </row>
    <row r="2930" spans="1:5" ht="30">
      <c r="A2930" s="5" t="s">
        <v>5745</v>
      </c>
      <c r="B2930" s="15" t="s">
        <v>5746</v>
      </c>
      <c r="C2930" s="20" t="s">
        <v>38</v>
      </c>
      <c r="D2930" s="45">
        <v>17.440000534057617</v>
      </c>
      <c r="E2930" s="56">
        <v>17.440000534057617</v>
      </c>
    </row>
    <row r="2931" spans="1:5" ht="30">
      <c r="A2931" s="5" t="s">
        <v>5747</v>
      </c>
      <c r="B2931" s="15" t="s">
        <v>5748</v>
      </c>
      <c r="C2931" s="20" t="s">
        <v>30</v>
      </c>
      <c r="D2931" s="50">
        <v>525.4931640625</v>
      </c>
      <c r="E2931" s="61">
        <v>525.4931640625</v>
      </c>
    </row>
    <row r="2932" spans="1:5" ht="30">
      <c r="A2932" s="5" t="s">
        <v>5749</v>
      </c>
      <c r="B2932" s="15" t="s">
        <v>5750</v>
      </c>
      <c r="C2932" s="20" t="s">
        <v>212</v>
      </c>
      <c r="D2932" s="44">
        <v>9.7291526794433594</v>
      </c>
      <c r="E2932" s="55">
        <v>9.7291526794433594</v>
      </c>
    </row>
    <row r="2933" spans="1:5" ht="30">
      <c r="A2933" s="5" t="s">
        <v>5751</v>
      </c>
      <c r="B2933" s="15" t="s">
        <v>5752</v>
      </c>
      <c r="C2933" s="20" t="s">
        <v>505</v>
      </c>
      <c r="D2933" s="44">
        <v>7.5708370208740234</v>
      </c>
      <c r="E2933" s="55">
        <v>7.5708370208740234</v>
      </c>
    </row>
    <row r="2934" spans="1:5" ht="30">
      <c r="A2934" s="5" t="s">
        <v>5753</v>
      </c>
      <c r="B2934" s="15" t="s">
        <v>5754</v>
      </c>
      <c r="C2934" s="20" t="s">
        <v>500</v>
      </c>
      <c r="D2934" s="46">
        <v>3527.034912109375</v>
      </c>
      <c r="E2934" s="57">
        <v>3527.034912109375</v>
      </c>
    </row>
    <row r="2935" spans="1:5" ht="30">
      <c r="A2935" s="5" t="s">
        <v>5755</v>
      </c>
      <c r="B2935" s="15" t="s">
        <v>5756</v>
      </c>
      <c r="C2935" s="20" t="s">
        <v>500</v>
      </c>
      <c r="D2935" s="50">
        <v>979.5462646484375</v>
      </c>
      <c r="E2935" s="61">
        <v>979.5462646484375</v>
      </c>
    </row>
    <row r="2936" spans="1:5" ht="30">
      <c r="A2936" s="5" t="s">
        <v>5757</v>
      </c>
      <c r="B2936" s="15" t="s">
        <v>5758</v>
      </c>
      <c r="C2936" s="20"/>
      <c r="D2936" s="44">
        <v>1.3816359043121338</v>
      </c>
      <c r="E2936" s="55">
        <v>1.3816359043121338</v>
      </c>
    </row>
    <row r="2937" spans="1:5" ht="30">
      <c r="A2937" s="5" t="s">
        <v>5759</v>
      </c>
      <c r="B2937" s="15" t="s">
        <v>5760</v>
      </c>
      <c r="C2937" s="20" t="s">
        <v>3939</v>
      </c>
      <c r="D2937" s="44">
        <v>4.7877259254455566</v>
      </c>
      <c r="E2937" s="55">
        <v>4.7877259254455566</v>
      </c>
    </row>
    <row r="2938" spans="1:5" ht="30">
      <c r="A2938" s="5" t="s">
        <v>5761</v>
      </c>
      <c r="B2938" s="15" t="s">
        <v>5762</v>
      </c>
      <c r="C2938" s="20" t="s">
        <v>505</v>
      </c>
      <c r="D2938" s="44">
        <v>2.1992025375366211</v>
      </c>
      <c r="E2938" s="55">
        <v>2.1992025375366211</v>
      </c>
    </row>
    <row r="2939" spans="1:5" ht="30">
      <c r="A2939" s="5" t="s">
        <v>5763</v>
      </c>
      <c r="B2939" s="15" t="s">
        <v>5764</v>
      </c>
      <c r="C2939" s="20" t="s">
        <v>5125</v>
      </c>
      <c r="D2939" s="51">
        <v>7.129891961812973E-2</v>
      </c>
      <c r="E2939" s="62">
        <v>7.129891961812973E-2</v>
      </c>
    </row>
    <row r="2940" spans="1:5" ht="30">
      <c r="A2940" s="5" t="s">
        <v>5765</v>
      </c>
      <c r="B2940" s="15" t="s">
        <v>5766</v>
      </c>
      <c r="C2940" s="20" t="s">
        <v>5128</v>
      </c>
      <c r="D2940" s="52">
        <v>2.9654451282112859E-5</v>
      </c>
      <c r="E2940" s="63">
        <v>2.9654451282112859E-5</v>
      </c>
    </row>
    <row r="2941" spans="1:5" ht="30">
      <c r="A2941" s="5" t="s">
        <v>5767</v>
      </c>
      <c r="B2941" s="15" t="s">
        <v>5768</v>
      </c>
      <c r="C2941" s="20" t="s">
        <v>38</v>
      </c>
      <c r="D2941" s="45">
        <v>17.440000534057617</v>
      </c>
      <c r="E2941" s="56">
        <v>17.440000534057617</v>
      </c>
    </row>
    <row r="2942" spans="1:5" ht="30">
      <c r="A2942" s="5" t="s">
        <v>5769</v>
      </c>
      <c r="B2942" s="15" t="s">
        <v>5770</v>
      </c>
      <c r="C2942" s="20" t="s">
        <v>30</v>
      </c>
      <c r="D2942" s="50">
        <v>464.96829223632812</v>
      </c>
      <c r="E2942" s="61">
        <v>464.96829223632812</v>
      </c>
    </row>
    <row r="2943" spans="1:5" ht="30">
      <c r="A2943" s="5" t="s">
        <v>5771</v>
      </c>
      <c r="B2943" s="15" t="s">
        <v>5772</v>
      </c>
      <c r="C2943" s="20" t="s">
        <v>212</v>
      </c>
      <c r="D2943" s="45">
        <v>32.430507659912109</v>
      </c>
      <c r="E2943" s="56">
        <v>32.430507659912109</v>
      </c>
    </row>
    <row r="2944" spans="1:5" ht="30">
      <c r="A2944" s="5" t="s">
        <v>5773</v>
      </c>
      <c r="B2944" s="15" t="s">
        <v>5774</v>
      </c>
      <c r="C2944" s="20" t="s">
        <v>505</v>
      </c>
      <c r="D2944" s="44">
        <v>7.3978095054626465</v>
      </c>
      <c r="E2944" s="55">
        <v>7.3978095054626465</v>
      </c>
    </row>
    <row r="2945" spans="1:5" ht="30">
      <c r="A2945" s="5" t="s">
        <v>5775</v>
      </c>
      <c r="B2945" s="15" t="s">
        <v>5776</v>
      </c>
      <c r="C2945" s="20" t="s">
        <v>500</v>
      </c>
      <c r="D2945" s="46">
        <v>3394.1484375</v>
      </c>
      <c r="E2945" s="57">
        <v>3394.1484375</v>
      </c>
    </row>
    <row r="2946" spans="1:5" ht="30">
      <c r="A2946" s="5" t="s">
        <v>5777</v>
      </c>
      <c r="B2946" s="15" t="s">
        <v>5778</v>
      </c>
      <c r="C2946" s="20" t="s">
        <v>500</v>
      </c>
      <c r="D2946" s="50">
        <v>846.65997314453125</v>
      </c>
      <c r="E2946" s="61">
        <v>846.65997314453125</v>
      </c>
    </row>
    <row r="2947" spans="1:5" ht="30">
      <c r="A2947" s="5" t="s">
        <v>5779</v>
      </c>
      <c r="B2947" s="15" t="s">
        <v>5780</v>
      </c>
      <c r="C2947" s="20"/>
      <c r="D2947" s="44">
        <v>1.3123390674591064</v>
      </c>
      <c r="E2947" s="55">
        <v>1.3123390674591064</v>
      </c>
    </row>
    <row r="2948" spans="1:5" ht="30">
      <c r="A2948" s="5" t="s">
        <v>5781</v>
      </c>
      <c r="B2948" s="15" t="s">
        <v>5782</v>
      </c>
      <c r="C2948" s="20" t="s">
        <v>3939</v>
      </c>
      <c r="D2948" s="44">
        <v>5.2031869888305664</v>
      </c>
      <c r="E2948" s="55">
        <v>5.2031869888305664</v>
      </c>
    </row>
    <row r="2949" spans="1:5" ht="30">
      <c r="A2949" s="5" t="s">
        <v>5783</v>
      </c>
      <c r="B2949" s="15" t="s">
        <v>5784</v>
      </c>
      <c r="C2949" s="20" t="s">
        <v>505</v>
      </c>
      <c r="D2949" s="44">
        <v>2.174912691116333</v>
      </c>
      <c r="E2949" s="55">
        <v>2.174912691116333</v>
      </c>
    </row>
    <row r="2950" spans="1:5" ht="30">
      <c r="A2950" s="5" t="s">
        <v>5785</v>
      </c>
      <c r="B2950" s="15" t="s">
        <v>5786</v>
      </c>
      <c r="C2950" s="20" t="s">
        <v>5125</v>
      </c>
      <c r="D2950" s="51">
        <v>6.3790343701839447E-2</v>
      </c>
      <c r="E2950" s="62">
        <v>6.3790343701839447E-2</v>
      </c>
    </row>
    <row r="2951" spans="1:5" ht="30">
      <c r="A2951" s="5" t="s">
        <v>5787</v>
      </c>
      <c r="B2951" s="15" t="s">
        <v>5788</v>
      </c>
      <c r="C2951" s="20" t="s">
        <v>5128</v>
      </c>
      <c r="D2951" s="52">
        <v>2.7149080779054202E-5</v>
      </c>
      <c r="E2951" s="63">
        <v>2.7149080779054202E-5</v>
      </c>
    </row>
    <row r="2952" spans="1:5" ht="45">
      <c r="A2952" s="5" t="s">
        <v>5789</v>
      </c>
      <c r="B2952" s="15" t="s">
        <v>5790</v>
      </c>
      <c r="C2952" s="20" t="s">
        <v>38</v>
      </c>
      <c r="D2952" s="45">
        <v>16.224603652954102</v>
      </c>
      <c r="E2952" s="56">
        <v>16.224603652954102</v>
      </c>
    </row>
    <row r="2953" spans="1:5" ht="45">
      <c r="A2953" s="5" t="s">
        <v>5791</v>
      </c>
      <c r="B2953" s="15" t="s">
        <v>5792</v>
      </c>
      <c r="C2953" s="20" t="s">
        <v>30</v>
      </c>
      <c r="D2953" s="50">
        <v>182.96165466308594</v>
      </c>
      <c r="E2953" s="61">
        <v>182.96165466308594</v>
      </c>
    </row>
    <row r="2954" spans="1:5" ht="45">
      <c r="A2954" s="5" t="s">
        <v>5793</v>
      </c>
      <c r="B2954" s="15" t="s">
        <v>5794</v>
      </c>
      <c r="C2954" s="20" t="s">
        <v>212</v>
      </c>
      <c r="D2954" s="50">
        <v>196.14279174804687</v>
      </c>
      <c r="E2954" s="61">
        <v>196.14279174804687</v>
      </c>
    </row>
    <row r="2955" spans="1:5" ht="45">
      <c r="A2955" s="5" t="s">
        <v>5795</v>
      </c>
      <c r="B2955" s="15" t="s">
        <v>5796</v>
      </c>
      <c r="C2955" s="20" t="s">
        <v>505</v>
      </c>
      <c r="D2955" s="44">
        <v>2.1674075126647949</v>
      </c>
      <c r="E2955" s="55">
        <v>2.1674075126647949</v>
      </c>
    </row>
    <row r="2956" spans="1:5" ht="45">
      <c r="A2956" s="5" t="s">
        <v>5797</v>
      </c>
      <c r="B2956" s="15" t="s">
        <v>5798</v>
      </c>
      <c r="C2956" s="20" t="s">
        <v>500</v>
      </c>
      <c r="D2956" s="50">
        <v>776.4781494140625</v>
      </c>
      <c r="E2956" s="61">
        <v>776.4781494140625</v>
      </c>
    </row>
    <row r="2957" spans="1:5" ht="45">
      <c r="A2957" s="5" t="s">
        <v>5799</v>
      </c>
      <c r="B2957" s="15" t="s">
        <v>5800</v>
      </c>
      <c r="C2957" s="20" t="s">
        <v>500</v>
      </c>
      <c r="D2957" s="47">
        <v>-1771.0103759765625</v>
      </c>
      <c r="E2957" s="58">
        <v>-1771.0103759765625</v>
      </c>
    </row>
    <row r="2958" spans="1:5" ht="45">
      <c r="A2958" s="5" t="s">
        <v>5801</v>
      </c>
      <c r="B2958" s="15" t="s">
        <v>5802</v>
      </c>
      <c r="C2958" s="20"/>
      <c r="D2958" s="51">
        <v>-4.4089961796998978E-2</v>
      </c>
      <c r="E2958" s="62">
        <v>-4.4089961796998978E-2</v>
      </c>
    </row>
    <row r="2959" spans="1:5" ht="45">
      <c r="A2959" s="5" t="s">
        <v>5803</v>
      </c>
      <c r="B2959" s="15" t="s">
        <v>5804</v>
      </c>
      <c r="C2959" s="20" t="s">
        <v>3939</v>
      </c>
      <c r="D2959" s="50">
        <v>884.22900390625</v>
      </c>
      <c r="E2959" s="61">
        <v>884.22900390625</v>
      </c>
    </row>
    <row r="2960" spans="1:5" ht="45">
      <c r="A2960" s="5" t="s">
        <v>5805</v>
      </c>
      <c r="B2960" s="15" t="s">
        <v>5806</v>
      </c>
      <c r="C2960" s="20" t="s">
        <v>505</v>
      </c>
      <c r="D2960" s="44">
        <v>4.4165525436401367</v>
      </c>
      <c r="E2960" s="55">
        <v>4.4165525436401367</v>
      </c>
    </row>
    <row r="2961" spans="1:5" ht="45">
      <c r="A2961" s="5" t="s">
        <v>5807</v>
      </c>
      <c r="B2961" s="15" t="s">
        <v>5808</v>
      </c>
      <c r="C2961" s="20" t="s">
        <v>5125</v>
      </c>
      <c r="D2961" s="51">
        <v>0.6741442084312439</v>
      </c>
      <c r="E2961" s="62">
        <v>0.6741442084312439</v>
      </c>
    </row>
    <row r="2962" spans="1:5" ht="45">
      <c r="A2962" s="5" t="s">
        <v>5809</v>
      </c>
      <c r="B2962" s="15" t="s">
        <v>5810</v>
      </c>
      <c r="C2962" s="20" t="s">
        <v>5128</v>
      </c>
      <c r="D2962" s="54">
        <v>1.4696667494717985E-4</v>
      </c>
      <c r="E2962" s="65">
        <v>1.4696667494717985E-4</v>
      </c>
    </row>
    <row r="2963" spans="1:5" ht="30">
      <c r="A2963" s="5" t="s">
        <v>5811</v>
      </c>
      <c r="B2963" s="15" t="s">
        <v>5812</v>
      </c>
      <c r="C2963" s="20" t="s">
        <v>38</v>
      </c>
      <c r="D2963" s="45">
        <v>10.329487800598145</v>
      </c>
      <c r="E2963" s="56">
        <v>10.329487800598145</v>
      </c>
    </row>
    <row r="2964" spans="1:5" ht="30">
      <c r="A2964" s="5" t="s">
        <v>5813</v>
      </c>
      <c r="B2964" s="15" t="s">
        <v>5814</v>
      </c>
      <c r="C2964" s="20" t="s">
        <v>30</v>
      </c>
      <c r="D2964" s="50">
        <v>176.53359985351562</v>
      </c>
      <c r="E2964" s="61">
        <v>176.53359985351562</v>
      </c>
    </row>
    <row r="2965" spans="1:5" ht="30">
      <c r="A2965" s="5" t="s">
        <v>5815</v>
      </c>
      <c r="B2965" s="15" t="s">
        <v>5816</v>
      </c>
      <c r="C2965" s="20" t="s">
        <v>212</v>
      </c>
      <c r="D2965" s="47">
        <v>1117.8375244140625</v>
      </c>
      <c r="E2965" s="58">
        <v>1117.8375244140625</v>
      </c>
    </row>
    <row r="2966" spans="1:5" ht="30">
      <c r="A2966" s="5" t="s">
        <v>5817</v>
      </c>
      <c r="B2966" s="15" t="s">
        <v>5818</v>
      </c>
      <c r="C2966" s="20" t="s">
        <v>505</v>
      </c>
      <c r="D2966" s="44">
        <v>2.1057207584381104</v>
      </c>
      <c r="E2966" s="55">
        <v>2.1057207584381104</v>
      </c>
    </row>
    <row r="2967" spans="1:5" ht="30">
      <c r="A2967" s="5" t="s">
        <v>5819</v>
      </c>
      <c r="B2967" s="15" t="s">
        <v>5820</v>
      </c>
      <c r="C2967" s="20" t="s">
        <v>500</v>
      </c>
      <c r="D2967" s="50">
        <v>747.8646240234375</v>
      </c>
      <c r="E2967" s="61">
        <v>747.8646240234375</v>
      </c>
    </row>
    <row r="2968" spans="1:5" ht="30">
      <c r="A2968" s="5" t="s">
        <v>5821</v>
      </c>
      <c r="B2968" s="15" t="s">
        <v>5822</v>
      </c>
      <c r="C2968" s="20" t="s">
        <v>500</v>
      </c>
      <c r="D2968" s="47">
        <v>-1799.6239013671875</v>
      </c>
      <c r="E2968" s="58">
        <v>-1799.6239013671875</v>
      </c>
    </row>
    <row r="2969" spans="1:5" ht="30">
      <c r="A2969" s="5" t="s">
        <v>5823</v>
      </c>
      <c r="B2969" s="15" t="s">
        <v>5824</v>
      </c>
      <c r="C2969" s="20"/>
      <c r="D2969" s="51">
        <v>-1.0483432561159134E-2</v>
      </c>
      <c r="E2969" s="62">
        <v>-1.0483432561159134E-2</v>
      </c>
    </row>
    <row r="2970" spans="1:5" ht="30">
      <c r="A2970" s="5" t="s">
        <v>5825</v>
      </c>
      <c r="B2970" s="15" t="s">
        <v>5826</v>
      </c>
      <c r="C2970" s="20" t="s">
        <v>3939</v>
      </c>
      <c r="D2970" s="50">
        <v>890.78436279296875</v>
      </c>
      <c r="E2970" s="61">
        <v>890.78436279296875</v>
      </c>
    </row>
    <row r="2971" spans="1:5" ht="30">
      <c r="A2971" s="5" t="s">
        <v>5827</v>
      </c>
      <c r="B2971" s="15" t="s">
        <v>5828</v>
      </c>
      <c r="C2971" s="20" t="s">
        <v>505</v>
      </c>
      <c r="D2971" s="44">
        <v>4.3936023712158203</v>
      </c>
      <c r="E2971" s="55">
        <v>4.3936023712158203</v>
      </c>
    </row>
    <row r="2972" spans="1:5" ht="45">
      <c r="A2972" s="5" t="s">
        <v>5829</v>
      </c>
      <c r="B2972" s="15" t="s">
        <v>5830</v>
      </c>
      <c r="C2972" s="20" t="s">
        <v>5125</v>
      </c>
      <c r="D2972" s="51">
        <v>0.67674148082733154</v>
      </c>
      <c r="E2972" s="62">
        <v>0.67674148082733154</v>
      </c>
    </row>
    <row r="2973" spans="1:5" ht="45">
      <c r="A2973" s="5" t="s">
        <v>5831</v>
      </c>
      <c r="B2973" s="15" t="s">
        <v>5832</v>
      </c>
      <c r="C2973" s="20" t="s">
        <v>5128</v>
      </c>
      <c r="D2973" s="54">
        <v>1.5258100756909698E-4</v>
      </c>
      <c r="E2973" s="65">
        <v>1.5258100756909698E-4</v>
      </c>
    </row>
    <row r="2974" spans="1:5" ht="30">
      <c r="A2974" s="5" t="s">
        <v>5833</v>
      </c>
      <c r="B2974" s="15" t="s">
        <v>5834</v>
      </c>
      <c r="C2974" s="20" t="s">
        <v>38</v>
      </c>
      <c r="D2974" s="44">
        <v>9.8499994277954102</v>
      </c>
      <c r="E2974" s="55">
        <v>9.8499994277954102</v>
      </c>
    </row>
    <row r="2975" spans="1:5" ht="30">
      <c r="A2975" s="5" t="s">
        <v>5835</v>
      </c>
      <c r="B2975" s="15" t="s">
        <v>5836</v>
      </c>
      <c r="C2975" s="20" t="s">
        <v>30</v>
      </c>
      <c r="D2975" s="50">
        <v>360.61846923828125</v>
      </c>
      <c r="E2975" s="61">
        <v>360.61846923828125</v>
      </c>
    </row>
    <row r="2976" spans="1:5" ht="30">
      <c r="A2976" s="5" t="s">
        <v>5837</v>
      </c>
      <c r="B2976" s="15" t="s">
        <v>5838</v>
      </c>
      <c r="C2976" s="20" t="s">
        <v>212</v>
      </c>
      <c r="D2976" s="50">
        <v>910.3931884765625</v>
      </c>
      <c r="E2976" s="61">
        <v>910.3931884765625</v>
      </c>
    </row>
    <row r="2977" spans="1:5" ht="30">
      <c r="A2977" s="5" t="s">
        <v>5839</v>
      </c>
      <c r="B2977" s="15" t="s">
        <v>5840</v>
      </c>
      <c r="C2977" s="20" t="s">
        <v>505</v>
      </c>
      <c r="D2977" s="44">
        <v>7.3459877967834473</v>
      </c>
      <c r="E2977" s="55">
        <v>7.3459877967834473</v>
      </c>
    </row>
    <row r="2978" spans="1:5" ht="30">
      <c r="A2978" s="5" t="s">
        <v>5841</v>
      </c>
      <c r="B2978" s="15" t="s">
        <v>5842</v>
      </c>
      <c r="C2978" s="20" t="s">
        <v>500</v>
      </c>
      <c r="D2978" s="46">
        <v>3180.99267578125</v>
      </c>
      <c r="E2978" s="57">
        <v>3180.99267578125</v>
      </c>
    </row>
    <row r="2979" spans="1:5" ht="30">
      <c r="A2979" s="5" t="s">
        <v>5843</v>
      </c>
      <c r="B2979" s="15" t="s">
        <v>5844</v>
      </c>
      <c r="C2979" s="20" t="s">
        <v>500</v>
      </c>
      <c r="D2979" s="50">
        <v>633.5042724609375</v>
      </c>
      <c r="E2979" s="61">
        <v>633.5042724609375</v>
      </c>
    </row>
    <row r="2980" spans="1:5" ht="30">
      <c r="A2980" s="5" t="s">
        <v>5845</v>
      </c>
      <c r="B2980" s="15" t="s">
        <v>5846</v>
      </c>
      <c r="C2980" s="20"/>
      <c r="D2980" s="44">
        <v>1.2005442380905151</v>
      </c>
      <c r="E2980" s="55">
        <v>1.2005442380905151</v>
      </c>
    </row>
    <row r="2981" spans="1:5" ht="30">
      <c r="A2981" s="5" t="s">
        <v>5847</v>
      </c>
      <c r="B2981" s="15" t="s">
        <v>5848</v>
      </c>
      <c r="C2981" s="20" t="s">
        <v>3939</v>
      </c>
      <c r="D2981" s="44">
        <v>3.4236855506896973</v>
      </c>
      <c r="E2981" s="55">
        <v>3.4236855506896973</v>
      </c>
    </row>
    <row r="2982" spans="1:5" ht="30">
      <c r="A2982" s="5" t="s">
        <v>5849</v>
      </c>
      <c r="B2982" s="15" t="s">
        <v>5850</v>
      </c>
      <c r="C2982" s="20" t="s">
        <v>505</v>
      </c>
      <c r="D2982" s="44">
        <v>2.1149947643280029</v>
      </c>
      <c r="E2982" s="55">
        <v>2.1149947643280029</v>
      </c>
    </row>
    <row r="2983" spans="1:5" ht="45">
      <c r="A2983" s="5" t="s">
        <v>5851</v>
      </c>
      <c r="B2983" s="15" t="s">
        <v>5852</v>
      </c>
      <c r="C2983" s="20" t="s">
        <v>5125</v>
      </c>
      <c r="D2983" s="51">
        <v>5.1001131534576416E-2</v>
      </c>
      <c r="E2983" s="62">
        <v>5.1001131534576416E-2</v>
      </c>
    </row>
    <row r="2984" spans="1:5" ht="30">
      <c r="A2984" s="5" t="s">
        <v>5853</v>
      </c>
      <c r="B2984" s="15" t="s">
        <v>5854</v>
      </c>
      <c r="C2984" s="20" t="s">
        <v>5128</v>
      </c>
      <c r="D2984" s="52">
        <v>2.2775759134674445E-5</v>
      </c>
      <c r="E2984" s="63">
        <v>2.2775759134674445E-5</v>
      </c>
    </row>
    <row r="2985" spans="1:5" ht="30">
      <c r="A2985" s="5" t="s">
        <v>5855</v>
      </c>
      <c r="B2985" s="15" t="s">
        <v>5856</v>
      </c>
      <c r="C2985" s="20" t="s">
        <v>38</v>
      </c>
      <c r="D2985" s="44">
        <v>9.8499994277954102</v>
      </c>
      <c r="E2985" s="55">
        <v>9.8499994277954102</v>
      </c>
    </row>
    <row r="2986" spans="1:5" ht="30">
      <c r="A2986" s="5" t="s">
        <v>5857</v>
      </c>
      <c r="B2986" s="15" t="s">
        <v>5858</v>
      </c>
      <c r="C2986" s="20" t="s">
        <v>30</v>
      </c>
      <c r="D2986" s="50">
        <v>360.61846923828125</v>
      </c>
      <c r="E2986" s="61">
        <v>360.61846923828125</v>
      </c>
    </row>
    <row r="2987" spans="1:5" ht="30">
      <c r="A2987" s="5" t="s">
        <v>5859</v>
      </c>
      <c r="B2987" s="15" t="s">
        <v>5860</v>
      </c>
      <c r="C2987" s="20" t="s">
        <v>212</v>
      </c>
      <c r="D2987" s="45">
        <v>53.290187835693359</v>
      </c>
      <c r="E2987" s="56">
        <v>53.290187835693359</v>
      </c>
    </row>
    <row r="2988" spans="1:5" ht="30">
      <c r="A2988" s="5" t="s">
        <v>5861</v>
      </c>
      <c r="B2988" s="15" t="s">
        <v>5862</v>
      </c>
      <c r="C2988" s="20" t="s">
        <v>505</v>
      </c>
      <c r="D2988" s="44">
        <v>7.3459877967834473</v>
      </c>
      <c r="E2988" s="55">
        <v>7.3459877967834473</v>
      </c>
    </row>
    <row r="2989" spans="1:5" ht="30">
      <c r="A2989" s="5" t="s">
        <v>5863</v>
      </c>
      <c r="B2989" s="15" t="s">
        <v>5864</v>
      </c>
      <c r="C2989" s="20" t="s">
        <v>500</v>
      </c>
      <c r="D2989" s="46">
        <v>3180.99267578125</v>
      </c>
      <c r="E2989" s="57">
        <v>3180.99267578125</v>
      </c>
    </row>
    <row r="2990" spans="1:5" ht="30">
      <c r="A2990" s="5" t="s">
        <v>5865</v>
      </c>
      <c r="B2990" s="15" t="s">
        <v>5866</v>
      </c>
      <c r="C2990" s="20" t="s">
        <v>500</v>
      </c>
      <c r="D2990" s="50">
        <v>633.5042724609375</v>
      </c>
      <c r="E2990" s="61">
        <v>633.5042724609375</v>
      </c>
    </row>
    <row r="2991" spans="1:5" ht="30">
      <c r="A2991" s="5" t="s">
        <v>5867</v>
      </c>
      <c r="B2991" s="15" t="s">
        <v>5868</v>
      </c>
      <c r="C2991" s="20"/>
      <c r="D2991" s="44">
        <v>1.2005442380905151</v>
      </c>
      <c r="E2991" s="55">
        <v>1.2005442380905151</v>
      </c>
    </row>
    <row r="2992" spans="1:5" ht="30">
      <c r="A2992" s="5" t="s">
        <v>5869</v>
      </c>
      <c r="B2992" s="15" t="s">
        <v>5870</v>
      </c>
      <c r="C2992" s="20" t="s">
        <v>3939</v>
      </c>
      <c r="D2992" s="44">
        <v>3.4236855506896973</v>
      </c>
      <c r="E2992" s="55">
        <v>3.4236855506896973</v>
      </c>
    </row>
    <row r="2993" spans="1:5" ht="30">
      <c r="A2993" s="5" t="s">
        <v>5871</v>
      </c>
      <c r="B2993" s="15" t="s">
        <v>5872</v>
      </c>
      <c r="C2993" s="20" t="s">
        <v>505</v>
      </c>
      <c r="D2993" s="44">
        <v>2.1149947643280029</v>
      </c>
      <c r="E2993" s="55">
        <v>2.1149947643280029</v>
      </c>
    </row>
    <row r="2994" spans="1:5" ht="30">
      <c r="A2994" s="5" t="s">
        <v>5873</v>
      </c>
      <c r="B2994" s="15" t="s">
        <v>5874</v>
      </c>
      <c r="C2994" s="20" t="s">
        <v>5125</v>
      </c>
      <c r="D2994" s="51">
        <v>5.1001131534576416E-2</v>
      </c>
      <c r="E2994" s="62">
        <v>5.1001131534576416E-2</v>
      </c>
    </row>
    <row r="2995" spans="1:5" ht="30">
      <c r="A2995" s="5" t="s">
        <v>5875</v>
      </c>
      <c r="B2995" s="15" t="s">
        <v>5876</v>
      </c>
      <c r="C2995" s="20" t="s">
        <v>5128</v>
      </c>
      <c r="D2995" s="52">
        <v>2.2775759134674445E-5</v>
      </c>
      <c r="E2995" s="63">
        <v>2.2775759134674445E-5</v>
      </c>
    </row>
    <row r="2996" spans="1:5" ht="30">
      <c r="A2996" s="5" t="s">
        <v>5877</v>
      </c>
      <c r="B2996" s="15" t="s">
        <v>5878</v>
      </c>
      <c r="C2996" s="20" t="s">
        <v>38</v>
      </c>
      <c r="D2996" s="44">
        <v>9.8499994277954102</v>
      </c>
      <c r="E2996" s="55">
        <v>9.8499994277954102</v>
      </c>
    </row>
    <row r="2997" spans="1:5" ht="30">
      <c r="A2997" s="5" t="s">
        <v>5879</v>
      </c>
      <c r="B2997" s="15" t="s">
        <v>5880</v>
      </c>
      <c r="C2997" s="20" t="s">
        <v>30</v>
      </c>
      <c r="D2997" s="50">
        <v>353.685546875</v>
      </c>
      <c r="E2997" s="61">
        <v>353.685546875</v>
      </c>
    </row>
    <row r="2998" spans="1:5" ht="30">
      <c r="A2998" s="5" t="s">
        <v>5881</v>
      </c>
      <c r="B2998" s="15" t="s">
        <v>5882</v>
      </c>
      <c r="C2998" s="20" t="s">
        <v>212</v>
      </c>
      <c r="D2998" s="45">
        <v>59.869224548339844</v>
      </c>
      <c r="E2998" s="56">
        <v>59.869224548339844</v>
      </c>
    </row>
    <row r="2999" spans="1:5" ht="30">
      <c r="A2999" s="5" t="s">
        <v>5883</v>
      </c>
      <c r="B2999" s="15" t="s">
        <v>5884</v>
      </c>
      <c r="C2999" s="20" t="s">
        <v>505</v>
      </c>
      <c r="D2999" s="44">
        <v>7.3226537704467773</v>
      </c>
      <c r="E2999" s="55">
        <v>7.3226537704467773</v>
      </c>
    </row>
    <row r="3000" spans="1:5" ht="30">
      <c r="A3000" s="5" t="s">
        <v>5885</v>
      </c>
      <c r="B3000" s="15" t="s">
        <v>5886</v>
      </c>
      <c r="C3000" s="20" t="s">
        <v>500</v>
      </c>
      <c r="D3000" s="46">
        <v>3166.284423828125</v>
      </c>
      <c r="E3000" s="57">
        <v>3166.284423828125</v>
      </c>
    </row>
    <row r="3001" spans="1:5" ht="30">
      <c r="A3001" s="5" t="s">
        <v>5887</v>
      </c>
      <c r="B3001" s="15" t="s">
        <v>5888</v>
      </c>
      <c r="C3001" s="20" t="s">
        <v>500</v>
      </c>
      <c r="D3001" s="50">
        <v>618.7958984375</v>
      </c>
      <c r="E3001" s="61">
        <v>618.7958984375</v>
      </c>
    </row>
    <row r="3002" spans="1:5" ht="30">
      <c r="A3002" s="5" t="s">
        <v>5889</v>
      </c>
      <c r="B3002" s="15" t="s">
        <v>5890</v>
      </c>
      <c r="C3002" s="20"/>
      <c r="D3002" s="44">
        <v>1.1932512521743774</v>
      </c>
      <c r="E3002" s="55">
        <v>1.1932512521743774</v>
      </c>
    </row>
    <row r="3003" spans="1:5" ht="30">
      <c r="A3003" s="5" t="s">
        <v>5891</v>
      </c>
      <c r="B3003" s="15" t="s">
        <v>5892</v>
      </c>
      <c r="C3003" s="20" t="s">
        <v>3939</v>
      </c>
      <c r="D3003" s="44">
        <v>3.4640872478485107</v>
      </c>
      <c r="E3003" s="55">
        <v>3.4640872478485107</v>
      </c>
    </row>
    <row r="3004" spans="1:5" ht="30">
      <c r="A3004" s="5" t="s">
        <v>5893</v>
      </c>
      <c r="B3004" s="15" t="s">
        <v>5894</v>
      </c>
      <c r="C3004" s="20" t="s">
        <v>505</v>
      </c>
      <c r="D3004" s="44">
        <v>2.1156039237976074</v>
      </c>
      <c r="E3004" s="55">
        <v>2.1156039237976074</v>
      </c>
    </row>
    <row r="3005" spans="1:5" ht="30">
      <c r="A3005" s="5" t="s">
        <v>5895</v>
      </c>
      <c r="B3005" s="15" t="s">
        <v>5896</v>
      </c>
      <c r="C3005" s="20" t="s">
        <v>5125</v>
      </c>
      <c r="D3005" s="51">
        <v>5.0233077257871628E-2</v>
      </c>
      <c r="E3005" s="62">
        <v>5.0233077257871628E-2</v>
      </c>
    </row>
    <row r="3006" spans="1:5" ht="30">
      <c r="A3006" s="5" t="s">
        <v>5897</v>
      </c>
      <c r="B3006" s="15" t="s">
        <v>5898</v>
      </c>
      <c r="C3006" s="20" t="s">
        <v>5128</v>
      </c>
      <c r="D3006" s="52">
        <v>2.2482890926767141E-5</v>
      </c>
      <c r="E3006" s="63">
        <v>2.2482890926767141E-5</v>
      </c>
    </row>
    <row r="3007" spans="1:5" ht="30">
      <c r="A3007" s="5" t="s">
        <v>5899</v>
      </c>
      <c r="B3007" s="15" t="s">
        <v>5900</v>
      </c>
      <c r="C3007" s="20" t="s">
        <v>38</v>
      </c>
      <c r="D3007" s="50">
        <v>184.8857421875</v>
      </c>
      <c r="E3007" s="61">
        <v>184.8857421875</v>
      </c>
    </row>
    <row r="3008" spans="1:5" ht="30">
      <c r="A3008" s="5" t="s">
        <v>5901</v>
      </c>
      <c r="B3008" s="15" t="s">
        <v>5902</v>
      </c>
      <c r="C3008" s="20" t="s">
        <v>30</v>
      </c>
      <c r="D3008" s="50">
        <v>180.4437255859375</v>
      </c>
      <c r="E3008" s="61">
        <v>180.4437255859375</v>
      </c>
    </row>
    <row r="3009" spans="1:5" ht="30">
      <c r="A3009" s="5" t="s">
        <v>5903</v>
      </c>
      <c r="B3009" s="15" t="s">
        <v>5904</v>
      </c>
      <c r="C3009" s="20" t="s">
        <v>212</v>
      </c>
      <c r="D3009" s="47">
        <v>1117.8375244140625</v>
      </c>
      <c r="E3009" s="58">
        <v>1117.8375244140625</v>
      </c>
    </row>
    <row r="3010" spans="1:5" ht="30">
      <c r="A3010" s="5" t="s">
        <v>5905</v>
      </c>
      <c r="B3010" s="15" t="s">
        <v>5906</v>
      </c>
      <c r="C3010" s="20" t="s">
        <v>505</v>
      </c>
      <c r="D3010" s="44">
        <v>2.1207411289215088</v>
      </c>
      <c r="E3010" s="55">
        <v>2.1207411289215088</v>
      </c>
    </row>
    <row r="3011" spans="1:5" ht="30">
      <c r="A3011" s="5" t="s">
        <v>5907</v>
      </c>
      <c r="B3011" s="15" t="s">
        <v>5908</v>
      </c>
      <c r="C3011" s="20" t="s">
        <v>500</v>
      </c>
      <c r="D3011" s="50">
        <v>774.18450927734375</v>
      </c>
      <c r="E3011" s="61">
        <v>774.18450927734375</v>
      </c>
    </row>
    <row r="3012" spans="1:5" ht="30">
      <c r="A3012" s="5" t="s">
        <v>5909</v>
      </c>
      <c r="B3012" s="15" t="s">
        <v>5910</v>
      </c>
      <c r="C3012" s="20" t="s">
        <v>500</v>
      </c>
      <c r="D3012" s="47">
        <v>-1773.3040771484375</v>
      </c>
      <c r="E3012" s="58">
        <v>-1773.3040771484375</v>
      </c>
    </row>
    <row r="3013" spans="1:5" ht="30">
      <c r="A3013" s="5" t="s">
        <v>5911</v>
      </c>
      <c r="B3013" s="15" t="s">
        <v>5912</v>
      </c>
      <c r="C3013" s="20"/>
      <c r="D3013" s="44">
        <v>-1.3315438032150269</v>
      </c>
      <c r="E3013" s="55">
        <v>-1.3315438032150269</v>
      </c>
    </row>
    <row r="3014" spans="1:5" ht="30">
      <c r="A3014" s="5" t="s">
        <v>5913</v>
      </c>
      <c r="B3014" s="15" t="s">
        <v>5914</v>
      </c>
      <c r="C3014" s="20" t="s">
        <v>3939</v>
      </c>
      <c r="D3014" s="50">
        <v>897.78411865234375</v>
      </c>
      <c r="E3014" s="61">
        <v>897.78411865234375</v>
      </c>
    </row>
    <row r="3015" spans="1:5" ht="30">
      <c r="A3015" s="5" t="s">
        <v>5915</v>
      </c>
      <c r="B3015" s="15" t="s">
        <v>5916</v>
      </c>
      <c r="C3015" s="20" t="s">
        <v>505</v>
      </c>
      <c r="D3015" s="44">
        <v>4.3377528190612793</v>
      </c>
      <c r="E3015" s="55">
        <v>4.3377528190612793</v>
      </c>
    </row>
    <row r="3016" spans="1:5" ht="30">
      <c r="A3016" s="5" t="s">
        <v>5917</v>
      </c>
      <c r="B3016" s="15" t="s">
        <v>5918</v>
      </c>
      <c r="C3016" s="20" t="s">
        <v>5125</v>
      </c>
      <c r="D3016" s="51">
        <v>0.68810689449310303</v>
      </c>
      <c r="E3016" s="62">
        <v>0.68810689449310303</v>
      </c>
    </row>
    <row r="3017" spans="1:5" ht="30">
      <c r="A3017" s="5" t="s">
        <v>5919</v>
      </c>
      <c r="B3017" s="15" t="s">
        <v>5920</v>
      </c>
      <c r="C3017" s="20" t="s">
        <v>5128</v>
      </c>
      <c r="D3017" s="54">
        <v>1.5330573660321534E-4</v>
      </c>
      <c r="E3017" s="65">
        <v>1.5330573660321534E-4</v>
      </c>
    </row>
    <row r="3018" spans="1:5" ht="30">
      <c r="A3018" s="5" t="s">
        <v>5921</v>
      </c>
      <c r="B3018" s="15" t="s">
        <v>5922</v>
      </c>
      <c r="C3018" s="20" t="s">
        <v>38</v>
      </c>
      <c r="D3018" s="45">
        <v>35.779994964599609</v>
      </c>
      <c r="E3018" s="56">
        <v>35.779994964599609</v>
      </c>
    </row>
    <row r="3019" spans="1:5" ht="30">
      <c r="A3019" s="5" t="s">
        <v>5923</v>
      </c>
      <c r="B3019" s="15" t="s">
        <v>5924</v>
      </c>
      <c r="C3019" s="20" t="s">
        <v>30</v>
      </c>
      <c r="D3019" s="50">
        <v>327.41253662109375</v>
      </c>
      <c r="E3019" s="61">
        <v>327.41253662109375</v>
      </c>
    </row>
    <row r="3020" spans="1:5" ht="30">
      <c r="A3020" s="5" t="s">
        <v>5925</v>
      </c>
      <c r="B3020" s="15" t="s">
        <v>5926</v>
      </c>
      <c r="C3020" s="20" t="s">
        <v>212</v>
      </c>
      <c r="D3020" s="44">
        <v>6.5790352821350098</v>
      </c>
      <c r="E3020" s="55">
        <v>6.5790352821350098</v>
      </c>
    </row>
    <row r="3021" spans="1:5" ht="30">
      <c r="A3021" s="5" t="s">
        <v>5927</v>
      </c>
      <c r="B3021" s="15" t="s">
        <v>5928</v>
      </c>
      <c r="C3021" s="20" t="s">
        <v>505</v>
      </c>
      <c r="D3021" s="44">
        <v>6.5562906265258789</v>
      </c>
      <c r="E3021" s="55">
        <v>6.5562906265258789</v>
      </c>
    </row>
    <row r="3022" spans="1:5" ht="30">
      <c r="A3022" s="5" t="s">
        <v>5929</v>
      </c>
      <c r="B3022" s="15" t="s">
        <v>5930</v>
      </c>
      <c r="C3022" s="20" t="s">
        <v>500</v>
      </c>
      <c r="D3022" s="46">
        <v>3047.146728515625</v>
      </c>
      <c r="E3022" s="57">
        <v>3047.146728515625</v>
      </c>
    </row>
    <row r="3023" spans="1:5" ht="30">
      <c r="A3023" s="5" t="s">
        <v>5931</v>
      </c>
      <c r="B3023" s="15" t="s">
        <v>5932</v>
      </c>
      <c r="C3023" s="20" t="s">
        <v>500</v>
      </c>
      <c r="D3023" s="50">
        <v>499.65814208984375</v>
      </c>
      <c r="E3023" s="61">
        <v>499.65814208984375</v>
      </c>
    </row>
    <row r="3024" spans="1:5" ht="30">
      <c r="A3024" s="5" t="s">
        <v>5933</v>
      </c>
      <c r="B3024" s="15" t="s">
        <v>5934</v>
      </c>
      <c r="C3024" s="20"/>
      <c r="D3024" s="44">
        <v>1.1400454044342041</v>
      </c>
      <c r="E3024" s="55">
        <v>1.1400454044342041</v>
      </c>
    </row>
    <row r="3025" spans="1:5" ht="30">
      <c r="A3025" s="5" t="s">
        <v>5935</v>
      </c>
      <c r="B3025" s="15" t="s">
        <v>5936</v>
      </c>
      <c r="C3025" s="20" t="s">
        <v>3939</v>
      </c>
      <c r="D3025" s="45">
        <v>14.00780200958252</v>
      </c>
      <c r="E3025" s="56">
        <v>14.00780200958252</v>
      </c>
    </row>
    <row r="3026" spans="1:5" ht="30">
      <c r="A3026" s="5" t="s">
        <v>5937</v>
      </c>
      <c r="B3026" s="15" t="s">
        <v>5938</v>
      </c>
      <c r="C3026" s="20" t="s">
        <v>505</v>
      </c>
      <c r="D3026" s="44">
        <v>2.5426383018493652</v>
      </c>
      <c r="E3026" s="55">
        <v>2.5426383018493652</v>
      </c>
    </row>
    <row r="3027" spans="1:5" ht="30">
      <c r="A3027" s="5" t="s">
        <v>5939</v>
      </c>
      <c r="B3027" s="15" t="s">
        <v>5940</v>
      </c>
      <c r="C3027" s="20" t="s">
        <v>5125</v>
      </c>
      <c r="D3027" s="51">
        <v>5.1027797162532806E-2</v>
      </c>
      <c r="E3027" s="62">
        <v>5.1027797162532806E-2</v>
      </c>
    </row>
    <row r="3028" spans="1:5" ht="30">
      <c r="A3028" s="5" t="s">
        <v>5941</v>
      </c>
      <c r="B3028" s="15" t="s">
        <v>5942</v>
      </c>
      <c r="C3028" s="20" t="s">
        <v>5128</v>
      </c>
      <c r="D3028" s="52">
        <v>2.1206082237767987E-5</v>
      </c>
      <c r="E3028" s="63">
        <v>2.1206082237767987E-5</v>
      </c>
    </row>
    <row r="3029" spans="1:5" ht="30">
      <c r="A3029" s="5" t="s">
        <v>5943</v>
      </c>
      <c r="B3029" s="15" t="s">
        <v>5944</v>
      </c>
      <c r="C3029" s="20" t="s">
        <v>38</v>
      </c>
      <c r="D3029" s="45">
        <v>32.599998474121094</v>
      </c>
      <c r="E3029" s="56">
        <v>32.599998474121094</v>
      </c>
    </row>
    <row r="3030" spans="1:5" ht="30">
      <c r="A3030" s="5" t="s">
        <v>5945</v>
      </c>
      <c r="B3030" s="15" t="s">
        <v>5946</v>
      </c>
      <c r="C3030" s="20" t="s">
        <v>30</v>
      </c>
      <c r="D3030" s="50">
        <v>474.60678100585937</v>
      </c>
      <c r="E3030" s="61">
        <v>474.60678100585937</v>
      </c>
    </row>
    <row r="3031" spans="1:5" ht="30">
      <c r="A3031" s="5" t="s">
        <v>5947</v>
      </c>
      <c r="B3031" s="15" t="s">
        <v>5948</v>
      </c>
      <c r="C3031" s="20" t="s">
        <v>212</v>
      </c>
      <c r="D3031" s="52">
        <v>2.9418970370898023E-7</v>
      </c>
      <c r="E3031" s="63">
        <v>2.9418970370898023E-7</v>
      </c>
    </row>
    <row r="3032" spans="1:5" ht="30">
      <c r="A3032" s="5" t="s">
        <v>5949</v>
      </c>
      <c r="B3032" s="15" t="s">
        <v>5950</v>
      </c>
      <c r="C3032" s="20" t="s">
        <v>505</v>
      </c>
      <c r="D3032" s="44">
        <v>7.1189894676208496</v>
      </c>
      <c r="E3032" s="55">
        <v>7.1189894676208496</v>
      </c>
    </row>
    <row r="3033" spans="1:5" ht="30">
      <c r="A3033" s="5" t="s">
        <v>5951</v>
      </c>
      <c r="B3033" s="15" t="s">
        <v>5952</v>
      </c>
      <c r="C3033" s="20" t="s">
        <v>500</v>
      </c>
      <c r="D3033" s="46">
        <v>3396.793701171875</v>
      </c>
      <c r="E3033" s="57">
        <v>3396.793701171875</v>
      </c>
    </row>
    <row r="3034" spans="1:5" ht="30">
      <c r="A3034" s="5" t="s">
        <v>5953</v>
      </c>
      <c r="B3034" s="15" t="s">
        <v>5954</v>
      </c>
      <c r="C3034" s="20" t="s">
        <v>500</v>
      </c>
      <c r="D3034" s="50">
        <v>849.30511474609375</v>
      </c>
      <c r="E3034" s="61">
        <v>849.30511474609375</v>
      </c>
    </row>
    <row r="3035" spans="1:5" ht="30">
      <c r="A3035" s="5" t="s">
        <v>5955</v>
      </c>
      <c r="B3035" s="15" t="s">
        <v>5956</v>
      </c>
      <c r="C3035" s="20"/>
      <c r="D3035" s="44">
        <v>1.3348549604415894</v>
      </c>
      <c r="E3035" s="55">
        <v>1.3348549604415894</v>
      </c>
    </row>
    <row r="3036" spans="1:5" ht="30">
      <c r="A3036" s="5" t="s">
        <v>5957</v>
      </c>
      <c r="B3036" s="15" t="s">
        <v>5958</v>
      </c>
      <c r="C3036" s="20" t="s">
        <v>3939</v>
      </c>
      <c r="D3036" s="44">
        <v>9.7267751693725586</v>
      </c>
      <c r="E3036" s="55">
        <v>9.7267751693725586</v>
      </c>
    </row>
    <row r="3037" spans="1:5" ht="30">
      <c r="A3037" s="5" t="s">
        <v>5959</v>
      </c>
      <c r="B3037" s="15" t="s">
        <v>5960</v>
      </c>
      <c r="C3037" s="20" t="s">
        <v>505</v>
      </c>
      <c r="D3037" s="44">
        <v>2.2409958839416504</v>
      </c>
      <c r="E3037" s="55">
        <v>2.2409958839416504</v>
      </c>
    </row>
    <row r="3038" spans="1:5" ht="30">
      <c r="A3038" s="5" t="s">
        <v>5961</v>
      </c>
      <c r="B3038" s="15" t="s">
        <v>5962</v>
      </c>
      <c r="C3038" s="20" t="s">
        <v>5125</v>
      </c>
      <c r="D3038" s="51">
        <v>6.6159777343273163E-2</v>
      </c>
      <c r="E3038" s="62">
        <v>6.6159777343273163E-2</v>
      </c>
    </row>
    <row r="3039" spans="1:5" ht="30">
      <c r="A3039" s="5" t="s">
        <v>5963</v>
      </c>
      <c r="B3039" s="15" t="s">
        <v>5964</v>
      </c>
      <c r="C3039" s="20" t="s">
        <v>5128</v>
      </c>
      <c r="D3039" s="52">
        <v>2.7570640668272972E-5</v>
      </c>
      <c r="E3039" s="63">
        <v>2.7570640668272972E-5</v>
      </c>
    </row>
    <row r="3040" spans="1:5" ht="45">
      <c r="A3040" s="5" t="s">
        <v>5965</v>
      </c>
      <c r="B3040" s="15" t="s">
        <v>5966</v>
      </c>
      <c r="C3040" s="20" t="s">
        <v>38</v>
      </c>
      <c r="D3040" s="45">
        <v>58.568634033203125</v>
      </c>
      <c r="E3040" s="56">
        <v>58.568634033203125</v>
      </c>
    </row>
    <row r="3041" spans="1:5" ht="45">
      <c r="A3041" s="5" t="s">
        <v>5967</v>
      </c>
      <c r="B3041" s="15" t="s">
        <v>5968</v>
      </c>
      <c r="C3041" s="20" t="s">
        <v>30</v>
      </c>
      <c r="D3041" s="50">
        <v>383.45550537109375</v>
      </c>
      <c r="E3041" s="61">
        <v>383.45550537109375</v>
      </c>
    </row>
    <row r="3042" spans="1:5" ht="45">
      <c r="A3042" s="5" t="s">
        <v>5969</v>
      </c>
      <c r="B3042" s="15" t="s">
        <v>5970</v>
      </c>
      <c r="C3042" s="20" t="s">
        <v>212</v>
      </c>
      <c r="D3042" s="45">
        <v>75.470787048339844</v>
      </c>
      <c r="E3042" s="56">
        <v>75.470787048339844</v>
      </c>
    </row>
    <row r="3043" spans="1:5" ht="45">
      <c r="A3043" s="5" t="s">
        <v>5971</v>
      </c>
      <c r="B3043" s="15" t="s">
        <v>5972</v>
      </c>
      <c r="C3043" s="20" t="s">
        <v>505</v>
      </c>
      <c r="D3043" s="44">
        <v>6.4930605888366699</v>
      </c>
      <c r="E3043" s="55">
        <v>6.4930605888366699</v>
      </c>
    </row>
    <row r="3044" spans="1:5" ht="45">
      <c r="A3044" s="5" t="s">
        <v>5973</v>
      </c>
      <c r="B3044" s="15" t="s">
        <v>5974</v>
      </c>
      <c r="C3044" s="20" t="s">
        <v>500</v>
      </c>
      <c r="D3044" s="46">
        <v>3138.16845703125</v>
      </c>
      <c r="E3044" s="57">
        <v>3138.16845703125</v>
      </c>
    </row>
    <row r="3045" spans="1:5" ht="45">
      <c r="A3045" s="5" t="s">
        <v>5975</v>
      </c>
      <c r="B3045" s="15" t="s">
        <v>5976</v>
      </c>
      <c r="C3045" s="20" t="s">
        <v>500</v>
      </c>
      <c r="D3045" s="50">
        <v>590.67987060546875</v>
      </c>
      <c r="E3045" s="61">
        <v>590.67987060546875</v>
      </c>
    </row>
    <row r="3046" spans="1:5" ht="45">
      <c r="A3046" s="5" t="s">
        <v>5977</v>
      </c>
      <c r="B3046" s="15" t="s">
        <v>5978</v>
      </c>
      <c r="C3046" s="20"/>
      <c r="D3046" s="44">
        <v>1.2227629423141479</v>
      </c>
      <c r="E3046" s="55">
        <v>1.2227629423141479</v>
      </c>
    </row>
    <row r="3047" spans="1:5" ht="45">
      <c r="A3047" s="5" t="s">
        <v>5979</v>
      </c>
      <c r="B3047" s="15" t="s">
        <v>5980</v>
      </c>
      <c r="C3047" s="20" t="s">
        <v>3939</v>
      </c>
      <c r="D3047" s="45">
        <v>21.268892288208008</v>
      </c>
      <c r="E3047" s="56">
        <v>21.268892288208008</v>
      </c>
    </row>
    <row r="3048" spans="1:5" ht="45">
      <c r="A3048" s="5" t="s">
        <v>5981</v>
      </c>
      <c r="B3048" s="15" t="s">
        <v>5982</v>
      </c>
      <c r="C3048" s="20" t="s">
        <v>505</v>
      </c>
      <c r="D3048" s="44">
        <v>2.6066935062408447</v>
      </c>
      <c r="E3048" s="55">
        <v>2.6066935062408447</v>
      </c>
    </row>
    <row r="3049" spans="1:5" ht="45">
      <c r="A3049" s="5" t="s">
        <v>5983</v>
      </c>
      <c r="B3049" s="15" t="s">
        <v>5984</v>
      </c>
      <c r="C3049" s="20" t="s">
        <v>5125</v>
      </c>
      <c r="D3049" s="51">
        <v>5.9172350913286209E-2</v>
      </c>
      <c r="E3049" s="62">
        <v>5.9172350913286209E-2</v>
      </c>
    </row>
    <row r="3050" spans="1:5" ht="45">
      <c r="A3050" s="5" t="s">
        <v>5985</v>
      </c>
      <c r="B3050" s="15" t="s">
        <v>5986</v>
      </c>
      <c r="C3050" s="20" t="s">
        <v>5128</v>
      </c>
      <c r="D3050" s="52">
        <v>2.3654614778934047E-5</v>
      </c>
      <c r="E3050" s="63">
        <v>2.3654614778934047E-5</v>
      </c>
    </row>
    <row r="3051" spans="1:5" ht="30">
      <c r="A3051" s="5" t="s">
        <v>5987</v>
      </c>
      <c r="B3051" s="15" t="s">
        <v>5988</v>
      </c>
      <c r="C3051" s="20" t="s">
        <v>38</v>
      </c>
      <c r="D3051" s="45">
        <v>35.779994964599609</v>
      </c>
      <c r="E3051" s="56">
        <v>35.779994964599609</v>
      </c>
    </row>
    <row r="3052" spans="1:5" ht="30">
      <c r="A3052" s="5" t="s">
        <v>5989</v>
      </c>
      <c r="B3052" s="15" t="s">
        <v>5990</v>
      </c>
      <c r="C3052" s="20" t="s">
        <v>30</v>
      </c>
      <c r="D3052" s="50">
        <v>476.33120727539062</v>
      </c>
      <c r="E3052" s="61">
        <v>476.33120727539062</v>
      </c>
    </row>
    <row r="3053" spans="1:5" ht="30">
      <c r="A3053" s="5" t="s">
        <v>5991</v>
      </c>
      <c r="B3053" s="15" t="s">
        <v>5992</v>
      </c>
      <c r="C3053" s="20" t="s">
        <v>212</v>
      </c>
      <c r="D3053" s="52">
        <v>2.9418970370898023E-7</v>
      </c>
      <c r="E3053" s="63">
        <v>2.9418970370898023E-7</v>
      </c>
    </row>
    <row r="3054" spans="1:5" ht="30">
      <c r="A3054" s="5" t="s">
        <v>5993</v>
      </c>
      <c r="B3054" s="15" t="s">
        <v>5994</v>
      </c>
      <c r="C3054" s="20" t="s">
        <v>505</v>
      </c>
      <c r="D3054" s="44">
        <v>7.0773234367370605</v>
      </c>
      <c r="E3054" s="55">
        <v>7.0773234367370605</v>
      </c>
    </row>
    <row r="3055" spans="1:5" ht="30">
      <c r="A3055" s="5" t="s">
        <v>5995</v>
      </c>
      <c r="B3055" s="15" t="s">
        <v>5996</v>
      </c>
      <c r="C3055" s="20" t="s">
        <v>500</v>
      </c>
      <c r="D3055" s="46">
        <v>3396.793701171875</v>
      </c>
      <c r="E3055" s="57">
        <v>3396.793701171875</v>
      </c>
    </row>
    <row r="3056" spans="1:5" ht="30">
      <c r="A3056" s="5" t="s">
        <v>5997</v>
      </c>
      <c r="B3056" s="15" t="s">
        <v>5998</v>
      </c>
      <c r="C3056" s="20" t="s">
        <v>500</v>
      </c>
      <c r="D3056" s="50">
        <v>849.30511474609375</v>
      </c>
      <c r="E3056" s="61">
        <v>849.30511474609375</v>
      </c>
    </row>
    <row r="3057" spans="1:5" ht="30">
      <c r="A3057" s="5" t="s">
        <v>5999</v>
      </c>
      <c r="B3057" s="15" t="s">
        <v>6000</v>
      </c>
      <c r="C3057" s="20"/>
      <c r="D3057" s="44">
        <v>1.3402253389358521</v>
      </c>
      <c r="E3057" s="55">
        <v>1.3402253389358521</v>
      </c>
    </row>
    <row r="3058" spans="1:5" ht="30">
      <c r="A3058" s="5" t="s">
        <v>6001</v>
      </c>
      <c r="B3058" s="15" t="s">
        <v>6002</v>
      </c>
      <c r="C3058" s="20" t="s">
        <v>3939</v>
      </c>
      <c r="D3058" s="45">
        <v>10.679461479187012</v>
      </c>
      <c r="E3058" s="56">
        <v>10.679461479187012</v>
      </c>
    </row>
    <row r="3059" spans="1:5" ht="30">
      <c r="A3059" s="5" t="s">
        <v>6003</v>
      </c>
      <c r="B3059" s="15" t="s">
        <v>6004</v>
      </c>
      <c r="C3059" s="20" t="s">
        <v>505</v>
      </c>
      <c r="D3059" s="44">
        <v>2.2547662258148193</v>
      </c>
      <c r="E3059" s="55">
        <v>2.2547662258148193</v>
      </c>
    </row>
    <row r="3060" spans="1:5" ht="30">
      <c r="A3060" s="5" t="s">
        <v>6005</v>
      </c>
      <c r="B3060" s="15" t="s">
        <v>6006</v>
      </c>
      <c r="C3060" s="20" t="s">
        <v>5125</v>
      </c>
      <c r="D3060" s="51">
        <v>6.6628947854042053E-2</v>
      </c>
      <c r="E3060" s="62">
        <v>6.6628947854042053E-2</v>
      </c>
    </row>
    <row r="3061" spans="1:5" ht="30">
      <c r="A3061" s="5" t="s">
        <v>6007</v>
      </c>
      <c r="B3061" s="15" t="s">
        <v>6008</v>
      </c>
      <c r="C3061" s="20" t="s">
        <v>5128</v>
      </c>
      <c r="D3061" s="52">
        <v>2.7648931791190989E-5</v>
      </c>
      <c r="E3061" s="63">
        <v>2.7648931791190989E-5</v>
      </c>
    </row>
    <row r="3062" spans="1:5" ht="45">
      <c r="A3062" s="5" t="s">
        <v>6009</v>
      </c>
      <c r="B3062" s="15" t="s">
        <v>6010</v>
      </c>
      <c r="C3062" s="20" t="s">
        <v>38</v>
      </c>
      <c r="D3062" s="45">
        <v>17.098039627075195</v>
      </c>
      <c r="E3062" s="56">
        <v>17.098039627075195</v>
      </c>
    </row>
    <row r="3063" spans="1:5" ht="45">
      <c r="A3063" s="5" t="s">
        <v>6011</v>
      </c>
      <c r="B3063" s="15" t="s">
        <v>6012</v>
      </c>
      <c r="C3063" s="20" t="s">
        <v>30</v>
      </c>
      <c r="D3063" s="50">
        <v>464.31549072265625</v>
      </c>
      <c r="E3063" s="61">
        <v>464.31549072265625</v>
      </c>
    </row>
    <row r="3064" spans="1:5" ht="45">
      <c r="A3064" s="5" t="s">
        <v>6013</v>
      </c>
      <c r="B3064" s="15" t="s">
        <v>6014</v>
      </c>
      <c r="C3064" s="20" t="s">
        <v>212</v>
      </c>
      <c r="D3064" s="45">
        <v>32.430507659912109</v>
      </c>
      <c r="E3064" s="56">
        <v>32.430507659912109</v>
      </c>
    </row>
    <row r="3065" spans="1:5" ht="45">
      <c r="A3065" s="5" t="s">
        <v>6015</v>
      </c>
      <c r="B3065" s="15" t="s">
        <v>6016</v>
      </c>
      <c r="C3065" s="20" t="s">
        <v>505</v>
      </c>
      <c r="D3065" s="44">
        <v>7.4054479598999023</v>
      </c>
      <c r="E3065" s="55">
        <v>7.4054479598999023</v>
      </c>
    </row>
    <row r="3066" spans="1:5" ht="45">
      <c r="A3066" s="5" t="s">
        <v>6017</v>
      </c>
      <c r="B3066" s="15" t="s">
        <v>6018</v>
      </c>
      <c r="C3066" s="20" t="s">
        <v>500</v>
      </c>
      <c r="D3066" s="46">
        <v>3393.1484375</v>
      </c>
      <c r="E3066" s="57">
        <v>3393.1484375</v>
      </c>
    </row>
    <row r="3067" spans="1:5" ht="45">
      <c r="A3067" s="5" t="s">
        <v>6019</v>
      </c>
      <c r="B3067" s="15" t="s">
        <v>6020</v>
      </c>
      <c r="C3067" s="20" t="s">
        <v>500</v>
      </c>
      <c r="D3067" s="50">
        <v>845.6600341796875</v>
      </c>
      <c r="E3067" s="61">
        <v>845.6600341796875</v>
      </c>
    </row>
    <row r="3068" spans="1:5" ht="45">
      <c r="A3068" s="5" t="s">
        <v>6021</v>
      </c>
      <c r="B3068" s="15" t="s">
        <v>6022</v>
      </c>
      <c r="C3068" s="20"/>
      <c r="D3068" s="44">
        <v>1.3114544153213501</v>
      </c>
      <c r="E3068" s="55">
        <v>1.3114544153213501</v>
      </c>
    </row>
    <row r="3069" spans="1:5" ht="45">
      <c r="A3069" s="5" t="s">
        <v>6023</v>
      </c>
      <c r="B3069" s="15" t="s">
        <v>6024</v>
      </c>
      <c r="C3069" s="20" t="s">
        <v>3939</v>
      </c>
      <c r="D3069" s="44">
        <v>5.104313850402832</v>
      </c>
      <c r="E3069" s="55">
        <v>5.104313850402832</v>
      </c>
    </row>
    <row r="3070" spans="1:5" ht="45">
      <c r="A3070" s="5" t="s">
        <v>6025</v>
      </c>
      <c r="B3070" s="15" t="s">
        <v>6026</v>
      </c>
      <c r="C3070" s="20" t="s">
        <v>505</v>
      </c>
      <c r="D3070" s="44">
        <v>2.1732773780822754</v>
      </c>
      <c r="E3070" s="55">
        <v>2.1732773780822754</v>
      </c>
    </row>
    <row r="3071" spans="1:5" ht="45">
      <c r="A3071" s="5" t="s">
        <v>6027</v>
      </c>
      <c r="B3071" s="15" t="s">
        <v>6028</v>
      </c>
      <c r="C3071" s="20" t="s">
        <v>5125</v>
      </c>
      <c r="D3071" s="51">
        <v>6.3684865832328796E-2</v>
      </c>
      <c r="E3071" s="62">
        <v>6.3684865832328796E-2</v>
      </c>
    </row>
    <row r="3072" spans="1:5" ht="45">
      <c r="A3072" s="5" t="s">
        <v>6029</v>
      </c>
      <c r="B3072" s="15" t="s">
        <v>6030</v>
      </c>
      <c r="C3072" s="20" t="s">
        <v>5128</v>
      </c>
      <c r="D3072" s="52">
        <v>2.7121635866933502E-5</v>
      </c>
      <c r="E3072" s="63">
        <v>2.7121635866933502E-5</v>
      </c>
    </row>
    <row r="3073" spans="1:5" ht="30">
      <c r="A3073" s="5" t="s">
        <v>6031</v>
      </c>
      <c r="B3073" s="15" t="s">
        <v>6032</v>
      </c>
      <c r="C3073" s="20" t="s">
        <v>38</v>
      </c>
      <c r="D3073" s="51">
        <v>9.7499996423721313E-2</v>
      </c>
      <c r="E3073" s="62">
        <v>9.7499996423721313E-2</v>
      </c>
    </row>
    <row r="3074" spans="1:5" ht="30">
      <c r="A3074" s="5" t="s">
        <v>6033</v>
      </c>
      <c r="B3074" s="15" t="s">
        <v>6034</v>
      </c>
      <c r="C3074" s="20" t="s">
        <v>30</v>
      </c>
      <c r="D3074" s="45">
        <v>45.313236236572266</v>
      </c>
      <c r="E3074" s="56">
        <v>45.313236236572266</v>
      </c>
    </row>
    <row r="3075" spans="1:5" ht="30">
      <c r="A3075" s="5" t="s">
        <v>6035</v>
      </c>
      <c r="B3075" s="15" t="s">
        <v>6036</v>
      </c>
      <c r="C3075" s="20" t="s">
        <v>212</v>
      </c>
      <c r="D3075" s="45">
        <v>41.171772003173828</v>
      </c>
      <c r="E3075" s="56">
        <v>41.171772003173828</v>
      </c>
    </row>
    <row r="3076" spans="1:5" ht="30">
      <c r="A3076" s="5" t="s">
        <v>6037</v>
      </c>
      <c r="B3076" s="15" t="s">
        <v>6038</v>
      </c>
      <c r="C3076" s="20" t="s">
        <v>505</v>
      </c>
      <c r="D3076" s="44">
        <v>7.7133102416992187</v>
      </c>
      <c r="E3076" s="55">
        <v>7.7133102416992187</v>
      </c>
    </row>
    <row r="3077" spans="1:5" ht="30">
      <c r="A3077" s="5" t="s">
        <v>6039</v>
      </c>
      <c r="B3077" s="15" t="s">
        <v>6040</v>
      </c>
      <c r="C3077" s="20" t="s">
        <v>500</v>
      </c>
      <c r="D3077" s="47">
        <v>2441.460693359375</v>
      </c>
      <c r="E3077" s="58">
        <v>2441.460693359375</v>
      </c>
    </row>
    <row r="3078" spans="1:5" ht="30">
      <c r="A3078" s="5" t="s">
        <v>6041</v>
      </c>
      <c r="B3078" s="15" t="s">
        <v>6042</v>
      </c>
      <c r="C3078" s="20" t="s">
        <v>500</v>
      </c>
      <c r="D3078" s="50">
        <v>-106.02787780761719</v>
      </c>
      <c r="E3078" s="61">
        <v>-106.02787780761719</v>
      </c>
    </row>
    <row r="3079" spans="1:5" ht="30">
      <c r="A3079" s="5" t="s">
        <v>6043</v>
      </c>
      <c r="B3079" s="15" t="s">
        <v>6044</v>
      </c>
      <c r="C3079" s="20"/>
      <c r="D3079" s="51">
        <v>0.94085550308227539</v>
      </c>
      <c r="E3079" s="62">
        <v>0.94085550308227539</v>
      </c>
    </row>
    <row r="3080" spans="1:5" ht="30">
      <c r="A3080" s="5" t="s">
        <v>6045</v>
      </c>
      <c r="B3080" s="15" t="s">
        <v>6046</v>
      </c>
      <c r="C3080" s="20" t="s">
        <v>3939</v>
      </c>
      <c r="D3080" s="51">
        <v>7.074553519487381E-2</v>
      </c>
      <c r="E3080" s="62">
        <v>7.074553519487381E-2</v>
      </c>
    </row>
    <row r="3081" spans="1:5" ht="30">
      <c r="A3081" s="5" t="s">
        <v>6047</v>
      </c>
      <c r="B3081" s="15" t="s">
        <v>6048</v>
      </c>
      <c r="C3081" s="20" t="s">
        <v>505</v>
      </c>
      <c r="D3081" s="44">
        <v>4.1796603202819824</v>
      </c>
      <c r="E3081" s="55">
        <v>4.1796603202819824</v>
      </c>
    </row>
    <row r="3082" spans="1:5" ht="30">
      <c r="A3082" s="5" t="s">
        <v>6049</v>
      </c>
      <c r="B3082" s="15" t="s">
        <v>6050</v>
      </c>
      <c r="C3082" s="20" t="s">
        <v>5125</v>
      </c>
      <c r="D3082" s="51">
        <v>1.9919160753488541E-2</v>
      </c>
      <c r="E3082" s="62">
        <v>1.9919160753488541E-2</v>
      </c>
    </row>
    <row r="3083" spans="1:5" ht="30">
      <c r="A3083" s="5" t="s">
        <v>6051</v>
      </c>
      <c r="B3083" s="15" t="s">
        <v>6052</v>
      </c>
      <c r="C3083" s="20" t="s">
        <v>5128</v>
      </c>
      <c r="D3083" s="52">
        <v>1.0473510883457493E-5</v>
      </c>
      <c r="E3083" s="63">
        <v>1.0473510883457493E-5</v>
      </c>
    </row>
    <row r="3084" spans="1:5" ht="30">
      <c r="A3084" s="5" t="s">
        <v>6053</v>
      </c>
      <c r="B3084" s="15" t="s">
        <v>6054</v>
      </c>
      <c r="C3084" s="20" t="s">
        <v>38</v>
      </c>
      <c r="D3084" s="44">
        <v>3.880000114440918</v>
      </c>
      <c r="E3084" s="55">
        <v>3.880000114440918</v>
      </c>
    </row>
    <row r="3085" spans="1:5" ht="30">
      <c r="A3085" s="5" t="s">
        <v>6055</v>
      </c>
      <c r="B3085" s="15" t="s">
        <v>6056</v>
      </c>
      <c r="C3085" s="20" t="s">
        <v>30</v>
      </c>
      <c r="D3085" s="50">
        <v>247.61396789550781</v>
      </c>
      <c r="E3085" s="61">
        <v>247.61396789550781</v>
      </c>
    </row>
    <row r="3086" spans="1:5" ht="30">
      <c r="A3086" s="5" t="s">
        <v>6057</v>
      </c>
      <c r="B3086" s="15" t="s">
        <v>6058</v>
      </c>
      <c r="C3086" s="20" t="s">
        <v>212</v>
      </c>
      <c r="D3086" s="50">
        <v>815.93121337890625</v>
      </c>
      <c r="E3086" s="61">
        <v>815.93121337890625</v>
      </c>
    </row>
    <row r="3087" spans="1:5" ht="30">
      <c r="A3087" s="5" t="s">
        <v>6059</v>
      </c>
      <c r="B3087" s="15" t="s">
        <v>6060</v>
      </c>
      <c r="C3087" s="20" t="s">
        <v>505</v>
      </c>
      <c r="D3087" s="44">
        <v>7.3857383728027344</v>
      </c>
      <c r="E3087" s="55">
        <v>7.3857383728027344</v>
      </c>
    </row>
    <row r="3088" spans="1:5" ht="30">
      <c r="A3088" s="5" t="s">
        <v>6061</v>
      </c>
      <c r="B3088" s="15" t="s">
        <v>6062</v>
      </c>
      <c r="C3088" s="20" t="s">
        <v>500</v>
      </c>
      <c r="D3088" s="47">
        <v>2960.06982421875</v>
      </c>
      <c r="E3088" s="58">
        <v>2960.06982421875</v>
      </c>
    </row>
    <row r="3089" spans="1:5" ht="30">
      <c r="A3089" s="5" t="s">
        <v>6063</v>
      </c>
      <c r="B3089" s="15" t="s">
        <v>6064</v>
      </c>
      <c r="C3089" s="20" t="s">
        <v>500</v>
      </c>
      <c r="D3089" s="50">
        <v>412.58126831054687</v>
      </c>
      <c r="E3089" s="61">
        <v>412.58126831054687</v>
      </c>
    </row>
    <row r="3090" spans="1:5" ht="30">
      <c r="A3090" s="5" t="s">
        <v>6065</v>
      </c>
      <c r="B3090" s="15" t="s">
        <v>6066</v>
      </c>
      <c r="C3090" s="20"/>
      <c r="D3090" s="44">
        <v>1.1045553684234619</v>
      </c>
      <c r="E3090" s="55">
        <v>1.1045553684234619</v>
      </c>
    </row>
    <row r="3091" spans="1:5" ht="30">
      <c r="A3091" s="5" t="s">
        <v>6067</v>
      </c>
      <c r="B3091" s="15" t="s">
        <v>6068</v>
      </c>
      <c r="C3091" s="20" t="s">
        <v>3939</v>
      </c>
      <c r="D3091" s="44">
        <v>1.6369442939758301</v>
      </c>
      <c r="E3091" s="55">
        <v>1.6369442939758301</v>
      </c>
    </row>
    <row r="3092" spans="1:5" ht="30">
      <c r="A3092" s="5" t="s">
        <v>6069</v>
      </c>
      <c r="B3092" s="15" t="s">
        <v>6070</v>
      </c>
      <c r="C3092" s="20" t="s">
        <v>505</v>
      </c>
      <c r="D3092" s="44">
        <v>2.0597231388092041</v>
      </c>
      <c r="E3092" s="55">
        <v>2.0597231388092041</v>
      </c>
    </row>
    <row r="3093" spans="1:5" ht="45">
      <c r="A3093" s="5" t="s">
        <v>6071</v>
      </c>
      <c r="B3093" s="15" t="s">
        <v>6072</v>
      </c>
      <c r="C3093" s="20" t="s">
        <v>5125</v>
      </c>
      <c r="D3093" s="51">
        <v>3.8446739315986633E-2</v>
      </c>
      <c r="E3093" s="62">
        <v>3.8446739315986633E-2</v>
      </c>
    </row>
    <row r="3094" spans="1:5" ht="30">
      <c r="A3094" s="5" t="s">
        <v>6073</v>
      </c>
      <c r="B3094" s="15" t="s">
        <v>6074</v>
      </c>
      <c r="C3094" s="20" t="s">
        <v>5128</v>
      </c>
      <c r="D3094" s="52">
        <v>1.807998341973871E-5</v>
      </c>
      <c r="E3094" s="63">
        <v>1.807998341973871E-5</v>
      </c>
    </row>
    <row r="3095" spans="1:5" ht="30">
      <c r="A3095" s="5" t="s">
        <v>6075</v>
      </c>
      <c r="B3095" s="15" t="s">
        <v>6076</v>
      </c>
      <c r="C3095" s="20" t="s">
        <v>38</v>
      </c>
      <c r="D3095" s="45">
        <v>32.599998474121094</v>
      </c>
      <c r="E3095" s="56">
        <v>32.599998474121094</v>
      </c>
    </row>
    <row r="3096" spans="1:5" ht="30">
      <c r="A3096" s="5" t="s">
        <v>6077</v>
      </c>
      <c r="B3096" s="15" t="s">
        <v>6078</v>
      </c>
      <c r="C3096" s="20" t="s">
        <v>30</v>
      </c>
      <c r="D3096" s="50">
        <v>532.26885986328125</v>
      </c>
      <c r="E3096" s="61">
        <v>532.26885986328125</v>
      </c>
    </row>
    <row r="3097" spans="1:5" ht="30">
      <c r="A3097" s="5" t="s">
        <v>6079</v>
      </c>
      <c r="B3097" s="15" t="s">
        <v>6080</v>
      </c>
      <c r="C3097" s="20" t="s">
        <v>212</v>
      </c>
      <c r="D3097" s="50">
        <v>942.82366943359375</v>
      </c>
      <c r="E3097" s="61">
        <v>942.82366943359375</v>
      </c>
    </row>
    <row r="3098" spans="1:5" ht="30">
      <c r="A3098" s="5" t="s">
        <v>6081</v>
      </c>
      <c r="B3098" s="15" t="s">
        <v>6082</v>
      </c>
      <c r="C3098" s="20" t="s">
        <v>505</v>
      </c>
      <c r="D3098" s="44">
        <v>7.2867836952209473</v>
      </c>
      <c r="E3098" s="55">
        <v>7.2867836952209473</v>
      </c>
    </row>
    <row r="3099" spans="1:5" ht="30">
      <c r="A3099" s="5" t="s">
        <v>6083</v>
      </c>
      <c r="B3099" s="15" t="s">
        <v>6084</v>
      </c>
      <c r="C3099" s="20" t="s">
        <v>500</v>
      </c>
      <c r="D3099" s="46">
        <v>3527.034912109375</v>
      </c>
      <c r="E3099" s="57">
        <v>3527.034912109375</v>
      </c>
    </row>
    <row r="3100" spans="1:5" ht="30">
      <c r="A3100" s="5" t="s">
        <v>6085</v>
      </c>
      <c r="B3100" s="15" t="s">
        <v>6086</v>
      </c>
      <c r="C3100" s="20" t="s">
        <v>500</v>
      </c>
      <c r="D3100" s="50">
        <v>979.5462646484375</v>
      </c>
      <c r="E3100" s="61">
        <v>979.5462646484375</v>
      </c>
    </row>
    <row r="3101" spans="1:5" ht="30">
      <c r="A3101" s="5" t="s">
        <v>6087</v>
      </c>
      <c r="B3101" s="15" t="s">
        <v>6088</v>
      </c>
      <c r="C3101" s="20"/>
      <c r="D3101" s="44">
        <v>1.4083235263824463</v>
      </c>
      <c r="E3101" s="55">
        <v>1.4083235263824463</v>
      </c>
    </row>
    <row r="3102" spans="1:5" ht="30">
      <c r="A3102" s="5" t="s">
        <v>6089</v>
      </c>
      <c r="B3102" s="15" t="s">
        <v>6090</v>
      </c>
      <c r="C3102" s="20" t="s">
        <v>3939</v>
      </c>
      <c r="D3102" s="44">
        <v>8.9612302780151367</v>
      </c>
      <c r="E3102" s="55">
        <v>8.9612302780151367</v>
      </c>
    </row>
    <row r="3103" spans="1:5" ht="30">
      <c r="A3103" s="5" t="s">
        <v>6091</v>
      </c>
      <c r="B3103" s="15" t="s">
        <v>6092</v>
      </c>
      <c r="C3103" s="20" t="s">
        <v>505</v>
      </c>
      <c r="D3103" s="44">
        <v>2.2488138675689697</v>
      </c>
      <c r="E3103" s="55">
        <v>2.2488138675689697</v>
      </c>
    </row>
    <row r="3104" spans="1:5" ht="30">
      <c r="A3104" s="5" t="s">
        <v>6093</v>
      </c>
      <c r="B3104" s="15" t="s">
        <v>6094</v>
      </c>
      <c r="C3104" s="20" t="s">
        <v>5125</v>
      </c>
      <c r="D3104" s="51">
        <v>7.323029637336731E-2</v>
      </c>
      <c r="E3104" s="62">
        <v>7.323029637336731E-2</v>
      </c>
    </row>
    <row r="3105" spans="1:5" ht="30">
      <c r="A3105" s="5" t="s">
        <v>6095</v>
      </c>
      <c r="B3105" s="15" t="s">
        <v>6096</v>
      </c>
      <c r="C3105" s="20" t="s">
        <v>5128</v>
      </c>
      <c r="D3105" s="52">
        <v>2.9974096833029762E-5</v>
      </c>
      <c r="E3105" s="63">
        <v>2.9974096833029762E-5</v>
      </c>
    </row>
    <row r="3106" spans="1:5" ht="60">
      <c r="A3106" s="5" t="s">
        <v>6097</v>
      </c>
      <c r="B3106" s="15" t="s">
        <v>6098</v>
      </c>
      <c r="C3106" s="20" t="s">
        <v>38</v>
      </c>
      <c r="D3106" s="50">
        <v>170.78909301757813</v>
      </c>
      <c r="E3106" s="61">
        <v>170.78909301757813</v>
      </c>
    </row>
    <row r="3107" spans="1:5" ht="60">
      <c r="A3107" s="5" t="s">
        <v>6099</v>
      </c>
      <c r="B3107" s="15" t="s">
        <v>6100</v>
      </c>
      <c r="C3107" s="20" t="s">
        <v>30</v>
      </c>
      <c r="D3107" s="50">
        <v>317.01419067382812</v>
      </c>
      <c r="E3107" s="61">
        <v>317.01419067382812</v>
      </c>
    </row>
    <row r="3108" spans="1:5" ht="60">
      <c r="A3108" s="5" t="s">
        <v>6101</v>
      </c>
      <c r="B3108" s="15" t="s">
        <v>6102</v>
      </c>
      <c r="C3108" s="20" t="s">
        <v>212</v>
      </c>
      <c r="D3108" s="47">
        <v>1108.664794921875</v>
      </c>
      <c r="E3108" s="58">
        <v>1108.664794921875</v>
      </c>
    </row>
    <row r="3109" spans="1:5" ht="60">
      <c r="A3109" s="5" t="s">
        <v>6103</v>
      </c>
      <c r="B3109" s="15" t="s">
        <v>6104</v>
      </c>
      <c r="C3109" s="20" t="s">
        <v>505</v>
      </c>
      <c r="D3109" s="44">
        <v>3.3842408657073975</v>
      </c>
      <c r="E3109" s="55">
        <v>3.3842408657073975</v>
      </c>
    </row>
    <row r="3110" spans="1:5" ht="60">
      <c r="A3110" s="5" t="s">
        <v>6105</v>
      </c>
      <c r="B3110" s="15" t="s">
        <v>6106</v>
      </c>
      <c r="C3110" s="20" t="s">
        <v>500</v>
      </c>
      <c r="D3110" s="47">
        <v>1432.102294921875</v>
      </c>
      <c r="E3110" s="58">
        <v>1432.102294921875</v>
      </c>
    </row>
    <row r="3111" spans="1:5" ht="60">
      <c r="A3111" s="5" t="s">
        <v>6107</v>
      </c>
      <c r="B3111" s="15" t="s">
        <v>6108</v>
      </c>
      <c r="C3111" s="20" t="s">
        <v>500</v>
      </c>
      <c r="D3111" s="47">
        <v>-1115.38623046875</v>
      </c>
      <c r="E3111" s="58">
        <v>-1115.38623046875</v>
      </c>
    </row>
    <row r="3112" spans="1:5" ht="60">
      <c r="A3112" s="5" t="s">
        <v>6109</v>
      </c>
      <c r="B3112" s="15" t="s">
        <v>6110</v>
      </c>
      <c r="C3112" s="20"/>
      <c r="D3112" s="51">
        <v>-0.30706885457038879</v>
      </c>
      <c r="E3112" s="62">
        <v>-0.30706885457038879</v>
      </c>
    </row>
    <row r="3113" spans="1:5" ht="60">
      <c r="A3113" s="5" t="s">
        <v>6111</v>
      </c>
      <c r="B3113" s="15" t="s">
        <v>6112</v>
      </c>
      <c r="C3113" s="20" t="s">
        <v>3939</v>
      </c>
      <c r="D3113" s="50">
        <v>692.00030517578125</v>
      </c>
      <c r="E3113" s="61">
        <v>692.00030517578125</v>
      </c>
    </row>
    <row r="3114" spans="1:5" ht="60">
      <c r="A3114" s="5" t="s">
        <v>6113</v>
      </c>
      <c r="B3114" s="15" t="s">
        <v>6114</v>
      </c>
      <c r="C3114" s="20" t="s">
        <v>505</v>
      </c>
      <c r="D3114" s="44">
        <v>5.9257850646972656</v>
      </c>
      <c r="E3114" s="55">
        <v>5.9257850646972656</v>
      </c>
    </row>
    <row r="3115" spans="1:5" ht="60">
      <c r="A3115" s="5" t="s">
        <v>6115</v>
      </c>
      <c r="B3115" s="15" t="s">
        <v>6116</v>
      </c>
      <c r="C3115" s="20" t="s">
        <v>5125</v>
      </c>
      <c r="D3115" s="51">
        <v>0.52991974353790283</v>
      </c>
      <c r="E3115" s="62">
        <v>0.52991974353790283</v>
      </c>
    </row>
    <row r="3116" spans="1:5" ht="60">
      <c r="A3116" s="5" t="s">
        <v>6117</v>
      </c>
      <c r="B3116" s="15" t="s">
        <v>6118</v>
      </c>
      <c r="C3116" s="20" t="s">
        <v>5128</v>
      </c>
      <c r="D3116" s="52">
        <v>8.2394442870281637E-5</v>
      </c>
      <c r="E3116" s="63">
        <v>8.2394442870281637E-5</v>
      </c>
    </row>
    <row r="3117" spans="1:5" ht="60">
      <c r="A3117" s="5" t="s">
        <v>6119</v>
      </c>
      <c r="B3117" s="15" t="s">
        <v>6120</v>
      </c>
      <c r="C3117" s="20" t="s">
        <v>38</v>
      </c>
      <c r="D3117" s="50">
        <v>170.78909301757813</v>
      </c>
      <c r="E3117" s="61">
        <v>170.78909301757813</v>
      </c>
    </row>
    <row r="3118" spans="1:5" ht="60">
      <c r="A3118" s="5" t="s">
        <v>6121</v>
      </c>
      <c r="B3118" s="15" t="s">
        <v>6122</v>
      </c>
      <c r="C3118" s="20" t="s">
        <v>30</v>
      </c>
      <c r="D3118" s="50">
        <v>352.67263793945313</v>
      </c>
      <c r="E3118" s="61">
        <v>352.67263793945313</v>
      </c>
    </row>
    <row r="3119" spans="1:5" ht="60">
      <c r="A3119" s="5" t="s">
        <v>6123</v>
      </c>
      <c r="B3119" s="15" t="s">
        <v>6124</v>
      </c>
      <c r="C3119" s="20" t="s">
        <v>212</v>
      </c>
      <c r="D3119" s="47">
        <v>1105.89990234375</v>
      </c>
      <c r="E3119" s="58">
        <v>1105.89990234375</v>
      </c>
    </row>
    <row r="3120" spans="1:5" ht="60">
      <c r="A3120" s="5" t="s">
        <v>6125</v>
      </c>
      <c r="B3120" s="15" t="s">
        <v>6126</v>
      </c>
      <c r="C3120" s="20" t="s">
        <v>505</v>
      </c>
      <c r="D3120" s="44">
        <v>5.1733493804931641</v>
      </c>
      <c r="E3120" s="55">
        <v>5.1733493804931641</v>
      </c>
    </row>
    <row r="3121" spans="1:5" ht="60">
      <c r="A3121" s="5" t="s">
        <v>6127</v>
      </c>
      <c r="B3121" s="15" t="s">
        <v>6128</v>
      </c>
      <c r="C3121" s="20" t="s">
        <v>500</v>
      </c>
      <c r="D3121" s="47">
        <v>2544.83251953125</v>
      </c>
      <c r="E3121" s="58">
        <v>2544.83251953125</v>
      </c>
    </row>
    <row r="3122" spans="1:5" ht="60">
      <c r="A3122" s="5" t="s">
        <v>6129</v>
      </c>
      <c r="B3122" s="15" t="s">
        <v>6130</v>
      </c>
      <c r="C3122" s="20" t="s">
        <v>500</v>
      </c>
      <c r="D3122" s="44">
        <v>-2.6559708118438721</v>
      </c>
      <c r="E3122" s="55">
        <v>-2.6559708118438721</v>
      </c>
    </row>
    <row r="3123" spans="1:5" ht="75">
      <c r="A3123" s="5" t="s">
        <v>6131</v>
      </c>
      <c r="B3123" s="15" t="s">
        <v>6132</v>
      </c>
      <c r="C3123" s="20"/>
      <c r="D3123" s="44">
        <v>1</v>
      </c>
      <c r="E3123" s="55">
        <v>1</v>
      </c>
    </row>
    <row r="3124" spans="1:5" ht="60">
      <c r="A3124" s="5" t="s">
        <v>6133</v>
      </c>
      <c r="B3124" s="15" t="s">
        <v>6134</v>
      </c>
      <c r="C3124" s="20" t="s">
        <v>3939</v>
      </c>
      <c r="D3124" s="50">
        <v>120.45804595947266</v>
      </c>
      <c r="E3124" s="61">
        <v>120.45804595947266</v>
      </c>
    </row>
    <row r="3125" spans="1:5" ht="60">
      <c r="A3125" s="5" t="s">
        <v>6135</v>
      </c>
      <c r="B3125" s="15" t="s">
        <v>6136</v>
      </c>
      <c r="C3125" s="20" t="s">
        <v>505</v>
      </c>
      <c r="D3125" s="45">
        <v>18.033258438110352</v>
      </c>
      <c r="E3125" s="56">
        <v>18.033258438110352</v>
      </c>
    </row>
    <row r="3126" spans="1:5" ht="75">
      <c r="A3126" s="5" t="s">
        <v>6137</v>
      </c>
      <c r="B3126" s="15" t="s">
        <v>6138</v>
      </c>
      <c r="C3126" s="20" t="s">
        <v>5125</v>
      </c>
      <c r="D3126" s="51">
        <v>0.14302720129489899</v>
      </c>
      <c r="E3126" s="62">
        <v>0.14302720129489899</v>
      </c>
    </row>
    <row r="3127" spans="1:5" ht="75">
      <c r="A3127" s="5" t="s">
        <v>6139</v>
      </c>
      <c r="B3127" s="15" t="s">
        <v>6140</v>
      </c>
      <c r="C3127" s="20" t="s">
        <v>5128</v>
      </c>
      <c r="D3127" s="52">
        <v>2.4144144845195115E-5</v>
      </c>
      <c r="E3127" s="63">
        <v>2.4144144845195115E-5</v>
      </c>
    </row>
    <row r="3128" spans="1:5" ht="60">
      <c r="A3128" s="5" t="s">
        <v>6141</v>
      </c>
      <c r="B3128" s="15" t="s">
        <v>6142</v>
      </c>
      <c r="C3128" s="20" t="s">
        <v>38</v>
      </c>
      <c r="D3128" s="50">
        <v>169.09814453125</v>
      </c>
      <c r="E3128" s="61">
        <v>169.09814453125</v>
      </c>
    </row>
    <row r="3129" spans="1:5" ht="60">
      <c r="A3129" s="5" t="s">
        <v>6143</v>
      </c>
      <c r="B3129" s="15" t="s">
        <v>6144</v>
      </c>
      <c r="C3129" s="20" t="s">
        <v>30</v>
      </c>
      <c r="D3129" s="50">
        <v>420.00164794921875</v>
      </c>
      <c r="E3129" s="61">
        <v>420.00164794921875</v>
      </c>
    </row>
    <row r="3130" spans="1:5" ht="60">
      <c r="A3130" s="5" t="s">
        <v>6145</v>
      </c>
      <c r="B3130" s="15" t="s">
        <v>6146</v>
      </c>
      <c r="C3130" s="20" t="s">
        <v>212</v>
      </c>
      <c r="D3130" s="47">
        <v>1105.89990234375</v>
      </c>
      <c r="E3130" s="58">
        <v>1105.89990234375</v>
      </c>
    </row>
    <row r="3131" spans="1:5" ht="60">
      <c r="A3131" s="5" t="s">
        <v>6147</v>
      </c>
      <c r="B3131" s="15" t="s">
        <v>6148</v>
      </c>
      <c r="C3131" s="20" t="s">
        <v>505</v>
      </c>
      <c r="D3131" s="44">
        <v>5.8888859748840332</v>
      </c>
      <c r="E3131" s="55">
        <v>5.8888859748840332</v>
      </c>
    </row>
    <row r="3132" spans="1:5" ht="60">
      <c r="A3132" s="5" t="s">
        <v>6149</v>
      </c>
      <c r="B3132" s="15" t="s">
        <v>6150</v>
      </c>
      <c r="C3132" s="20" t="s">
        <v>500</v>
      </c>
      <c r="D3132" s="46">
        <v>3009.088623046875</v>
      </c>
      <c r="E3132" s="57">
        <v>3009.088623046875</v>
      </c>
    </row>
    <row r="3133" spans="1:5" ht="60">
      <c r="A3133" s="5" t="s">
        <v>6151</v>
      </c>
      <c r="B3133" s="15" t="s">
        <v>6152</v>
      </c>
      <c r="C3133" s="20" t="s">
        <v>500</v>
      </c>
      <c r="D3133" s="50">
        <v>461.60018920898437</v>
      </c>
      <c r="E3133" s="61">
        <v>461.60018920898437</v>
      </c>
    </row>
    <row r="3134" spans="1:5" ht="60">
      <c r="A3134" s="5" t="s">
        <v>6153</v>
      </c>
      <c r="B3134" s="15" t="s">
        <v>6154</v>
      </c>
      <c r="C3134" s="20"/>
      <c r="D3134" s="44">
        <v>1.5302917957305908</v>
      </c>
      <c r="E3134" s="55">
        <v>1.5302917957305908</v>
      </c>
    </row>
    <row r="3135" spans="1:5" ht="60">
      <c r="A3135" s="5" t="s">
        <v>6155</v>
      </c>
      <c r="B3135" s="15" t="s">
        <v>6156</v>
      </c>
      <c r="C3135" s="20" t="s">
        <v>3939</v>
      </c>
      <c r="D3135" s="45">
        <v>69.725357055664063</v>
      </c>
      <c r="E3135" s="56">
        <v>69.725357055664063</v>
      </c>
    </row>
    <row r="3136" spans="1:5" ht="60">
      <c r="A3136" s="5" t="s">
        <v>6157</v>
      </c>
      <c r="B3136" s="15" t="s">
        <v>6158</v>
      </c>
      <c r="C3136" s="20" t="s">
        <v>505</v>
      </c>
      <c r="D3136" s="44">
        <v>4.0679502487182617</v>
      </c>
      <c r="E3136" s="55">
        <v>4.0679502487182617</v>
      </c>
    </row>
    <row r="3137" spans="1:5" ht="60">
      <c r="A3137" s="5" t="s">
        <v>6159</v>
      </c>
      <c r="B3137" s="15" t="s">
        <v>6160</v>
      </c>
      <c r="C3137" s="20" t="s">
        <v>5125</v>
      </c>
      <c r="D3137" s="51">
        <v>8.3750136196613312E-2</v>
      </c>
      <c r="E3137" s="62">
        <v>8.3750136196613312E-2</v>
      </c>
    </row>
    <row r="3138" spans="1:5" ht="60">
      <c r="A3138" s="5" t="s">
        <v>6161</v>
      </c>
      <c r="B3138" s="15" t="s">
        <v>6162</v>
      </c>
      <c r="C3138" s="20" t="s">
        <v>5128</v>
      </c>
      <c r="D3138" s="52">
        <v>2.604643304948695E-5</v>
      </c>
      <c r="E3138" s="63">
        <v>2.604643304948695E-5</v>
      </c>
    </row>
    <row r="3139" spans="1:5" ht="60">
      <c r="A3139" s="5" t="s">
        <v>6163</v>
      </c>
      <c r="B3139" s="15" t="s">
        <v>6164</v>
      </c>
      <c r="C3139" s="20" t="s">
        <v>38</v>
      </c>
      <c r="D3139" s="50">
        <v>165.7662353515625</v>
      </c>
      <c r="E3139" s="61">
        <v>165.7662353515625</v>
      </c>
    </row>
    <row r="3140" spans="1:5" ht="60">
      <c r="A3140" s="5" t="s">
        <v>6165</v>
      </c>
      <c r="B3140" s="15" t="s">
        <v>6166</v>
      </c>
      <c r="C3140" s="20" t="s">
        <v>30</v>
      </c>
      <c r="D3140" s="50">
        <v>514.99798583984375</v>
      </c>
      <c r="E3140" s="61">
        <v>514.99798583984375</v>
      </c>
    </row>
    <row r="3141" spans="1:5" ht="60">
      <c r="A3141" s="5" t="s">
        <v>6167</v>
      </c>
      <c r="B3141" s="15" t="s">
        <v>6168</v>
      </c>
      <c r="C3141" s="20" t="s">
        <v>212</v>
      </c>
      <c r="D3141" s="47">
        <v>1112.54150390625</v>
      </c>
      <c r="E3141" s="58">
        <v>1112.54150390625</v>
      </c>
    </row>
    <row r="3142" spans="1:5" ht="60">
      <c r="A3142" s="5" t="s">
        <v>6169</v>
      </c>
      <c r="B3142" s="15" t="s">
        <v>6170</v>
      </c>
      <c r="C3142" s="20" t="s">
        <v>505</v>
      </c>
      <c r="D3142" s="44">
        <v>6.3372292518615723</v>
      </c>
      <c r="E3142" s="55">
        <v>6.3372292518615723</v>
      </c>
    </row>
    <row r="3143" spans="1:5" ht="60">
      <c r="A3143" s="5" t="s">
        <v>6171</v>
      </c>
      <c r="B3143" s="15" t="s">
        <v>6172</v>
      </c>
      <c r="C3143" s="20" t="s">
        <v>500</v>
      </c>
      <c r="D3143" s="46">
        <v>3333.930419921875</v>
      </c>
      <c r="E3143" s="57">
        <v>3333.930419921875</v>
      </c>
    </row>
    <row r="3144" spans="1:5" ht="60">
      <c r="A3144" s="5" t="s">
        <v>6173</v>
      </c>
      <c r="B3144" s="15" t="s">
        <v>6174</v>
      </c>
      <c r="C3144" s="20" t="s">
        <v>500</v>
      </c>
      <c r="D3144" s="50">
        <v>786.4417724609375</v>
      </c>
      <c r="E3144" s="61">
        <v>786.4417724609375</v>
      </c>
    </row>
    <row r="3145" spans="1:5" ht="60">
      <c r="A3145" s="5" t="s">
        <v>6175</v>
      </c>
      <c r="B3145" s="15" t="s">
        <v>6176</v>
      </c>
      <c r="C3145" s="20"/>
      <c r="D3145" s="44">
        <v>1.8679258823394775</v>
      </c>
      <c r="E3145" s="55">
        <v>1.8679258823394775</v>
      </c>
    </row>
    <row r="3146" spans="1:5" ht="60">
      <c r="A3146" s="5" t="s">
        <v>6177</v>
      </c>
      <c r="B3146" s="15" t="s">
        <v>6178</v>
      </c>
      <c r="C3146" s="20" t="s">
        <v>3939</v>
      </c>
      <c r="D3146" s="45">
        <v>52.212963104248047</v>
      </c>
      <c r="E3146" s="56">
        <v>52.212963104248047</v>
      </c>
    </row>
    <row r="3147" spans="1:5" ht="60">
      <c r="A3147" s="5" t="s">
        <v>6179</v>
      </c>
      <c r="B3147" s="15" t="s">
        <v>6180</v>
      </c>
      <c r="C3147" s="20" t="s">
        <v>505</v>
      </c>
      <c r="D3147" s="44">
        <v>2.8842461109161377</v>
      </c>
      <c r="E3147" s="55">
        <v>2.8842461109161377</v>
      </c>
    </row>
    <row r="3148" spans="1:5" ht="75">
      <c r="A3148" s="5" t="s">
        <v>6181</v>
      </c>
      <c r="B3148" s="15" t="s">
        <v>6182</v>
      </c>
      <c r="C3148" s="20" t="s">
        <v>5125</v>
      </c>
      <c r="D3148" s="51">
        <v>8.4748171269893646E-2</v>
      </c>
      <c r="E3148" s="62">
        <v>8.4748171269893646E-2</v>
      </c>
    </row>
    <row r="3149" spans="1:5" ht="75">
      <c r="A3149" s="5" t="s">
        <v>6183</v>
      </c>
      <c r="B3149" s="15" t="s">
        <v>6184</v>
      </c>
      <c r="C3149" s="20" t="s">
        <v>5128</v>
      </c>
      <c r="D3149" s="52">
        <v>3.0065437385928817E-5</v>
      </c>
      <c r="E3149" s="63">
        <v>3.0065437385928817E-5</v>
      </c>
    </row>
    <row r="3150" spans="1:5" ht="30">
      <c r="A3150" s="5" t="s">
        <v>6185</v>
      </c>
      <c r="B3150" s="15" t="s">
        <v>6186</v>
      </c>
      <c r="C3150" s="20" t="s">
        <v>38</v>
      </c>
      <c r="D3150" s="44">
        <v>1.470000147819519</v>
      </c>
      <c r="E3150" s="55">
        <v>1.470000147819519</v>
      </c>
    </row>
    <row r="3151" spans="1:5" ht="30">
      <c r="A3151" s="5" t="s">
        <v>6187</v>
      </c>
      <c r="B3151" s="15" t="s">
        <v>6188</v>
      </c>
      <c r="C3151" s="20" t="s">
        <v>30</v>
      </c>
      <c r="D3151" s="50">
        <v>148.39297485351562</v>
      </c>
      <c r="E3151" s="61">
        <v>148.39297485351562</v>
      </c>
    </row>
    <row r="3152" spans="1:5" ht="30">
      <c r="A3152" s="5" t="s">
        <v>6189</v>
      </c>
      <c r="B3152" s="15" t="s">
        <v>6190</v>
      </c>
      <c r="C3152" s="20" t="s">
        <v>212</v>
      </c>
      <c r="D3152" s="50">
        <v>769.62579345703125</v>
      </c>
      <c r="E3152" s="61">
        <v>769.62579345703125</v>
      </c>
    </row>
    <row r="3153" spans="1:5" ht="30">
      <c r="A3153" s="5" t="s">
        <v>6191</v>
      </c>
      <c r="B3153" s="15" t="s">
        <v>6192</v>
      </c>
      <c r="C3153" s="20" t="s">
        <v>505</v>
      </c>
      <c r="D3153" s="44">
        <v>7.4227557182312012</v>
      </c>
      <c r="E3153" s="55">
        <v>7.4227557182312012</v>
      </c>
    </row>
    <row r="3154" spans="1:5" ht="30">
      <c r="A3154" s="5" t="s">
        <v>6193</v>
      </c>
      <c r="B3154" s="15" t="s">
        <v>6194</v>
      </c>
      <c r="C3154" s="20" t="s">
        <v>500</v>
      </c>
      <c r="D3154" s="47">
        <v>2769.86328125</v>
      </c>
      <c r="E3154" s="58">
        <v>2769.86328125</v>
      </c>
    </row>
    <row r="3155" spans="1:5" ht="30">
      <c r="A3155" s="5" t="s">
        <v>6195</v>
      </c>
      <c r="B3155" s="15" t="s">
        <v>6196</v>
      </c>
      <c r="C3155" s="20" t="s">
        <v>500</v>
      </c>
      <c r="D3155" s="50">
        <v>222.37472534179687</v>
      </c>
      <c r="E3155" s="61">
        <v>222.37472534179687</v>
      </c>
    </row>
    <row r="3156" spans="1:5" ht="30">
      <c r="A3156" s="5" t="s">
        <v>6197</v>
      </c>
      <c r="B3156" s="15" t="s">
        <v>6198</v>
      </c>
      <c r="C3156" s="20"/>
      <c r="D3156" s="44">
        <v>1.0348638296127319</v>
      </c>
      <c r="E3156" s="55">
        <v>1.0348638296127319</v>
      </c>
    </row>
    <row r="3157" spans="1:5" ht="30">
      <c r="A3157" s="5" t="s">
        <v>6199</v>
      </c>
      <c r="B3157" s="15" t="s">
        <v>6200</v>
      </c>
      <c r="C3157" s="20" t="s">
        <v>3939</v>
      </c>
      <c r="D3157" s="51">
        <v>0.76521205902099609</v>
      </c>
      <c r="E3157" s="62">
        <v>0.76521205902099609</v>
      </c>
    </row>
    <row r="3158" spans="1:5" ht="30">
      <c r="A3158" s="5" t="s">
        <v>6201</v>
      </c>
      <c r="B3158" s="15" t="s">
        <v>6202</v>
      </c>
      <c r="C3158" s="20" t="s">
        <v>505</v>
      </c>
      <c r="D3158" s="44">
        <v>2.0241212844848633</v>
      </c>
      <c r="E3158" s="55">
        <v>2.0241212844848633</v>
      </c>
    </row>
    <row r="3159" spans="1:5" ht="45">
      <c r="A3159" s="5" t="s">
        <v>6203</v>
      </c>
      <c r="B3159" s="15" t="s">
        <v>6204</v>
      </c>
      <c r="C3159" s="20" t="s">
        <v>5125</v>
      </c>
      <c r="D3159" s="51">
        <v>2.8838815167546272E-2</v>
      </c>
      <c r="E3159" s="62">
        <v>2.8838815167546272E-2</v>
      </c>
    </row>
    <row r="3160" spans="1:5" ht="30">
      <c r="A3160" s="5" t="s">
        <v>6205</v>
      </c>
      <c r="B3160" s="15" t="s">
        <v>6206</v>
      </c>
      <c r="C3160" s="20" t="s">
        <v>5128</v>
      </c>
      <c r="D3160" s="52">
        <v>1.4108508366916794E-5</v>
      </c>
      <c r="E3160" s="63">
        <v>1.4108508366916794E-5</v>
      </c>
    </row>
    <row r="3161" spans="1:5" ht="30">
      <c r="A3161" s="5" t="s">
        <v>6207</v>
      </c>
      <c r="B3161" s="15" t="s">
        <v>6208</v>
      </c>
      <c r="C3161" s="20" t="s">
        <v>38</v>
      </c>
      <c r="D3161" s="51">
        <v>0.77999997138977051</v>
      </c>
      <c r="E3161" s="62">
        <v>0.77999997138977051</v>
      </c>
    </row>
    <row r="3162" spans="1:5" ht="30">
      <c r="A3162" s="5" t="s">
        <v>6209</v>
      </c>
      <c r="B3162" s="15" t="s">
        <v>6210</v>
      </c>
      <c r="C3162" s="20" t="s">
        <v>30</v>
      </c>
      <c r="D3162" s="45">
        <v>93.52911376953125</v>
      </c>
      <c r="E3162" s="56">
        <v>93.52911376953125</v>
      </c>
    </row>
    <row r="3163" spans="1:5" ht="30">
      <c r="A3163" s="5" t="s">
        <v>6211</v>
      </c>
      <c r="B3163" s="15" t="s">
        <v>6212</v>
      </c>
      <c r="C3163" s="20" t="s">
        <v>212</v>
      </c>
      <c r="D3163" s="50">
        <v>741.1431884765625</v>
      </c>
      <c r="E3163" s="61">
        <v>741.1431884765625</v>
      </c>
    </row>
    <row r="3164" spans="1:5" ht="30">
      <c r="A3164" s="5" t="s">
        <v>6213</v>
      </c>
      <c r="B3164" s="15" t="s">
        <v>6214</v>
      </c>
      <c r="C3164" s="20" t="s">
        <v>505</v>
      </c>
      <c r="D3164" s="44">
        <v>7.4464778900146484</v>
      </c>
      <c r="E3164" s="55">
        <v>7.4464778900146484</v>
      </c>
    </row>
    <row r="3165" spans="1:5" ht="30">
      <c r="A3165" s="5" t="s">
        <v>6215</v>
      </c>
      <c r="B3165" s="15" t="s">
        <v>6216</v>
      </c>
      <c r="C3165" s="20" t="s">
        <v>500</v>
      </c>
      <c r="D3165" s="47">
        <v>2665.556884765625</v>
      </c>
      <c r="E3165" s="58">
        <v>2665.556884765625</v>
      </c>
    </row>
    <row r="3166" spans="1:5" ht="30">
      <c r="A3166" s="5" t="s">
        <v>6217</v>
      </c>
      <c r="B3166" s="15" t="s">
        <v>6218</v>
      </c>
      <c r="C3166" s="20" t="s">
        <v>500</v>
      </c>
      <c r="D3166" s="50">
        <v>118.06828308105469</v>
      </c>
      <c r="E3166" s="61">
        <v>118.06828308105469</v>
      </c>
    </row>
    <row r="3167" spans="1:5" ht="30">
      <c r="A3167" s="5" t="s">
        <v>6219</v>
      </c>
      <c r="B3167" s="15" t="s">
        <v>6220</v>
      </c>
      <c r="C3167" s="20"/>
      <c r="D3167" s="44">
        <v>1.0006488561630249</v>
      </c>
      <c r="E3167" s="55">
        <v>1.0006488561630249</v>
      </c>
    </row>
    <row r="3168" spans="1:5" ht="30">
      <c r="A3168" s="5" t="s">
        <v>6221</v>
      </c>
      <c r="B3168" s="15" t="s">
        <v>6222</v>
      </c>
      <c r="C3168" s="20" t="s">
        <v>3939</v>
      </c>
      <c r="D3168" s="51">
        <v>0.46692979335784912</v>
      </c>
      <c r="E3168" s="62">
        <v>0.46692979335784912</v>
      </c>
    </row>
    <row r="3169" spans="1:5" ht="30">
      <c r="A3169" s="5" t="s">
        <v>6223</v>
      </c>
      <c r="B3169" s="15" t="s">
        <v>6224</v>
      </c>
      <c r="C3169" s="20" t="s">
        <v>505</v>
      </c>
      <c r="D3169" s="44">
        <v>2.0008277893066406</v>
      </c>
      <c r="E3169" s="55">
        <v>2.0008277893066406</v>
      </c>
    </row>
    <row r="3170" spans="1:5" ht="45">
      <c r="A3170" s="5" t="s">
        <v>6225</v>
      </c>
      <c r="B3170" s="15" t="s">
        <v>6226</v>
      </c>
      <c r="C3170" s="20" t="s">
        <v>5125</v>
      </c>
      <c r="D3170" s="51">
        <v>2.4147074669599533E-2</v>
      </c>
      <c r="E3170" s="62">
        <v>2.4147074669599533E-2</v>
      </c>
    </row>
    <row r="3171" spans="1:5" ht="30">
      <c r="A3171" s="5" t="s">
        <v>6227</v>
      </c>
      <c r="B3171" s="15" t="s">
        <v>6228</v>
      </c>
      <c r="C3171" s="20" t="s">
        <v>5128</v>
      </c>
      <c r="D3171" s="52">
        <v>1.2059443179168738E-5</v>
      </c>
      <c r="E3171" s="63">
        <v>1.2059443179168738E-5</v>
      </c>
    </row>
    <row r="3172" spans="1:5" ht="30">
      <c r="A3172" s="5" t="s">
        <v>6229</v>
      </c>
      <c r="B3172" s="15" t="s">
        <v>6230</v>
      </c>
      <c r="C3172" s="20" t="s">
        <v>38</v>
      </c>
      <c r="D3172" s="44">
        <v>3.880000114440918</v>
      </c>
      <c r="E3172" s="55">
        <v>3.880000114440918</v>
      </c>
    </row>
    <row r="3173" spans="1:5" ht="30">
      <c r="A3173" s="5" t="s">
        <v>6231</v>
      </c>
      <c r="B3173" s="15" t="s">
        <v>6232</v>
      </c>
      <c r="C3173" s="20" t="s">
        <v>30</v>
      </c>
      <c r="D3173" s="50">
        <v>247.61396789550781</v>
      </c>
      <c r="E3173" s="61">
        <v>247.61396789550781</v>
      </c>
    </row>
    <row r="3174" spans="1:5" ht="30">
      <c r="A3174" s="5" t="s">
        <v>6233</v>
      </c>
      <c r="B3174" s="15" t="s">
        <v>6234</v>
      </c>
      <c r="C3174" s="20" t="s">
        <v>212</v>
      </c>
      <c r="D3174" s="45">
        <v>46.305385589599609</v>
      </c>
      <c r="E3174" s="56">
        <v>46.305385589599609</v>
      </c>
    </row>
    <row r="3175" spans="1:5" ht="30">
      <c r="A3175" s="5" t="s">
        <v>6235</v>
      </c>
      <c r="B3175" s="15" t="s">
        <v>6236</v>
      </c>
      <c r="C3175" s="20" t="s">
        <v>505</v>
      </c>
      <c r="D3175" s="44">
        <v>7.3857383728027344</v>
      </c>
      <c r="E3175" s="55">
        <v>7.3857383728027344</v>
      </c>
    </row>
    <row r="3176" spans="1:5" ht="30">
      <c r="A3176" s="5" t="s">
        <v>6237</v>
      </c>
      <c r="B3176" s="15" t="s">
        <v>6238</v>
      </c>
      <c r="C3176" s="20" t="s">
        <v>500</v>
      </c>
      <c r="D3176" s="47">
        <v>2960.06982421875</v>
      </c>
      <c r="E3176" s="58">
        <v>2960.06982421875</v>
      </c>
    </row>
    <row r="3177" spans="1:5" ht="30">
      <c r="A3177" s="5" t="s">
        <v>6239</v>
      </c>
      <c r="B3177" s="15" t="s">
        <v>6240</v>
      </c>
      <c r="C3177" s="20" t="s">
        <v>500</v>
      </c>
      <c r="D3177" s="50">
        <v>412.58126831054687</v>
      </c>
      <c r="E3177" s="61">
        <v>412.58126831054687</v>
      </c>
    </row>
    <row r="3178" spans="1:5" ht="30">
      <c r="A3178" s="5" t="s">
        <v>6241</v>
      </c>
      <c r="B3178" s="15" t="s">
        <v>6242</v>
      </c>
      <c r="C3178" s="20"/>
      <c r="D3178" s="44">
        <v>1.1045553684234619</v>
      </c>
      <c r="E3178" s="55">
        <v>1.1045553684234619</v>
      </c>
    </row>
    <row r="3179" spans="1:5" ht="30">
      <c r="A3179" s="5" t="s">
        <v>6243</v>
      </c>
      <c r="B3179" s="15" t="s">
        <v>6244</v>
      </c>
      <c r="C3179" s="20" t="s">
        <v>3939</v>
      </c>
      <c r="D3179" s="44">
        <v>1.6369442939758301</v>
      </c>
      <c r="E3179" s="55">
        <v>1.6369442939758301</v>
      </c>
    </row>
    <row r="3180" spans="1:5" ht="30">
      <c r="A3180" s="5" t="s">
        <v>6245</v>
      </c>
      <c r="B3180" s="15" t="s">
        <v>6246</v>
      </c>
      <c r="C3180" s="20" t="s">
        <v>505</v>
      </c>
      <c r="D3180" s="44">
        <v>2.0597231388092041</v>
      </c>
      <c r="E3180" s="55">
        <v>2.0597231388092041</v>
      </c>
    </row>
    <row r="3181" spans="1:5" ht="30">
      <c r="A3181" s="5" t="s">
        <v>6247</v>
      </c>
      <c r="B3181" s="15" t="s">
        <v>6248</v>
      </c>
      <c r="C3181" s="20" t="s">
        <v>5125</v>
      </c>
      <c r="D3181" s="51">
        <v>3.8446739315986633E-2</v>
      </c>
      <c r="E3181" s="62">
        <v>3.8446739315986633E-2</v>
      </c>
    </row>
    <row r="3182" spans="1:5" ht="30">
      <c r="A3182" s="5" t="s">
        <v>6249</v>
      </c>
      <c r="B3182" s="15" t="s">
        <v>6250</v>
      </c>
      <c r="C3182" s="20" t="s">
        <v>5128</v>
      </c>
      <c r="D3182" s="52">
        <v>1.807998341973871E-5</v>
      </c>
      <c r="E3182" s="63">
        <v>1.807998341973871E-5</v>
      </c>
    </row>
    <row r="3183" spans="1:5" ht="30">
      <c r="A3183" s="5" t="s">
        <v>6251</v>
      </c>
      <c r="B3183" s="15" t="s">
        <v>6252</v>
      </c>
      <c r="C3183" s="20" t="s">
        <v>38</v>
      </c>
      <c r="D3183" s="44">
        <v>3.880000114440918</v>
      </c>
      <c r="E3183" s="55">
        <v>3.880000114440918</v>
      </c>
    </row>
    <row r="3184" spans="1:5" ht="30">
      <c r="A3184" s="5" t="s">
        <v>6253</v>
      </c>
      <c r="B3184" s="15" t="s">
        <v>6254</v>
      </c>
      <c r="C3184" s="20" t="s">
        <v>30</v>
      </c>
      <c r="D3184" s="50">
        <v>247.61396789550781</v>
      </c>
      <c r="E3184" s="61">
        <v>247.61396789550781</v>
      </c>
    </row>
    <row r="3185" spans="1:5" ht="30">
      <c r="A3185" s="5" t="s">
        <v>6255</v>
      </c>
      <c r="B3185" s="15" t="s">
        <v>6256</v>
      </c>
      <c r="C3185" s="20" t="s">
        <v>212</v>
      </c>
      <c r="D3185" s="50">
        <v>769.62579345703125</v>
      </c>
      <c r="E3185" s="61">
        <v>769.62579345703125</v>
      </c>
    </row>
    <row r="3186" spans="1:5" ht="30">
      <c r="A3186" s="5" t="s">
        <v>6257</v>
      </c>
      <c r="B3186" s="15" t="s">
        <v>6258</v>
      </c>
      <c r="C3186" s="20" t="s">
        <v>505</v>
      </c>
      <c r="D3186" s="44">
        <v>7.3857383728027344</v>
      </c>
      <c r="E3186" s="55">
        <v>7.3857383728027344</v>
      </c>
    </row>
    <row r="3187" spans="1:5" ht="30">
      <c r="A3187" s="5" t="s">
        <v>6259</v>
      </c>
      <c r="B3187" s="15" t="s">
        <v>6260</v>
      </c>
      <c r="C3187" s="20" t="s">
        <v>500</v>
      </c>
      <c r="D3187" s="47">
        <v>2960.06982421875</v>
      </c>
      <c r="E3187" s="58">
        <v>2960.06982421875</v>
      </c>
    </row>
    <row r="3188" spans="1:5" ht="30">
      <c r="A3188" s="5" t="s">
        <v>6261</v>
      </c>
      <c r="B3188" s="15" t="s">
        <v>6262</v>
      </c>
      <c r="C3188" s="20" t="s">
        <v>500</v>
      </c>
      <c r="D3188" s="50">
        <v>412.58126831054687</v>
      </c>
      <c r="E3188" s="61">
        <v>412.58126831054687</v>
      </c>
    </row>
    <row r="3189" spans="1:5" ht="30">
      <c r="A3189" s="5" t="s">
        <v>6263</v>
      </c>
      <c r="B3189" s="15" t="s">
        <v>6264</v>
      </c>
      <c r="C3189" s="20"/>
      <c r="D3189" s="44">
        <v>1.1045553684234619</v>
      </c>
      <c r="E3189" s="55">
        <v>1.1045553684234619</v>
      </c>
    </row>
    <row r="3190" spans="1:5" ht="30">
      <c r="A3190" s="5" t="s">
        <v>6265</v>
      </c>
      <c r="B3190" s="15" t="s">
        <v>6266</v>
      </c>
      <c r="C3190" s="20" t="s">
        <v>3939</v>
      </c>
      <c r="D3190" s="44">
        <v>1.6369442939758301</v>
      </c>
      <c r="E3190" s="55">
        <v>1.6369442939758301</v>
      </c>
    </row>
    <row r="3191" spans="1:5" ht="30">
      <c r="A3191" s="5" t="s">
        <v>6267</v>
      </c>
      <c r="B3191" s="15" t="s">
        <v>6268</v>
      </c>
      <c r="C3191" s="20" t="s">
        <v>505</v>
      </c>
      <c r="D3191" s="44">
        <v>2.0597231388092041</v>
      </c>
      <c r="E3191" s="55">
        <v>2.0597231388092041</v>
      </c>
    </row>
    <row r="3192" spans="1:5" ht="45">
      <c r="A3192" s="5" t="s">
        <v>6269</v>
      </c>
      <c r="B3192" s="15" t="s">
        <v>6270</v>
      </c>
      <c r="C3192" s="20" t="s">
        <v>5125</v>
      </c>
      <c r="D3192" s="51">
        <v>3.8446739315986633E-2</v>
      </c>
      <c r="E3192" s="62">
        <v>3.8446739315986633E-2</v>
      </c>
    </row>
    <row r="3193" spans="1:5" ht="45">
      <c r="A3193" s="5" t="s">
        <v>6271</v>
      </c>
      <c r="B3193" s="15" t="s">
        <v>6272</v>
      </c>
      <c r="C3193" s="20" t="s">
        <v>5128</v>
      </c>
      <c r="D3193" s="52">
        <v>1.807998341973871E-5</v>
      </c>
      <c r="E3193" s="63">
        <v>1.807998341973871E-5</v>
      </c>
    </row>
    <row r="3194" spans="1:5" ht="30">
      <c r="A3194" s="5" t="s">
        <v>6273</v>
      </c>
      <c r="B3194" s="15" t="s">
        <v>6274</v>
      </c>
      <c r="C3194" s="20" t="s">
        <v>38</v>
      </c>
      <c r="D3194" s="44">
        <v>1.470000147819519</v>
      </c>
      <c r="E3194" s="55">
        <v>1.470000147819519</v>
      </c>
    </row>
    <row r="3195" spans="1:5" ht="30">
      <c r="A3195" s="5" t="s">
        <v>6275</v>
      </c>
      <c r="B3195" s="15" t="s">
        <v>6276</v>
      </c>
      <c r="C3195" s="20" t="s">
        <v>30</v>
      </c>
      <c r="D3195" s="50">
        <v>148.39297485351562</v>
      </c>
      <c r="E3195" s="61">
        <v>148.39297485351562</v>
      </c>
    </row>
    <row r="3196" spans="1:5" ht="30">
      <c r="A3196" s="5" t="s">
        <v>6277</v>
      </c>
      <c r="B3196" s="15" t="s">
        <v>6278</v>
      </c>
      <c r="C3196" s="20" t="s">
        <v>212</v>
      </c>
      <c r="D3196" s="45">
        <v>28.482624053955078</v>
      </c>
      <c r="E3196" s="56">
        <v>28.482624053955078</v>
      </c>
    </row>
    <row r="3197" spans="1:5" ht="30">
      <c r="A3197" s="5" t="s">
        <v>6279</v>
      </c>
      <c r="B3197" s="15" t="s">
        <v>6280</v>
      </c>
      <c r="C3197" s="20" t="s">
        <v>505</v>
      </c>
      <c r="D3197" s="44">
        <v>7.4227557182312012</v>
      </c>
      <c r="E3197" s="55">
        <v>7.4227557182312012</v>
      </c>
    </row>
    <row r="3198" spans="1:5" ht="30">
      <c r="A3198" s="5" t="s">
        <v>6281</v>
      </c>
      <c r="B3198" s="15" t="s">
        <v>6282</v>
      </c>
      <c r="C3198" s="20" t="s">
        <v>500</v>
      </c>
      <c r="D3198" s="47">
        <v>2769.86328125</v>
      </c>
      <c r="E3198" s="58">
        <v>2769.86328125</v>
      </c>
    </row>
    <row r="3199" spans="1:5" ht="30">
      <c r="A3199" s="5" t="s">
        <v>6283</v>
      </c>
      <c r="B3199" s="15" t="s">
        <v>6284</v>
      </c>
      <c r="C3199" s="20" t="s">
        <v>500</v>
      </c>
      <c r="D3199" s="50">
        <v>222.37472534179687</v>
      </c>
      <c r="E3199" s="61">
        <v>222.37472534179687</v>
      </c>
    </row>
    <row r="3200" spans="1:5" ht="30">
      <c r="A3200" s="5" t="s">
        <v>6285</v>
      </c>
      <c r="B3200" s="15" t="s">
        <v>6286</v>
      </c>
      <c r="C3200" s="20"/>
      <c r="D3200" s="44">
        <v>1.0348638296127319</v>
      </c>
      <c r="E3200" s="55">
        <v>1.0348638296127319</v>
      </c>
    </row>
    <row r="3201" spans="1:5" ht="30">
      <c r="A3201" s="5" t="s">
        <v>6287</v>
      </c>
      <c r="B3201" s="15" t="s">
        <v>6288</v>
      </c>
      <c r="C3201" s="20" t="s">
        <v>3939</v>
      </c>
      <c r="D3201" s="51">
        <v>0.76521205902099609</v>
      </c>
      <c r="E3201" s="62">
        <v>0.76521205902099609</v>
      </c>
    </row>
    <row r="3202" spans="1:5" ht="30">
      <c r="A3202" s="5" t="s">
        <v>6289</v>
      </c>
      <c r="B3202" s="15" t="s">
        <v>6290</v>
      </c>
      <c r="C3202" s="20" t="s">
        <v>505</v>
      </c>
      <c r="D3202" s="44">
        <v>2.0241212844848633</v>
      </c>
      <c r="E3202" s="55">
        <v>2.0241212844848633</v>
      </c>
    </row>
    <row r="3203" spans="1:5" ht="30">
      <c r="A3203" s="5" t="s">
        <v>6291</v>
      </c>
      <c r="B3203" s="15" t="s">
        <v>6292</v>
      </c>
      <c r="C3203" s="20" t="s">
        <v>5125</v>
      </c>
      <c r="D3203" s="51">
        <v>2.8838815167546272E-2</v>
      </c>
      <c r="E3203" s="62">
        <v>2.8838815167546272E-2</v>
      </c>
    </row>
    <row r="3204" spans="1:5" ht="30">
      <c r="A3204" s="5" t="s">
        <v>6293</v>
      </c>
      <c r="B3204" s="15" t="s">
        <v>6294</v>
      </c>
      <c r="C3204" s="20" t="s">
        <v>5128</v>
      </c>
      <c r="D3204" s="52">
        <v>1.4108508366916794E-5</v>
      </c>
      <c r="E3204" s="63">
        <v>1.4108508366916794E-5</v>
      </c>
    </row>
    <row r="3205" spans="1:5" ht="30">
      <c r="A3205" s="5" t="s">
        <v>6295</v>
      </c>
      <c r="B3205" s="15" t="s">
        <v>6296</v>
      </c>
      <c r="C3205" s="20" t="s">
        <v>38</v>
      </c>
      <c r="D3205" s="44">
        <v>1.470000147819519</v>
      </c>
      <c r="E3205" s="55">
        <v>1.470000147819519</v>
      </c>
    </row>
    <row r="3206" spans="1:5" ht="30">
      <c r="A3206" s="5" t="s">
        <v>6297</v>
      </c>
      <c r="B3206" s="15" t="s">
        <v>6298</v>
      </c>
      <c r="C3206" s="20" t="s">
        <v>30</v>
      </c>
      <c r="D3206" s="50">
        <v>148.39297485351562</v>
      </c>
      <c r="E3206" s="61">
        <v>148.39297485351562</v>
      </c>
    </row>
    <row r="3207" spans="1:5" ht="30">
      <c r="A3207" s="5" t="s">
        <v>6299</v>
      </c>
      <c r="B3207" s="15" t="s">
        <v>6300</v>
      </c>
      <c r="C3207" s="20" t="s">
        <v>212</v>
      </c>
      <c r="D3207" s="50">
        <v>741.1431884765625</v>
      </c>
      <c r="E3207" s="61">
        <v>741.1431884765625</v>
      </c>
    </row>
    <row r="3208" spans="1:5" ht="30">
      <c r="A3208" s="5" t="s">
        <v>6301</v>
      </c>
      <c r="B3208" s="15" t="s">
        <v>6302</v>
      </c>
      <c r="C3208" s="20" t="s">
        <v>505</v>
      </c>
      <c r="D3208" s="44">
        <v>7.4227557182312012</v>
      </c>
      <c r="E3208" s="55">
        <v>7.4227557182312012</v>
      </c>
    </row>
    <row r="3209" spans="1:5" ht="30">
      <c r="A3209" s="5" t="s">
        <v>6303</v>
      </c>
      <c r="B3209" s="15" t="s">
        <v>6304</v>
      </c>
      <c r="C3209" s="20" t="s">
        <v>500</v>
      </c>
      <c r="D3209" s="47">
        <v>2769.86328125</v>
      </c>
      <c r="E3209" s="58">
        <v>2769.86328125</v>
      </c>
    </row>
    <row r="3210" spans="1:5" ht="30">
      <c r="A3210" s="5" t="s">
        <v>6305</v>
      </c>
      <c r="B3210" s="15" t="s">
        <v>6306</v>
      </c>
      <c r="C3210" s="20" t="s">
        <v>500</v>
      </c>
      <c r="D3210" s="50">
        <v>222.37472534179687</v>
      </c>
      <c r="E3210" s="61">
        <v>222.37472534179687</v>
      </c>
    </row>
    <row r="3211" spans="1:5" ht="30">
      <c r="A3211" s="5" t="s">
        <v>6307</v>
      </c>
      <c r="B3211" s="15" t="s">
        <v>6308</v>
      </c>
      <c r="C3211" s="20"/>
      <c r="D3211" s="44">
        <v>1.0348638296127319</v>
      </c>
      <c r="E3211" s="55">
        <v>1.0348638296127319</v>
      </c>
    </row>
    <row r="3212" spans="1:5" ht="30">
      <c r="A3212" s="5" t="s">
        <v>6309</v>
      </c>
      <c r="B3212" s="15" t="s">
        <v>6310</v>
      </c>
      <c r="C3212" s="20" t="s">
        <v>3939</v>
      </c>
      <c r="D3212" s="51">
        <v>0.76521205902099609</v>
      </c>
      <c r="E3212" s="62">
        <v>0.76521205902099609</v>
      </c>
    </row>
    <row r="3213" spans="1:5" ht="30">
      <c r="A3213" s="5" t="s">
        <v>6311</v>
      </c>
      <c r="B3213" s="15" t="s">
        <v>6312</v>
      </c>
      <c r="C3213" s="20" t="s">
        <v>505</v>
      </c>
      <c r="D3213" s="44">
        <v>2.0241212844848633</v>
      </c>
      <c r="E3213" s="55">
        <v>2.0241212844848633</v>
      </c>
    </row>
    <row r="3214" spans="1:5" ht="45">
      <c r="A3214" s="5" t="s">
        <v>6313</v>
      </c>
      <c r="B3214" s="15" t="s">
        <v>6314</v>
      </c>
      <c r="C3214" s="20" t="s">
        <v>5125</v>
      </c>
      <c r="D3214" s="51">
        <v>2.8838815167546272E-2</v>
      </c>
      <c r="E3214" s="62">
        <v>2.8838815167546272E-2</v>
      </c>
    </row>
    <row r="3215" spans="1:5" ht="45">
      <c r="A3215" s="5" t="s">
        <v>6315</v>
      </c>
      <c r="B3215" s="15" t="s">
        <v>6316</v>
      </c>
      <c r="C3215" s="20" t="s">
        <v>5128</v>
      </c>
      <c r="D3215" s="52">
        <v>1.4108508366916794E-5</v>
      </c>
      <c r="E3215" s="63">
        <v>1.4108508366916794E-5</v>
      </c>
    </row>
    <row r="3216" spans="1:5" ht="30">
      <c r="A3216" s="5" t="s">
        <v>6317</v>
      </c>
      <c r="B3216" s="15" t="s">
        <v>6318</v>
      </c>
      <c r="C3216" s="20" t="s">
        <v>38</v>
      </c>
      <c r="D3216" s="51">
        <v>0.28299999237060547</v>
      </c>
      <c r="E3216" s="62">
        <v>0.28299999237060547</v>
      </c>
    </row>
    <row r="3217" spans="1:5" ht="30">
      <c r="A3217" s="5" t="s">
        <v>6319</v>
      </c>
      <c r="B3217" s="15" t="s">
        <v>6320</v>
      </c>
      <c r="C3217" s="20" t="s">
        <v>30</v>
      </c>
      <c r="D3217" s="45">
        <v>67.760780334472656</v>
      </c>
      <c r="E3217" s="56">
        <v>67.760780334472656</v>
      </c>
    </row>
    <row r="3218" spans="1:5" ht="30">
      <c r="A3218" s="5" t="s">
        <v>6321</v>
      </c>
      <c r="B3218" s="15" t="s">
        <v>6322</v>
      </c>
      <c r="C3218" s="20" t="s">
        <v>212</v>
      </c>
      <c r="D3218" s="50">
        <v>709.77947998046875</v>
      </c>
      <c r="E3218" s="61">
        <v>709.77947998046875</v>
      </c>
    </row>
    <row r="3219" spans="1:5" ht="30">
      <c r="A3219" s="5" t="s">
        <v>6323</v>
      </c>
      <c r="B3219" s="15" t="s">
        <v>6324</v>
      </c>
      <c r="C3219" s="20" t="s">
        <v>505</v>
      </c>
      <c r="D3219" s="44">
        <v>7.4857931137084961</v>
      </c>
      <c r="E3219" s="55">
        <v>7.4857931137084961</v>
      </c>
    </row>
    <row r="3220" spans="1:5" ht="30">
      <c r="A3220" s="5" t="s">
        <v>6325</v>
      </c>
      <c r="B3220" s="15" t="s">
        <v>6326</v>
      </c>
      <c r="C3220" s="20" t="s">
        <v>500</v>
      </c>
      <c r="D3220" s="47">
        <v>2519.40966796875</v>
      </c>
      <c r="E3220" s="58">
        <v>2519.40966796875</v>
      </c>
    </row>
    <row r="3221" spans="1:5" ht="30">
      <c r="A3221" s="5" t="s">
        <v>6327</v>
      </c>
      <c r="B3221" s="15" t="s">
        <v>6328</v>
      </c>
      <c r="C3221" s="20" t="s">
        <v>500</v>
      </c>
      <c r="D3221" s="45">
        <v>-28.078790664672852</v>
      </c>
      <c r="E3221" s="56">
        <v>-28.078790664672852</v>
      </c>
    </row>
    <row r="3222" spans="1:5" ht="30">
      <c r="A3222" s="5" t="s">
        <v>6329</v>
      </c>
      <c r="B3222" s="15" t="s">
        <v>6330</v>
      </c>
      <c r="C3222" s="20"/>
      <c r="D3222" s="51">
        <v>0.95601993799209595</v>
      </c>
      <c r="E3222" s="62">
        <v>0.95601993799209595</v>
      </c>
    </row>
    <row r="3223" spans="1:5" ht="30">
      <c r="A3223" s="5" t="s">
        <v>6331</v>
      </c>
      <c r="B3223" s="15" t="s">
        <v>6332</v>
      </c>
      <c r="C3223" s="20" t="s">
        <v>3939</v>
      </c>
      <c r="D3223" s="51">
        <v>0.18941414356231689</v>
      </c>
      <c r="E3223" s="62">
        <v>0.18941414356231689</v>
      </c>
    </row>
    <row r="3224" spans="1:5" ht="30">
      <c r="A3224" s="5" t="s">
        <v>6333</v>
      </c>
      <c r="B3224" s="15" t="s">
        <v>6334</v>
      </c>
      <c r="C3224" s="20" t="s">
        <v>505</v>
      </c>
      <c r="D3224" s="44">
        <v>4.1883845329284668</v>
      </c>
      <c r="E3224" s="55">
        <v>4.1883845329284668</v>
      </c>
    </row>
    <row r="3225" spans="1:5" ht="30">
      <c r="A3225" s="5" t="s">
        <v>6335</v>
      </c>
      <c r="B3225" s="15" t="s">
        <v>6336</v>
      </c>
      <c r="C3225" s="20" t="s">
        <v>5125</v>
      </c>
      <c r="D3225" s="51">
        <v>2.178613469004631E-2</v>
      </c>
      <c r="E3225" s="62">
        <v>2.178613469004631E-2</v>
      </c>
    </row>
    <row r="3226" spans="1:5" ht="30">
      <c r="A3226" s="5" t="s">
        <v>6337</v>
      </c>
      <c r="B3226" s="15" t="s">
        <v>6338</v>
      </c>
      <c r="C3226" s="20" t="s">
        <v>5128</v>
      </c>
      <c r="D3226" s="52">
        <v>1.1191775229235645E-5</v>
      </c>
      <c r="E3226" s="63">
        <v>1.1191775229235645E-5</v>
      </c>
    </row>
    <row r="3227" spans="1:5" ht="30">
      <c r="A3227" s="5" t="s">
        <v>6339</v>
      </c>
      <c r="B3227" s="15" t="s">
        <v>6340</v>
      </c>
      <c r="C3227" s="20" t="s">
        <v>38</v>
      </c>
      <c r="D3227" s="51">
        <v>0.77999997138977051</v>
      </c>
      <c r="E3227" s="62">
        <v>0.77999997138977051</v>
      </c>
    </row>
    <row r="3228" spans="1:5" ht="30">
      <c r="A3228" s="5" t="s">
        <v>6341</v>
      </c>
      <c r="B3228" s="15" t="s">
        <v>6342</v>
      </c>
      <c r="C3228" s="20" t="s">
        <v>30</v>
      </c>
      <c r="D3228" s="45">
        <v>93.52911376953125</v>
      </c>
      <c r="E3228" s="56">
        <v>93.52911376953125</v>
      </c>
    </row>
    <row r="3229" spans="1:5" ht="30">
      <c r="A3229" s="5" t="s">
        <v>6343</v>
      </c>
      <c r="B3229" s="15" t="s">
        <v>6344</v>
      </c>
      <c r="C3229" s="20" t="s">
        <v>212</v>
      </c>
      <c r="D3229" s="45">
        <v>31.363710403442383</v>
      </c>
      <c r="E3229" s="56">
        <v>31.363710403442383</v>
      </c>
    </row>
    <row r="3230" spans="1:5" ht="30">
      <c r="A3230" s="5" t="s">
        <v>6345</v>
      </c>
      <c r="B3230" s="15" t="s">
        <v>6346</v>
      </c>
      <c r="C3230" s="20" t="s">
        <v>505</v>
      </c>
      <c r="D3230" s="44">
        <v>7.4464778900146484</v>
      </c>
      <c r="E3230" s="55">
        <v>7.4464778900146484</v>
      </c>
    </row>
    <row r="3231" spans="1:5" ht="30">
      <c r="A3231" s="5" t="s">
        <v>6347</v>
      </c>
      <c r="B3231" s="15" t="s">
        <v>6348</v>
      </c>
      <c r="C3231" s="20" t="s">
        <v>500</v>
      </c>
      <c r="D3231" s="47">
        <v>2665.556884765625</v>
      </c>
      <c r="E3231" s="58">
        <v>2665.556884765625</v>
      </c>
    </row>
    <row r="3232" spans="1:5" ht="30">
      <c r="A3232" s="5" t="s">
        <v>6349</v>
      </c>
      <c r="B3232" s="15" t="s">
        <v>6350</v>
      </c>
      <c r="C3232" s="20" t="s">
        <v>500</v>
      </c>
      <c r="D3232" s="50">
        <v>118.06828308105469</v>
      </c>
      <c r="E3232" s="61">
        <v>118.06828308105469</v>
      </c>
    </row>
    <row r="3233" spans="1:5" ht="30">
      <c r="A3233" s="5" t="s">
        <v>6351</v>
      </c>
      <c r="B3233" s="15" t="s">
        <v>6352</v>
      </c>
      <c r="C3233" s="20"/>
      <c r="D3233" s="44">
        <v>1.0006488561630249</v>
      </c>
      <c r="E3233" s="55">
        <v>1.0006488561630249</v>
      </c>
    </row>
    <row r="3234" spans="1:5" ht="30">
      <c r="A3234" s="5" t="s">
        <v>6353</v>
      </c>
      <c r="B3234" s="15" t="s">
        <v>6354</v>
      </c>
      <c r="C3234" s="20" t="s">
        <v>3939</v>
      </c>
      <c r="D3234" s="51">
        <v>0.46692979335784912</v>
      </c>
      <c r="E3234" s="62">
        <v>0.46692979335784912</v>
      </c>
    </row>
    <row r="3235" spans="1:5" ht="30">
      <c r="A3235" s="5" t="s">
        <v>6355</v>
      </c>
      <c r="B3235" s="15" t="s">
        <v>6356</v>
      </c>
      <c r="C3235" s="20" t="s">
        <v>505</v>
      </c>
      <c r="D3235" s="44">
        <v>2.0008277893066406</v>
      </c>
      <c r="E3235" s="55">
        <v>2.0008277893066406</v>
      </c>
    </row>
    <row r="3236" spans="1:5" ht="30">
      <c r="A3236" s="5" t="s">
        <v>6357</v>
      </c>
      <c r="B3236" s="15" t="s">
        <v>6358</v>
      </c>
      <c r="C3236" s="20" t="s">
        <v>5125</v>
      </c>
      <c r="D3236" s="51">
        <v>2.4147074669599533E-2</v>
      </c>
      <c r="E3236" s="62">
        <v>2.4147074669599533E-2</v>
      </c>
    </row>
    <row r="3237" spans="1:5" ht="30">
      <c r="A3237" s="5" t="s">
        <v>6359</v>
      </c>
      <c r="B3237" s="15" t="s">
        <v>6360</v>
      </c>
      <c r="C3237" s="20" t="s">
        <v>5128</v>
      </c>
      <c r="D3237" s="52">
        <v>1.2059443179168738E-5</v>
      </c>
      <c r="E3237" s="63">
        <v>1.2059443179168738E-5</v>
      </c>
    </row>
    <row r="3238" spans="1:5" ht="30">
      <c r="A3238" s="5" t="s">
        <v>6361</v>
      </c>
      <c r="B3238" s="15" t="s">
        <v>6362</v>
      </c>
      <c r="C3238" s="20" t="s">
        <v>38</v>
      </c>
      <c r="D3238" s="51">
        <v>0.28299999237060547</v>
      </c>
      <c r="E3238" s="62">
        <v>0.28299999237060547</v>
      </c>
    </row>
    <row r="3239" spans="1:5" ht="30">
      <c r="A3239" s="5" t="s">
        <v>6363</v>
      </c>
      <c r="B3239" s="15" t="s">
        <v>6364</v>
      </c>
      <c r="C3239" s="20" t="s">
        <v>30</v>
      </c>
      <c r="D3239" s="45">
        <v>67.760780334472656</v>
      </c>
      <c r="E3239" s="56">
        <v>67.760780334472656</v>
      </c>
    </row>
    <row r="3240" spans="1:5" ht="30">
      <c r="A3240" s="5" t="s">
        <v>6365</v>
      </c>
      <c r="B3240" s="15" t="s">
        <v>6366</v>
      </c>
      <c r="C3240" s="20" t="s">
        <v>212</v>
      </c>
      <c r="D3240" s="45">
        <v>21.707910537719727</v>
      </c>
      <c r="E3240" s="56">
        <v>21.707910537719727</v>
      </c>
    </row>
    <row r="3241" spans="1:5" ht="30">
      <c r="A3241" s="5" t="s">
        <v>6367</v>
      </c>
      <c r="B3241" s="15" t="s">
        <v>6368</v>
      </c>
      <c r="C3241" s="20" t="s">
        <v>505</v>
      </c>
      <c r="D3241" s="44">
        <v>7.4857931137084961</v>
      </c>
      <c r="E3241" s="55">
        <v>7.4857931137084961</v>
      </c>
    </row>
    <row r="3242" spans="1:5" ht="30">
      <c r="A3242" s="5" t="s">
        <v>6369</v>
      </c>
      <c r="B3242" s="15" t="s">
        <v>6370</v>
      </c>
      <c r="C3242" s="20" t="s">
        <v>500</v>
      </c>
      <c r="D3242" s="47">
        <v>2519.40966796875</v>
      </c>
      <c r="E3242" s="58">
        <v>2519.40966796875</v>
      </c>
    </row>
    <row r="3243" spans="1:5" ht="30">
      <c r="A3243" s="5" t="s">
        <v>6371</v>
      </c>
      <c r="B3243" s="15" t="s">
        <v>6372</v>
      </c>
      <c r="C3243" s="20" t="s">
        <v>500</v>
      </c>
      <c r="D3243" s="45">
        <v>-28.078790664672852</v>
      </c>
      <c r="E3243" s="56">
        <v>-28.078790664672852</v>
      </c>
    </row>
    <row r="3244" spans="1:5" ht="30">
      <c r="A3244" s="5" t="s">
        <v>6373</v>
      </c>
      <c r="B3244" s="15" t="s">
        <v>6374</v>
      </c>
      <c r="C3244" s="20"/>
      <c r="D3244" s="51">
        <v>0.95601993799209595</v>
      </c>
      <c r="E3244" s="62">
        <v>0.95601993799209595</v>
      </c>
    </row>
    <row r="3245" spans="1:5" ht="30">
      <c r="A3245" s="5" t="s">
        <v>6375</v>
      </c>
      <c r="B3245" s="15" t="s">
        <v>6376</v>
      </c>
      <c r="C3245" s="20" t="s">
        <v>3939</v>
      </c>
      <c r="D3245" s="51">
        <v>0.18941414356231689</v>
      </c>
      <c r="E3245" s="62">
        <v>0.18941414356231689</v>
      </c>
    </row>
    <row r="3246" spans="1:5" ht="30">
      <c r="A3246" s="5" t="s">
        <v>6377</v>
      </c>
      <c r="B3246" s="15" t="s">
        <v>6378</v>
      </c>
      <c r="C3246" s="20" t="s">
        <v>505</v>
      </c>
      <c r="D3246" s="44">
        <v>4.1883845329284668</v>
      </c>
      <c r="E3246" s="55">
        <v>4.1883845329284668</v>
      </c>
    </row>
    <row r="3247" spans="1:5" ht="30">
      <c r="A3247" s="5" t="s">
        <v>6379</v>
      </c>
      <c r="B3247" s="15" t="s">
        <v>6380</v>
      </c>
      <c r="C3247" s="20" t="s">
        <v>5125</v>
      </c>
      <c r="D3247" s="51">
        <v>2.178613469004631E-2</v>
      </c>
      <c r="E3247" s="62">
        <v>2.178613469004631E-2</v>
      </c>
    </row>
    <row r="3248" spans="1:5" ht="30">
      <c r="A3248" s="5" t="s">
        <v>6381</v>
      </c>
      <c r="B3248" s="15" t="s">
        <v>6382</v>
      </c>
      <c r="C3248" s="20" t="s">
        <v>5128</v>
      </c>
      <c r="D3248" s="52">
        <v>1.1191775229235645E-5</v>
      </c>
      <c r="E3248" s="63">
        <v>1.1191775229235645E-5</v>
      </c>
    </row>
    <row r="3249" spans="1:5" ht="30">
      <c r="A3249" s="5" t="s">
        <v>6383</v>
      </c>
      <c r="B3249" s="15" t="s">
        <v>6384</v>
      </c>
      <c r="C3249" s="20" t="s">
        <v>38</v>
      </c>
      <c r="D3249" s="51">
        <v>0.77999997138977051</v>
      </c>
      <c r="E3249" s="62">
        <v>0.77999997138977051</v>
      </c>
    </row>
    <row r="3250" spans="1:5" ht="30">
      <c r="A3250" s="5" t="s">
        <v>6385</v>
      </c>
      <c r="B3250" s="15" t="s">
        <v>6386</v>
      </c>
      <c r="C3250" s="20" t="s">
        <v>30</v>
      </c>
      <c r="D3250" s="45">
        <v>93.52911376953125</v>
      </c>
      <c r="E3250" s="56">
        <v>93.52911376953125</v>
      </c>
    </row>
    <row r="3251" spans="1:5" ht="30">
      <c r="A3251" s="5" t="s">
        <v>6387</v>
      </c>
      <c r="B3251" s="15" t="s">
        <v>6388</v>
      </c>
      <c r="C3251" s="20" t="s">
        <v>212</v>
      </c>
      <c r="D3251" s="50">
        <v>709.77947998046875</v>
      </c>
      <c r="E3251" s="61">
        <v>709.77947998046875</v>
      </c>
    </row>
    <row r="3252" spans="1:5" ht="30">
      <c r="A3252" s="5" t="s">
        <v>6389</v>
      </c>
      <c r="B3252" s="15" t="s">
        <v>6390</v>
      </c>
      <c r="C3252" s="20" t="s">
        <v>505</v>
      </c>
      <c r="D3252" s="44">
        <v>7.4464778900146484</v>
      </c>
      <c r="E3252" s="55">
        <v>7.4464778900146484</v>
      </c>
    </row>
    <row r="3253" spans="1:5" ht="30">
      <c r="A3253" s="5" t="s">
        <v>6391</v>
      </c>
      <c r="B3253" s="15" t="s">
        <v>6392</v>
      </c>
      <c r="C3253" s="20" t="s">
        <v>500</v>
      </c>
      <c r="D3253" s="47">
        <v>2665.556884765625</v>
      </c>
      <c r="E3253" s="58">
        <v>2665.556884765625</v>
      </c>
    </row>
    <row r="3254" spans="1:5" ht="30">
      <c r="A3254" s="5" t="s">
        <v>6393</v>
      </c>
      <c r="B3254" s="15" t="s">
        <v>6394</v>
      </c>
      <c r="C3254" s="20" t="s">
        <v>500</v>
      </c>
      <c r="D3254" s="50">
        <v>118.06828308105469</v>
      </c>
      <c r="E3254" s="61">
        <v>118.06828308105469</v>
      </c>
    </row>
    <row r="3255" spans="1:5" ht="30">
      <c r="A3255" s="5" t="s">
        <v>6395</v>
      </c>
      <c r="B3255" s="15" t="s">
        <v>6396</v>
      </c>
      <c r="C3255" s="20"/>
      <c r="D3255" s="44">
        <v>1.0006488561630249</v>
      </c>
      <c r="E3255" s="55">
        <v>1.0006488561630249</v>
      </c>
    </row>
    <row r="3256" spans="1:5" ht="30">
      <c r="A3256" s="5" t="s">
        <v>6397</v>
      </c>
      <c r="B3256" s="15" t="s">
        <v>6398</v>
      </c>
      <c r="C3256" s="20" t="s">
        <v>3939</v>
      </c>
      <c r="D3256" s="51">
        <v>0.46692979335784912</v>
      </c>
      <c r="E3256" s="62">
        <v>0.46692979335784912</v>
      </c>
    </row>
    <row r="3257" spans="1:5" ht="30">
      <c r="A3257" s="5" t="s">
        <v>6399</v>
      </c>
      <c r="B3257" s="15" t="s">
        <v>6400</v>
      </c>
      <c r="C3257" s="20" t="s">
        <v>505</v>
      </c>
      <c r="D3257" s="44">
        <v>2.0008277893066406</v>
      </c>
      <c r="E3257" s="55">
        <v>2.0008277893066406</v>
      </c>
    </row>
    <row r="3258" spans="1:5" ht="45">
      <c r="A3258" s="5" t="s">
        <v>6401</v>
      </c>
      <c r="B3258" s="15" t="s">
        <v>6402</v>
      </c>
      <c r="C3258" s="20" t="s">
        <v>5125</v>
      </c>
      <c r="D3258" s="51">
        <v>2.4147074669599533E-2</v>
      </c>
      <c r="E3258" s="62">
        <v>2.4147074669599533E-2</v>
      </c>
    </row>
    <row r="3259" spans="1:5" ht="45">
      <c r="A3259" s="5" t="s">
        <v>6403</v>
      </c>
      <c r="B3259" s="15" t="s">
        <v>6404</v>
      </c>
      <c r="C3259" s="20" t="s">
        <v>5128</v>
      </c>
      <c r="D3259" s="52">
        <v>1.2059443179168738E-5</v>
      </c>
      <c r="E3259" s="63">
        <v>1.2059443179168738E-5</v>
      </c>
    </row>
    <row r="3260" spans="1:5" ht="30">
      <c r="A3260" s="5" t="s">
        <v>6405</v>
      </c>
      <c r="B3260" s="15" t="s">
        <v>6406</v>
      </c>
      <c r="C3260" s="20" t="s">
        <v>38</v>
      </c>
      <c r="D3260" s="51">
        <v>9.7499996423721313E-2</v>
      </c>
      <c r="E3260" s="62">
        <v>9.7499996423721313E-2</v>
      </c>
    </row>
    <row r="3261" spans="1:5" ht="30">
      <c r="A3261" s="5" t="s">
        <v>6407</v>
      </c>
      <c r="B3261" s="15" t="s">
        <v>6408</v>
      </c>
      <c r="C3261" s="20" t="s">
        <v>30</v>
      </c>
      <c r="D3261" s="45">
        <v>45.313236236572266</v>
      </c>
      <c r="E3261" s="56">
        <v>45.313236236572266</v>
      </c>
    </row>
    <row r="3262" spans="1:5" ht="30">
      <c r="A3262" s="5" t="s">
        <v>6409</v>
      </c>
      <c r="B3262" s="15" t="s">
        <v>6410</v>
      </c>
      <c r="C3262" s="20" t="s">
        <v>212</v>
      </c>
      <c r="D3262" s="50">
        <v>688.34368896484375</v>
      </c>
      <c r="E3262" s="61">
        <v>688.34368896484375</v>
      </c>
    </row>
    <row r="3263" spans="1:5" ht="30">
      <c r="A3263" s="5" t="s">
        <v>6411</v>
      </c>
      <c r="B3263" s="15" t="s">
        <v>6412</v>
      </c>
      <c r="C3263" s="20" t="s">
        <v>505</v>
      </c>
      <c r="D3263" s="44">
        <v>7.6489448547363281</v>
      </c>
      <c r="E3263" s="55">
        <v>7.6489448547363281</v>
      </c>
    </row>
    <row r="3264" spans="1:5" ht="30">
      <c r="A3264" s="5" t="s">
        <v>6413</v>
      </c>
      <c r="B3264" s="15" t="s">
        <v>6414</v>
      </c>
      <c r="C3264" s="20" t="s">
        <v>500</v>
      </c>
      <c r="D3264" s="47">
        <v>2420.96240234375</v>
      </c>
      <c r="E3264" s="58">
        <v>2420.96240234375</v>
      </c>
    </row>
    <row r="3265" spans="1:5" ht="30">
      <c r="A3265" s="5" t="s">
        <v>6415</v>
      </c>
      <c r="B3265" s="15" t="s">
        <v>6416</v>
      </c>
      <c r="C3265" s="20" t="s">
        <v>500</v>
      </c>
      <c r="D3265" s="50">
        <v>-126.52603149414062</v>
      </c>
      <c r="E3265" s="61">
        <v>-126.52603149414062</v>
      </c>
    </row>
    <row r="3266" spans="1:5" ht="30">
      <c r="A3266" s="5" t="s">
        <v>6417</v>
      </c>
      <c r="B3266" s="15" t="s">
        <v>6418</v>
      </c>
      <c r="C3266" s="20"/>
      <c r="D3266" s="51">
        <v>0.93229049444198608</v>
      </c>
      <c r="E3266" s="62">
        <v>0.93229049444198608</v>
      </c>
    </row>
    <row r="3267" spans="1:5" ht="30">
      <c r="A3267" s="5" t="s">
        <v>6419</v>
      </c>
      <c r="B3267" s="15" t="s">
        <v>6420</v>
      </c>
      <c r="C3267" s="20" t="s">
        <v>3939</v>
      </c>
      <c r="D3267" s="51">
        <v>7.1395434439182281E-2</v>
      </c>
      <c r="E3267" s="62">
        <v>7.1395434439182281E-2</v>
      </c>
    </row>
    <row r="3268" spans="1:5" ht="30">
      <c r="A3268" s="5" t="s">
        <v>6421</v>
      </c>
      <c r="B3268" s="15" t="s">
        <v>6422</v>
      </c>
      <c r="C3268" s="20" t="s">
        <v>505</v>
      </c>
      <c r="D3268" s="44">
        <v>4.1796603202819824</v>
      </c>
      <c r="E3268" s="55">
        <v>4.1796603202819824</v>
      </c>
    </row>
    <row r="3269" spans="1:5" ht="30">
      <c r="A3269" s="5" t="s">
        <v>6423</v>
      </c>
      <c r="B3269" s="15" t="s">
        <v>6424</v>
      </c>
      <c r="C3269" s="20" t="s">
        <v>5125</v>
      </c>
      <c r="D3269" s="51">
        <v>1.9919160753488541E-2</v>
      </c>
      <c r="E3269" s="62">
        <v>1.9919160753488541E-2</v>
      </c>
    </row>
    <row r="3270" spans="1:5" ht="30">
      <c r="A3270" s="5" t="s">
        <v>6425</v>
      </c>
      <c r="B3270" s="15" t="s">
        <v>6426</v>
      </c>
      <c r="C3270" s="20" t="s">
        <v>5128</v>
      </c>
      <c r="D3270" s="52">
        <v>1.0473510883457493E-5</v>
      </c>
      <c r="E3270" s="63">
        <v>1.0473510883457493E-5</v>
      </c>
    </row>
    <row r="3271" spans="1:5" ht="30">
      <c r="A3271" s="5" t="s">
        <v>6427</v>
      </c>
      <c r="B3271" s="15" t="s">
        <v>6428</v>
      </c>
      <c r="C3271" s="20" t="s">
        <v>38</v>
      </c>
      <c r="D3271" s="44">
        <v>1.0135135650634766</v>
      </c>
      <c r="E3271" s="55">
        <v>1.0135135650634766</v>
      </c>
    </row>
    <row r="3272" spans="1:5" ht="30">
      <c r="A3272" s="5" t="s">
        <v>6429</v>
      </c>
      <c r="B3272" s="15" t="s">
        <v>6430</v>
      </c>
      <c r="C3272" s="20" t="s">
        <v>30</v>
      </c>
      <c r="D3272" s="45">
        <v>27.322345733642578</v>
      </c>
      <c r="E3272" s="56">
        <v>27.322345733642578</v>
      </c>
    </row>
    <row r="3273" spans="1:5" ht="30">
      <c r="A3273" s="5" t="s">
        <v>6431</v>
      </c>
      <c r="B3273" s="15" t="s">
        <v>6432</v>
      </c>
      <c r="C3273" s="20" t="s">
        <v>212</v>
      </c>
      <c r="D3273" s="46">
        <v>19511.18359375</v>
      </c>
      <c r="E3273" s="57">
        <v>19511.18359375</v>
      </c>
    </row>
    <row r="3274" spans="1:5" ht="30">
      <c r="A3274" s="5" t="s">
        <v>6433</v>
      </c>
      <c r="B3274" s="15" t="s">
        <v>6434</v>
      </c>
      <c r="C3274" s="20" t="s">
        <v>505</v>
      </c>
      <c r="D3274" s="51">
        <v>0.39967441558837891</v>
      </c>
      <c r="E3274" s="62">
        <v>0.39967441558837891</v>
      </c>
    </row>
    <row r="3275" spans="1:5" ht="30">
      <c r="A3275" s="5" t="s">
        <v>6435</v>
      </c>
      <c r="B3275" s="15" t="s">
        <v>6436</v>
      </c>
      <c r="C3275" s="20" t="s">
        <v>500</v>
      </c>
      <c r="D3275" s="50">
        <v>114.54670715332031</v>
      </c>
      <c r="E3275" s="61">
        <v>114.54670715332031</v>
      </c>
    </row>
    <row r="3276" spans="1:5" ht="30">
      <c r="A3276" s="5" t="s">
        <v>6437</v>
      </c>
      <c r="B3276" s="15" t="s">
        <v>6438</v>
      </c>
      <c r="C3276" s="20" t="s">
        <v>500</v>
      </c>
      <c r="D3276" s="47">
        <v>-2432.94189453125</v>
      </c>
      <c r="E3276" s="58">
        <v>-2432.94189453125</v>
      </c>
    </row>
    <row r="3277" spans="1:5" ht="30">
      <c r="A3277" s="5" t="s">
        <v>6439</v>
      </c>
      <c r="B3277" s="15" t="s">
        <v>6440</v>
      </c>
      <c r="C3277" s="20"/>
      <c r="D3277" s="51">
        <v>-0.13493101298809052</v>
      </c>
      <c r="E3277" s="62">
        <v>-0.13493101298809052</v>
      </c>
    </row>
    <row r="3278" spans="1:5" ht="30">
      <c r="A3278" s="5" t="s">
        <v>6441</v>
      </c>
      <c r="B3278" s="15" t="s">
        <v>6442</v>
      </c>
      <c r="C3278" s="20" t="s">
        <v>3939</v>
      </c>
      <c r="D3278" s="50">
        <v>996.46563720703125</v>
      </c>
      <c r="E3278" s="61">
        <v>996.46563720703125</v>
      </c>
    </row>
    <row r="3279" spans="1:5" ht="30">
      <c r="A3279" s="5" t="s">
        <v>6443</v>
      </c>
      <c r="B3279" s="15" t="s">
        <v>6444</v>
      </c>
      <c r="C3279" s="20" t="s">
        <v>505</v>
      </c>
      <c r="D3279" s="44">
        <v>4.1786408424377441</v>
      </c>
      <c r="E3279" s="55">
        <v>4.1786408424377441</v>
      </c>
    </row>
    <row r="3280" spans="1:5" ht="45">
      <c r="A3280" s="5" t="s">
        <v>6445</v>
      </c>
      <c r="B3280" s="15" t="s">
        <v>6446</v>
      </c>
      <c r="C3280" s="20" t="s">
        <v>5125</v>
      </c>
      <c r="D3280" s="51">
        <v>0.61158531904220581</v>
      </c>
      <c r="E3280" s="62">
        <v>0.61158531904220581</v>
      </c>
    </row>
    <row r="3281" spans="1:5" ht="30">
      <c r="A3281" s="5" t="s">
        <v>6447</v>
      </c>
      <c r="B3281" s="15" t="s">
        <v>6448</v>
      </c>
      <c r="C3281" s="20" t="s">
        <v>5128</v>
      </c>
      <c r="D3281" s="54">
        <v>8.4395898738875985E-4</v>
      </c>
      <c r="E3281" s="65">
        <v>8.4395898738875985E-4</v>
      </c>
    </row>
    <row r="3282" spans="1:5" ht="45">
      <c r="A3282" s="5" t="s">
        <v>6449</v>
      </c>
      <c r="B3282" s="15" t="s">
        <v>6450</v>
      </c>
      <c r="C3282" s="20" t="s">
        <v>38</v>
      </c>
      <c r="D3282" s="44">
        <v>3.5</v>
      </c>
      <c r="E3282" s="55">
        <v>3.5</v>
      </c>
    </row>
    <row r="3283" spans="1:5" ht="45">
      <c r="A3283" s="5" t="s">
        <v>6451</v>
      </c>
      <c r="B3283" s="15" t="s">
        <v>6452</v>
      </c>
      <c r="C3283" s="20" t="s">
        <v>30</v>
      </c>
      <c r="D3283" s="45">
        <v>37.3673095703125</v>
      </c>
      <c r="E3283" s="56">
        <v>37.3673095703125</v>
      </c>
    </row>
    <row r="3284" spans="1:5" ht="45">
      <c r="A3284" s="5" t="s">
        <v>6453</v>
      </c>
      <c r="B3284" s="15" t="s">
        <v>6454</v>
      </c>
      <c r="C3284" s="20" t="s">
        <v>212</v>
      </c>
      <c r="D3284" s="46">
        <v>39022.3671875</v>
      </c>
      <c r="E3284" s="57">
        <v>39022.3671875</v>
      </c>
    </row>
    <row r="3285" spans="1:5" ht="45">
      <c r="A3285" s="5" t="s">
        <v>6455</v>
      </c>
      <c r="B3285" s="15" t="s">
        <v>6456</v>
      </c>
      <c r="C3285" s="20" t="s">
        <v>505</v>
      </c>
      <c r="D3285" s="51">
        <v>0.53702312707901001</v>
      </c>
      <c r="E3285" s="62">
        <v>0.53702312707901001</v>
      </c>
    </row>
    <row r="3286" spans="1:5" ht="45">
      <c r="A3286" s="5" t="s">
        <v>6457</v>
      </c>
      <c r="B3286" s="15" t="s">
        <v>6458</v>
      </c>
      <c r="C3286" s="20" t="s">
        <v>500</v>
      </c>
      <c r="D3286" s="50">
        <v>156.7740478515625</v>
      </c>
      <c r="E3286" s="61">
        <v>156.7740478515625</v>
      </c>
    </row>
    <row r="3287" spans="1:5" ht="45">
      <c r="A3287" s="5" t="s">
        <v>6459</v>
      </c>
      <c r="B3287" s="15" t="s">
        <v>6460</v>
      </c>
      <c r="C3287" s="20" t="s">
        <v>500</v>
      </c>
      <c r="D3287" s="47">
        <v>-2390.714599609375</v>
      </c>
      <c r="E3287" s="58">
        <v>-2390.714599609375</v>
      </c>
    </row>
    <row r="3288" spans="1:5" ht="45">
      <c r="A3288" s="5" t="s">
        <v>6461</v>
      </c>
      <c r="B3288" s="15" t="s">
        <v>6462</v>
      </c>
      <c r="C3288" s="20"/>
      <c r="D3288" s="51">
        <v>-0.19907180964946747</v>
      </c>
      <c r="E3288" s="62">
        <v>-0.19907180964946747</v>
      </c>
    </row>
    <row r="3289" spans="1:5" ht="45">
      <c r="A3289" s="5" t="s">
        <v>6463</v>
      </c>
      <c r="B3289" s="15" t="s">
        <v>6464</v>
      </c>
      <c r="C3289" s="20" t="s">
        <v>3939</v>
      </c>
      <c r="D3289" s="50">
        <v>993.35040283203125</v>
      </c>
      <c r="E3289" s="61">
        <v>993.35040283203125</v>
      </c>
    </row>
    <row r="3290" spans="1:5" ht="45">
      <c r="A3290" s="5" t="s">
        <v>6465</v>
      </c>
      <c r="B3290" s="15" t="s">
        <v>6466</v>
      </c>
      <c r="C3290" s="20" t="s">
        <v>505</v>
      </c>
      <c r="D3290" s="44">
        <v>4.1774892807006836</v>
      </c>
      <c r="E3290" s="55">
        <v>4.1774892807006836</v>
      </c>
    </row>
    <row r="3291" spans="1:5" ht="45">
      <c r="A3291" s="5" t="s">
        <v>6467</v>
      </c>
      <c r="B3291" s="15" t="s">
        <v>6468</v>
      </c>
      <c r="C3291" s="20" t="s">
        <v>5125</v>
      </c>
      <c r="D3291" s="51">
        <v>0.62587195634841919</v>
      </c>
      <c r="E3291" s="62">
        <v>0.62587195634841919</v>
      </c>
    </row>
    <row r="3292" spans="1:5" ht="45">
      <c r="A3292" s="5" t="s">
        <v>6469</v>
      </c>
      <c r="B3292" s="15" t="s">
        <v>6470</v>
      </c>
      <c r="C3292" s="20" t="s">
        <v>5128</v>
      </c>
      <c r="D3292" s="54">
        <v>6.8574253236874938E-4</v>
      </c>
      <c r="E3292" s="65">
        <v>6.8574253236874938E-4</v>
      </c>
    </row>
    <row r="3293" spans="1:5" ht="30">
      <c r="A3293" s="5" t="s">
        <v>6471</v>
      </c>
      <c r="B3293" s="15" t="s">
        <v>6472</v>
      </c>
      <c r="C3293" s="20" t="s">
        <v>38</v>
      </c>
      <c r="D3293" s="51">
        <v>0.28299999237060547</v>
      </c>
      <c r="E3293" s="62">
        <v>0.28299999237060547</v>
      </c>
    </row>
    <row r="3294" spans="1:5" ht="30">
      <c r="A3294" s="5" t="s">
        <v>6473</v>
      </c>
      <c r="B3294" s="15" t="s">
        <v>6474</v>
      </c>
      <c r="C3294" s="20" t="s">
        <v>30</v>
      </c>
      <c r="D3294" s="45">
        <v>67.760780334472656</v>
      </c>
      <c r="E3294" s="56">
        <v>67.760780334472656</v>
      </c>
    </row>
    <row r="3295" spans="1:5" ht="30">
      <c r="A3295" s="5" t="s">
        <v>6475</v>
      </c>
      <c r="B3295" s="15" t="s">
        <v>6476</v>
      </c>
      <c r="C3295" s="20" t="s">
        <v>212</v>
      </c>
      <c r="D3295" s="50">
        <v>688.071533203125</v>
      </c>
      <c r="E3295" s="61">
        <v>688.071533203125</v>
      </c>
    </row>
    <row r="3296" spans="1:5" ht="30">
      <c r="A3296" s="5" t="s">
        <v>6477</v>
      </c>
      <c r="B3296" s="15" t="s">
        <v>6478</v>
      </c>
      <c r="C3296" s="20" t="s">
        <v>505</v>
      </c>
      <c r="D3296" s="44">
        <v>7.4857931137084961</v>
      </c>
      <c r="E3296" s="55">
        <v>7.4857931137084961</v>
      </c>
    </row>
    <row r="3297" spans="1:5" ht="30">
      <c r="A3297" s="5" t="s">
        <v>6479</v>
      </c>
      <c r="B3297" s="15" t="s">
        <v>6480</v>
      </c>
      <c r="C3297" s="20" t="s">
        <v>500</v>
      </c>
      <c r="D3297" s="47">
        <v>2519.40966796875</v>
      </c>
      <c r="E3297" s="58">
        <v>2519.40966796875</v>
      </c>
    </row>
    <row r="3298" spans="1:5" ht="30">
      <c r="A3298" s="5" t="s">
        <v>6481</v>
      </c>
      <c r="B3298" s="15" t="s">
        <v>6482</v>
      </c>
      <c r="C3298" s="20" t="s">
        <v>500</v>
      </c>
      <c r="D3298" s="45">
        <v>-28.078790664672852</v>
      </c>
      <c r="E3298" s="56">
        <v>-28.078790664672852</v>
      </c>
    </row>
    <row r="3299" spans="1:5" ht="30">
      <c r="A3299" s="5" t="s">
        <v>6483</v>
      </c>
      <c r="B3299" s="15" t="s">
        <v>6484</v>
      </c>
      <c r="C3299" s="20"/>
      <c r="D3299" s="51">
        <v>0.95601993799209595</v>
      </c>
      <c r="E3299" s="62">
        <v>0.95601993799209595</v>
      </c>
    </row>
    <row r="3300" spans="1:5" ht="30">
      <c r="A3300" s="5" t="s">
        <v>6485</v>
      </c>
      <c r="B3300" s="15" t="s">
        <v>6486</v>
      </c>
      <c r="C3300" s="20" t="s">
        <v>3939</v>
      </c>
      <c r="D3300" s="51">
        <v>0.18941414356231689</v>
      </c>
      <c r="E3300" s="62">
        <v>0.18941414356231689</v>
      </c>
    </row>
    <row r="3301" spans="1:5" ht="30">
      <c r="A3301" s="5" t="s">
        <v>6487</v>
      </c>
      <c r="B3301" s="15" t="s">
        <v>6488</v>
      </c>
      <c r="C3301" s="20" t="s">
        <v>505</v>
      </c>
      <c r="D3301" s="44">
        <v>4.1883845329284668</v>
      </c>
      <c r="E3301" s="55">
        <v>4.1883845329284668</v>
      </c>
    </row>
    <row r="3302" spans="1:5" ht="45">
      <c r="A3302" s="5" t="s">
        <v>6489</v>
      </c>
      <c r="B3302" s="15" t="s">
        <v>6490</v>
      </c>
      <c r="C3302" s="20" t="s">
        <v>5125</v>
      </c>
      <c r="D3302" s="51">
        <v>2.178613469004631E-2</v>
      </c>
      <c r="E3302" s="62">
        <v>2.178613469004631E-2</v>
      </c>
    </row>
    <row r="3303" spans="1:5" ht="45">
      <c r="A3303" s="5" t="s">
        <v>6491</v>
      </c>
      <c r="B3303" s="15" t="s">
        <v>6492</v>
      </c>
      <c r="C3303" s="20" t="s">
        <v>5128</v>
      </c>
      <c r="D3303" s="52">
        <v>1.1191775229235645E-5</v>
      </c>
      <c r="E3303" s="63">
        <v>1.1191775229235645E-5</v>
      </c>
    </row>
    <row r="3304" spans="1:5" ht="30">
      <c r="A3304" s="5" t="s">
        <v>6493</v>
      </c>
      <c r="B3304" s="15" t="s">
        <v>6494</v>
      </c>
      <c r="C3304" s="20" t="s">
        <v>38</v>
      </c>
      <c r="D3304" s="51">
        <v>0.17499999701976776</v>
      </c>
      <c r="E3304" s="62">
        <v>0.17499999701976776</v>
      </c>
    </row>
    <row r="3305" spans="1:5" ht="30">
      <c r="A3305" s="5" t="s">
        <v>6495</v>
      </c>
      <c r="B3305" s="15" t="s">
        <v>6496</v>
      </c>
      <c r="C3305" s="20" t="s">
        <v>30</v>
      </c>
      <c r="D3305" s="45">
        <v>48.612186431884766</v>
      </c>
      <c r="E3305" s="56">
        <v>48.612186431884766</v>
      </c>
    </row>
    <row r="3306" spans="1:5" ht="30">
      <c r="A3306" s="5" t="s">
        <v>6497</v>
      </c>
      <c r="B3306" s="15" t="s">
        <v>6498</v>
      </c>
      <c r="C3306" s="20" t="s">
        <v>212</v>
      </c>
      <c r="D3306" s="50">
        <v>127.85963439941406</v>
      </c>
      <c r="E3306" s="61">
        <v>127.85963439941406</v>
      </c>
    </row>
    <row r="3307" spans="1:5" ht="30">
      <c r="A3307" s="5" t="s">
        <v>6499</v>
      </c>
      <c r="B3307" s="15" t="s">
        <v>6500</v>
      </c>
      <c r="C3307" s="20" t="s">
        <v>505</v>
      </c>
      <c r="D3307" s="51">
        <v>0.68580293655395508</v>
      </c>
      <c r="E3307" s="62">
        <v>0.68580293655395508</v>
      </c>
    </row>
    <row r="3308" spans="1:5" ht="30">
      <c r="A3308" s="5" t="s">
        <v>6501</v>
      </c>
      <c r="B3308" s="15" t="s">
        <v>6502</v>
      </c>
      <c r="C3308" s="20" t="s">
        <v>500</v>
      </c>
      <c r="D3308" s="50">
        <v>203.495361328125</v>
      </c>
      <c r="E3308" s="61">
        <v>203.495361328125</v>
      </c>
    </row>
    <row r="3309" spans="1:5" ht="30">
      <c r="A3309" s="5" t="s">
        <v>6503</v>
      </c>
      <c r="B3309" s="15" t="s">
        <v>6504</v>
      </c>
      <c r="C3309" s="20" t="s">
        <v>500</v>
      </c>
      <c r="D3309" s="47">
        <v>-2343.9931640625</v>
      </c>
      <c r="E3309" s="58">
        <v>-2343.9931640625</v>
      </c>
    </row>
    <row r="3310" spans="1:5" ht="30">
      <c r="A3310" s="5" t="s">
        <v>6505</v>
      </c>
      <c r="B3310" s="15" t="s">
        <v>6506</v>
      </c>
      <c r="C3310" s="20"/>
      <c r="D3310" s="51">
        <v>-1.5203559771180153E-2</v>
      </c>
      <c r="E3310" s="62">
        <v>-1.5203559771180153E-2</v>
      </c>
    </row>
    <row r="3311" spans="1:5" ht="30">
      <c r="A3311" s="5" t="s">
        <v>6507</v>
      </c>
      <c r="B3311" s="15" t="s">
        <v>6508</v>
      </c>
      <c r="C3311" s="20" t="s">
        <v>3939</v>
      </c>
      <c r="D3311" s="50">
        <v>988.66925048828125</v>
      </c>
      <c r="E3311" s="61">
        <v>988.66925048828125</v>
      </c>
    </row>
    <row r="3312" spans="1:5" ht="30">
      <c r="A3312" s="5" t="s">
        <v>6509</v>
      </c>
      <c r="B3312" s="15" t="s">
        <v>6510</v>
      </c>
      <c r="C3312" s="20" t="s">
        <v>505</v>
      </c>
      <c r="D3312" s="44">
        <v>4.1804952621459961</v>
      </c>
      <c r="E3312" s="55">
        <v>4.1804952621459961</v>
      </c>
    </row>
    <row r="3313" spans="1:5" ht="45">
      <c r="A3313" s="5" t="s">
        <v>6511</v>
      </c>
      <c r="B3313" s="15" t="s">
        <v>6512</v>
      </c>
      <c r="C3313" s="20" t="s">
        <v>5125</v>
      </c>
      <c r="D3313" s="51">
        <v>0.63945716619491577</v>
      </c>
      <c r="E3313" s="62">
        <v>0.63945716619491577</v>
      </c>
    </row>
    <row r="3314" spans="1:5" ht="45">
      <c r="A3314" s="5" t="s">
        <v>6513</v>
      </c>
      <c r="B3314" s="15" t="s">
        <v>6514</v>
      </c>
      <c r="C3314" s="20" t="s">
        <v>5128</v>
      </c>
      <c r="D3314" s="54">
        <v>5.5932026589289308E-4</v>
      </c>
      <c r="E3314" s="65">
        <v>5.5932026589289308E-4</v>
      </c>
    </row>
    <row r="3315" spans="1:5" ht="45">
      <c r="A3315" s="5" t="s">
        <v>6515</v>
      </c>
      <c r="B3315" s="15" t="s">
        <v>6516</v>
      </c>
      <c r="C3315" s="20" t="s">
        <v>38</v>
      </c>
      <c r="D3315" s="45">
        <v>11.287195205688477</v>
      </c>
      <c r="E3315" s="56">
        <v>11.287195205688477</v>
      </c>
    </row>
    <row r="3316" spans="1:5" ht="60">
      <c r="A3316" s="5" t="s">
        <v>6517</v>
      </c>
      <c r="B3316" s="15" t="s">
        <v>6518</v>
      </c>
      <c r="C3316" s="20" t="s">
        <v>30</v>
      </c>
      <c r="D3316" s="45">
        <v>45.799346923828125</v>
      </c>
      <c r="E3316" s="56">
        <v>45.799346923828125</v>
      </c>
    </row>
    <row r="3317" spans="1:5" ht="45">
      <c r="A3317" s="5" t="s">
        <v>6519</v>
      </c>
      <c r="B3317" s="15" t="s">
        <v>6520</v>
      </c>
      <c r="C3317" s="20" t="s">
        <v>212</v>
      </c>
      <c r="D3317" s="50">
        <v>861.82550048828125</v>
      </c>
      <c r="E3317" s="61">
        <v>861.82550048828125</v>
      </c>
    </row>
    <row r="3318" spans="1:5" ht="45">
      <c r="A3318" s="5" t="s">
        <v>6521</v>
      </c>
      <c r="B3318" s="15" t="s">
        <v>6522</v>
      </c>
      <c r="C3318" s="20" t="s">
        <v>505</v>
      </c>
      <c r="D3318" s="51">
        <v>0.64862698316574097</v>
      </c>
      <c r="E3318" s="62">
        <v>0.64862698316574097</v>
      </c>
    </row>
    <row r="3319" spans="1:5" ht="45">
      <c r="A3319" s="5" t="s">
        <v>6523</v>
      </c>
      <c r="B3319" s="15" t="s">
        <v>6524</v>
      </c>
      <c r="C3319" s="20" t="s">
        <v>500</v>
      </c>
      <c r="D3319" s="50">
        <v>192.70819091796875</v>
      </c>
      <c r="E3319" s="61">
        <v>192.70819091796875</v>
      </c>
    </row>
    <row r="3320" spans="1:5" ht="45">
      <c r="A3320" s="5" t="s">
        <v>6525</v>
      </c>
      <c r="B3320" s="15" t="s">
        <v>6526</v>
      </c>
      <c r="C3320" s="20" t="s">
        <v>500</v>
      </c>
      <c r="D3320" s="47">
        <v>-2354.7802734375</v>
      </c>
      <c r="E3320" s="58">
        <v>-2354.7802734375</v>
      </c>
    </row>
    <row r="3321" spans="1:5" ht="60">
      <c r="A3321" s="5" t="s">
        <v>6527</v>
      </c>
      <c r="B3321" s="15" t="s">
        <v>6528</v>
      </c>
      <c r="C3321" s="20"/>
      <c r="D3321" s="51">
        <v>-0.29748335480690002</v>
      </c>
      <c r="E3321" s="62">
        <v>-0.29748335480690002</v>
      </c>
    </row>
    <row r="3322" spans="1:5" ht="45">
      <c r="A3322" s="5" t="s">
        <v>6529</v>
      </c>
      <c r="B3322" s="15" t="s">
        <v>6530</v>
      </c>
      <c r="C3322" s="20" t="s">
        <v>3939</v>
      </c>
      <c r="D3322" s="50">
        <v>990.3714599609375</v>
      </c>
      <c r="E3322" s="61">
        <v>990.3714599609375</v>
      </c>
    </row>
    <row r="3323" spans="1:5" ht="45">
      <c r="A3323" s="5" t="s">
        <v>6531</v>
      </c>
      <c r="B3323" s="15" t="s">
        <v>6532</v>
      </c>
      <c r="C3323" s="20" t="s">
        <v>505</v>
      </c>
      <c r="D3323" s="44">
        <v>4.1770977973937988</v>
      </c>
      <c r="E3323" s="55">
        <v>4.1770977973937988</v>
      </c>
    </row>
    <row r="3324" spans="1:5" ht="60">
      <c r="A3324" s="5" t="s">
        <v>6533</v>
      </c>
      <c r="B3324" s="15" t="s">
        <v>6534</v>
      </c>
      <c r="C3324" s="20" t="s">
        <v>5125</v>
      </c>
      <c r="D3324" s="51">
        <v>0.63678872585296631</v>
      </c>
      <c r="E3324" s="62">
        <v>0.63678872585296631</v>
      </c>
    </row>
    <row r="3325" spans="1:5" ht="60">
      <c r="A3325" s="5" t="s">
        <v>6535</v>
      </c>
      <c r="B3325" s="15" t="s">
        <v>6536</v>
      </c>
      <c r="C3325" s="20" t="s">
        <v>5128</v>
      </c>
      <c r="D3325" s="54">
        <v>5.8725249255076051E-4</v>
      </c>
      <c r="E3325" s="65">
        <v>5.8725249255076051E-4</v>
      </c>
    </row>
    <row r="3326" spans="1:5" ht="30">
      <c r="A3326" s="5" t="s">
        <v>6537</v>
      </c>
      <c r="B3326" s="15" t="s">
        <v>6538</v>
      </c>
      <c r="C3326" s="20" t="s">
        <v>38</v>
      </c>
      <c r="D3326" s="51">
        <v>0.45640787482261658</v>
      </c>
      <c r="E3326" s="62">
        <v>0.45640787482261658</v>
      </c>
    </row>
    <row r="3327" spans="1:5" ht="45">
      <c r="A3327" s="5" t="s">
        <v>6539</v>
      </c>
      <c r="B3327" s="15" t="s">
        <v>6540</v>
      </c>
      <c r="C3327" s="20" t="s">
        <v>30</v>
      </c>
      <c r="D3327" s="45">
        <v>45.24847412109375</v>
      </c>
      <c r="E3327" s="56">
        <v>45.24847412109375</v>
      </c>
    </row>
    <row r="3328" spans="1:5" ht="45">
      <c r="A3328" s="5" t="s">
        <v>6541</v>
      </c>
      <c r="B3328" s="15" t="s">
        <v>6542</v>
      </c>
      <c r="C3328" s="20" t="s">
        <v>212</v>
      </c>
      <c r="D3328" s="50">
        <v>861.82550048828125</v>
      </c>
      <c r="E3328" s="61">
        <v>861.82550048828125</v>
      </c>
    </row>
    <row r="3329" spans="1:5" ht="30">
      <c r="A3329" s="5" t="s">
        <v>6543</v>
      </c>
      <c r="B3329" s="15" t="s">
        <v>6544</v>
      </c>
      <c r="C3329" s="20" t="s">
        <v>505</v>
      </c>
      <c r="D3329" s="51">
        <v>0.64187109470367432</v>
      </c>
      <c r="E3329" s="62">
        <v>0.64187109470367432</v>
      </c>
    </row>
    <row r="3330" spans="1:5" ht="30">
      <c r="A3330" s="5" t="s">
        <v>6545</v>
      </c>
      <c r="B3330" s="15" t="s">
        <v>6546</v>
      </c>
      <c r="C3330" s="20" t="s">
        <v>500</v>
      </c>
      <c r="D3330" s="50">
        <v>189.45379638671875</v>
      </c>
      <c r="E3330" s="61">
        <v>189.45379638671875</v>
      </c>
    </row>
    <row r="3331" spans="1:5" ht="45">
      <c r="A3331" s="5" t="s">
        <v>6547</v>
      </c>
      <c r="B3331" s="15" t="s">
        <v>6548</v>
      </c>
      <c r="C3331" s="20" t="s">
        <v>500</v>
      </c>
      <c r="D3331" s="47">
        <v>-2358.03466796875</v>
      </c>
      <c r="E3331" s="58">
        <v>-2358.03466796875</v>
      </c>
    </row>
    <row r="3332" spans="1:5" ht="45">
      <c r="A3332" s="5" t="s">
        <v>6549</v>
      </c>
      <c r="B3332" s="15" t="s">
        <v>6550</v>
      </c>
      <c r="C3332" s="20"/>
      <c r="D3332" s="51">
        <v>-6.1267692595720291E-2</v>
      </c>
      <c r="E3332" s="62">
        <v>-6.1267692595720291E-2</v>
      </c>
    </row>
    <row r="3333" spans="1:5" ht="30">
      <c r="A3333" s="5" t="s">
        <v>6551</v>
      </c>
      <c r="B3333" s="15" t="s">
        <v>6552</v>
      </c>
      <c r="C3333" s="20" t="s">
        <v>3939</v>
      </c>
      <c r="D3333" s="50">
        <v>990.1324462890625</v>
      </c>
      <c r="E3333" s="61">
        <v>990.1324462890625</v>
      </c>
    </row>
    <row r="3334" spans="1:5" ht="45">
      <c r="A3334" s="5" t="s">
        <v>6553</v>
      </c>
      <c r="B3334" s="15" t="s">
        <v>6554</v>
      </c>
      <c r="C3334" s="20" t="s">
        <v>505</v>
      </c>
      <c r="D3334" s="44">
        <v>4.1795587539672852</v>
      </c>
      <c r="E3334" s="55">
        <v>4.1795587539672852</v>
      </c>
    </row>
    <row r="3335" spans="1:5" ht="45">
      <c r="A3335" s="5" t="s">
        <v>6555</v>
      </c>
      <c r="B3335" s="15" t="s">
        <v>6556</v>
      </c>
      <c r="C3335" s="20" t="s">
        <v>5125</v>
      </c>
      <c r="D3335" s="51">
        <v>0.63557684421539307</v>
      </c>
      <c r="E3335" s="62">
        <v>0.63557684421539307</v>
      </c>
    </row>
    <row r="3336" spans="1:5" ht="45">
      <c r="A3336" s="5" t="s">
        <v>6557</v>
      </c>
      <c r="B3336" s="15" t="s">
        <v>6558</v>
      </c>
      <c r="C3336" s="20" t="s">
        <v>5128</v>
      </c>
      <c r="D3336" s="54">
        <v>5.9282552683725953E-4</v>
      </c>
      <c r="E3336" s="65">
        <v>5.9282552683725953E-4</v>
      </c>
    </row>
    <row r="3337" spans="1:5" ht="45">
      <c r="A3337" s="5" t="s">
        <v>6559</v>
      </c>
      <c r="B3337" s="15" t="s">
        <v>6560</v>
      </c>
      <c r="C3337" s="20" t="s">
        <v>38</v>
      </c>
      <c r="D3337" s="51">
        <v>0.17499999701976776</v>
      </c>
      <c r="E3337" s="62">
        <v>0.17499999701976776</v>
      </c>
    </row>
    <row r="3338" spans="1:5" ht="45">
      <c r="A3338" s="5" t="s">
        <v>6561</v>
      </c>
      <c r="B3338" s="15" t="s">
        <v>6562</v>
      </c>
      <c r="C3338" s="20" t="s">
        <v>30</v>
      </c>
      <c r="D3338" s="45">
        <v>48.648063659667969</v>
      </c>
      <c r="E3338" s="56">
        <v>48.648063659667969</v>
      </c>
    </row>
    <row r="3339" spans="1:5" ht="45">
      <c r="A3339" s="5" t="s">
        <v>6563</v>
      </c>
      <c r="B3339" s="15" t="s">
        <v>6564</v>
      </c>
      <c r="C3339" s="20" t="s">
        <v>212</v>
      </c>
      <c r="D3339" s="50">
        <v>128.39645385742187</v>
      </c>
      <c r="E3339" s="61">
        <v>128.39645385742187</v>
      </c>
    </row>
    <row r="3340" spans="1:5" ht="45">
      <c r="A3340" s="5" t="s">
        <v>6565</v>
      </c>
      <c r="B3340" s="15" t="s">
        <v>6566</v>
      </c>
      <c r="C3340" s="20" t="s">
        <v>505</v>
      </c>
      <c r="D3340" s="51">
        <v>0.68626898527145386</v>
      </c>
      <c r="E3340" s="62">
        <v>0.68626898527145386</v>
      </c>
    </row>
    <row r="3341" spans="1:5" ht="45">
      <c r="A3341" s="5" t="s">
        <v>6567</v>
      </c>
      <c r="B3341" s="15" t="s">
        <v>6568</v>
      </c>
      <c r="C3341" s="20" t="s">
        <v>500</v>
      </c>
      <c r="D3341" s="50">
        <v>203.64540100097656</v>
      </c>
      <c r="E3341" s="61">
        <v>203.64540100097656</v>
      </c>
    </row>
    <row r="3342" spans="1:5" ht="45">
      <c r="A3342" s="5" t="s">
        <v>6569</v>
      </c>
      <c r="B3342" s="15" t="s">
        <v>6570</v>
      </c>
      <c r="C3342" s="20" t="s">
        <v>500</v>
      </c>
      <c r="D3342" s="47">
        <v>-2343.843017578125</v>
      </c>
      <c r="E3342" s="58">
        <v>-2343.843017578125</v>
      </c>
    </row>
    <row r="3343" spans="1:5" ht="45">
      <c r="A3343" s="5" t="s">
        <v>6571</v>
      </c>
      <c r="B3343" s="15" t="s">
        <v>6572</v>
      </c>
      <c r="C3343" s="20"/>
      <c r="D3343" s="51">
        <v>-1.5140100382268429E-2</v>
      </c>
      <c r="E3343" s="62">
        <v>-1.5140100382268429E-2</v>
      </c>
    </row>
    <row r="3344" spans="1:5" ht="45">
      <c r="A3344" s="5" t="s">
        <v>6573</v>
      </c>
      <c r="B3344" s="15" t="s">
        <v>6574</v>
      </c>
      <c r="C3344" s="20" t="s">
        <v>3939</v>
      </c>
      <c r="D3344" s="50">
        <v>988.65338134765625</v>
      </c>
      <c r="E3344" s="61">
        <v>988.65338134765625</v>
      </c>
    </row>
    <row r="3345" spans="1:5" ht="45">
      <c r="A3345" s="5" t="s">
        <v>6575</v>
      </c>
      <c r="B3345" s="15" t="s">
        <v>6576</v>
      </c>
      <c r="C3345" s="20" t="s">
        <v>505</v>
      </c>
      <c r="D3345" s="44">
        <v>4.1805052757263184</v>
      </c>
      <c r="E3345" s="55">
        <v>4.1805052757263184</v>
      </c>
    </row>
    <row r="3346" spans="1:5" ht="45">
      <c r="A3346" s="5" t="s">
        <v>6577</v>
      </c>
      <c r="B3346" s="15" t="s">
        <v>6578</v>
      </c>
      <c r="C3346" s="20" t="s">
        <v>5125</v>
      </c>
      <c r="D3346" s="51">
        <v>0.63949769735336304</v>
      </c>
      <c r="E3346" s="62">
        <v>0.63949769735336304</v>
      </c>
    </row>
    <row r="3347" spans="1:5" ht="45">
      <c r="A3347" s="5" t="s">
        <v>6579</v>
      </c>
      <c r="B3347" s="15" t="s">
        <v>6580</v>
      </c>
      <c r="C3347" s="20" t="s">
        <v>5128</v>
      </c>
      <c r="D3347" s="54">
        <v>5.5898004211485386E-4</v>
      </c>
      <c r="E3347" s="65">
        <v>5.5898004211485386E-4</v>
      </c>
    </row>
    <row r="3348" spans="1:5" ht="45">
      <c r="A3348" s="5" t="s">
        <v>6581</v>
      </c>
      <c r="B3348" s="15" t="s">
        <v>6582</v>
      </c>
      <c r="C3348" s="20" t="s">
        <v>38</v>
      </c>
      <c r="D3348" s="51">
        <v>0.17499999701976776</v>
      </c>
      <c r="E3348" s="62">
        <v>0.17499999701976776</v>
      </c>
    </row>
    <row r="3349" spans="1:5" ht="45">
      <c r="A3349" s="5" t="s">
        <v>6583</v>
      </c>
      <c r="B3349" s="15" t="s">
        <v>6584</v>
      </c>
      <c r="C3349" s="20" t="s">
        <v>30</v>
      </c>
      <c r="D3349" s="45">
        <v>57.20068359375</v>
      </c>
      <c r="E3349" s="56">
        <v>57.20068359375</v>
      </c>
    </row>
    <row r="3350" spans="1:5" ht="45">
      <c r="A3350" s="5" t="s">
        <v>6585</v>
      </c>
      <c r="B3350" s="15" t="s">
        <v>6586</v>
      </c>
      <c r="C3350" s="20" t="s">
        <v>212</v>
      </c>
      <c r="D3350" s="51">
        <v>0.53680950403213501</v>
      </c>
      <c r="E3350" s="62">
        <v>0.53680950403213501</v>
      </c>
    </row>
    <row r="3351" spans="1:5" ht="45">
      <c r="A3351" s="5" t="s">
        <v>6587</v>
      </c>
      <c r="B3351" s="15" t="s">
        <v>6588</v>
      </c>
      <c r="C3351" s="20" t="s">
        <v>505</v>
      </c>
      <c r="D3351" s="51">
        <v>0.79592645168304443</v>
      </c>
      <c r="E3351" s="62">
        <v>0.79592645168304443</v>
      </c>
    </row>
    <row r="3352" spans="1:5" ht="45">
      <c r="A3352" s="5" t="s">
        <v>6589</v>
      </c>
      <c r="B3352" s="15" t="s">
        <v>6590</v>
      </c>
      <c r="C3352" s="20" t="s">
        <v>500</v>
      </c>
      <c r="D3352" s="50">
        <v>239.4447021484375</v>
      </c>
      <c r="E3352" s="61">
        <v>239.4447021484375</v>
      </c>
    </row>
    <row r="3353" spans="1:5" ht="45">
      <c r="A3353" s="5" t="s">
        <v>6591</v>
      </c>
      <c r="B3353" s="15" t="s">
        <v>6592</v>
      </c>
      <c r="C3353" s="20" t="s">
        <v>500</v>
      </c>
      <c r="D3353" s="47">
        <v>-2308.0439453125</v>
      </c>
      <c r="E3353" s="58">
        <v>-2308.0439453125</v>
      </c>
    </row>
    <row r="3354" spans="1:5" ht="45">
      <c r="A3354" s="5" t="s">
        <v>6593</v>
      </c>
      <c r="B3354" s="15" t="s">
        <v>6594</v>
      </c>
      <c r="C3354" s="20"/>
      <c r="D3354" s="52">
        <v>4.0167456916151423E-8</v>
      </c>
      <c r="E3354" s="63">
        <v>4.0167456916151423E-8</v>
      </c>
    </row>
    <row r="3355" spans="1:5" ht="45">
      <c r="A3355" s="5" t="s">
        <v>6595</v>
      </c>
      <c r="B3355" s="15" t="s">
        <v>6596</v>
      </c>
      <c r="C3355" s="20" t="s">
        <v>3939</v>
      </c>
      <c r="D3355" s="50">
        <v>984.29034423828125</v>
      </c>
      <c r="E3355" s="61">
        <v>984.29034423828125</v>
      </c>
    </row>
    <row r="3356" spans="1:5" ht="45">
      <c r="A3356" s="5" t="s">
        <v>6597</v>
      </c>
      <c r="B3356" s="15" t="s">
        <v>6598</v>
      </c>
      <c r="C3356" s="20" t="s">
        <v>505</v>
      </c>
      <c r="D3356" s="44">
        <v>4.1834301948547363</v>
      </c>
      <c r="E3356" s="55">
        <v>4.1834301948547363</v>
      </c>
    </row>
    <row r="3357" spans="1:5" ht="45">
      <c r="A3357" s="5" t="s">
        <v>6599</v>
      </c>
      <c r="B3357" s="15" t="s">
        <v>6600</v>
      </c>
      <c r="C3357" s="20" t="s">
        <v>5125</v>
      </c>
      <c r="D3357" s="51">
        <v>0.64858484268188477</v>
      </c>
      <c r="E3357" s="62">
        <v>0.64858484268188477</v>
      </c>
    </row>
    <row r="3358" spans="1:5" ht="45">
      <c r="A3358" s="5" t="s">
        <v>6601</v>
      </c>
      <c r="B3358" s="15" t="s">
        <v>6602</v>
      </c>
      <c r="C3358" s="20" t="s">
        <v>5128</v>
      </c>
      <c r="D3358" s="54">
        <v>4.8667812370695174E-4</v>
      </c>
      <c r="E3358" s="65">
        <v>4.8667812370695174E-4</v>
      </c>
    </row>
    <row r="3359" spans="1:5" ht="45">
      <c r="A3359" s="5" t="s">
        <v>6603</v>
      </c>
      <c r="B3359" s="15" t="s">
        <v>6604</v>
      </c>
      <c r="C3359" s="20" t="s">
        <v>38</v>
      </c>
      <c r="D3359" s="51">
        <v>9.7499996423721313E-2</v>
      </c>
      <c r="E3359" s="62">
        <v>9.7499996423721313E-2</v>
      </c>
    </row>
    <row r="3360" spans="1:5" ht="45">
      <c r="A3360" s="5" t="s">
        <v>6605</v>
      </c>
      <c r="B3360" s="15" t="s">
        <v>6606</v>
      </c>
      <c r="C3360" s="20" t="s">
        <v>30</v>
      </c>
      <c r="D3360" s="45">
        <v>45.313236236572266</v>
      </c>
      <c r="E3360" s="56">
        <v>45.313236236572266</v>
      </c>
    </row>
    <row r="3361" spans="1:5" ht="45">
      <c r="A3361" s="5" t="s">
        <v>6607</v>
      </c>
      <c r="B3361" s="15" t="s">
        <v>6608</v>
      </c>
      <c r="C3361" s="20" t="s">
        <v>212</v>
      </c>
      <c r="D3361" s="50">
        <v>730.45721435546875</v>
      </c>
      <c r="E3361" s="61">
        <v>730.45721435546875</v>
      </c>
    </row>
    <row r="3362" spans="1:5" ht="45">
      <c r="A3362" s="5" t="s">
        <v>6609</v>
      </c>
      <c r="B3362" s="15" t="s">
        <v>6610</v>
      </c>
      <c r="C3362" s="20" t="s">
        <v>505</v>
      </c>
      <c r="D3362" s="44">
        <v>7.6551074981689453</v>
      </c>
      <c r="E3362" s="55">
        <v>7.6551074981689453</v>
      </c>
    </row>
    <row r="3363" spans="1:5" ht="45">
      <c r="A3363" s="5" t="s">
        <v>6611</v>
      </c>
      <c r="B3363" s="15" t="s">
        <v>6612</v>
      </c>
      <c r="C3363" s="20" t="s">
        <v>500</v>
      </c>
      <c r="D3363" s="47">
        <v>2422.92529296875</v>
      </c>
      <c r="E3363" s="58">
        <v>2422.92529296875</v>
      </c>
    </row>
    <row r="3364" spans="1:5" ht="45">
      <c r="A3364" s="5" t="s">
        <v>6613</v>
      </c>
      <c r="B3364" s="15" t="s">
        <v>6614</v>
      </c>
      <c r="C3364" s="20" t="s">
        <v>500</v>
      </c>
      <c r="D3364" s="50">
        <v>-124.56333923339844</v>
      </c>
      <c r="E3364" s="61">
        <v>-124.56333923339844</v>
      </c>
    </row>
    <row r="3365" spans="1:5" ht="45">
      <c r="A3365" s="5" t="s">
        <v>6615</v>
      </c>
      <c r="B3365" s="15" t="s">
        <v>6616</v>
      </c>
      <c r="C3365" s="20"/>
      <c r="D3365" s="51">
        <v>0.93311059474945068</v>
      </c>
      <c r="E3365" s="62">
        <v>0.93311059474945068</v>
      </c>
    </row>
    <row r="3366" spans="1:5" ht="45">
      <c r="A3366" s="5" t="s">
        <v>6617</v>
      </c>
      <c r="B3366" s="15" t="s">
        <v>6618</v>
      </c>
      <c r="C3366" s="20" t="s">
        <v>3939</v>
      </c>
      <c r="D3366" s="51">
        <v>7.1332693099975586E-2</v>
      </c>
      <c r="E3366" s="62">
        <v>7.1332693099975586E-2</v>
      </c>
    </row>
    <row r="3367" spans="1:5" ht="45">
      <c r="A3367" s="5" t="s">
        <v>6619</v>
      </c>
      <c r="B3367" s="15" t="s">
        <v>6620</v>
      </c>
      <c r="C3367" s="20" t="s">
        <v>505</v>
      </c>
      <c r="D3367" s="44">
        <v>4.1796603202819824</v>
      </c>
      <c r="E3367" s="55">
        <v>4.1796603202819824</v>
      </c>
    </row>
    <row r="3368" spans="1:5" ht="45">
      <c r="A3368" s="5" t="s">
        <v>6621</v>
      </c>
      <c r="B3368" s="15" t="s">
        <v>6622</v>
      </c>
      <c r="C3368" s="20" t="s">
        <v>5125</v>
      </c>
      <c r="D3368" s="51">
        <v>1.9919160753488541E-2</v>
      </c>
      <c r="E3368" s="62">
        <v>1.9919160753488541E-2</v>
      </c>
    </row>
    <row r="3369" spans="1:5" ht="45">
      <c r="A3369" s="5" t="s">
        <v>6623</v>
      </c>
      <c r="B3369" s="15" t="s">
        <v>6624</v>
      </c>
      <c r="C3369" s="20" t="s">
        <v>5128</v>
      </c>
      <c r="D3369" s="52">
        <v>1.0473510883457493E-5</v>
      </c>
      <c r="E3369" s="63">
        <v>1.0473510883457493E-5</v>
      </c>
    </row>
    <row r="3370" spans="1:5" ht="45">
      <c r="A3370" s="5" t="s">
        <v>6625</v>
      </c>
      <c r="B3370" s="15" t="s">
        <v>6626</v>
      </c>
      <c r="C3370" s="20" t="s">
        <v>38</v>
      </c>
      <c r="D3370" s="45">
        <v>11.065876960754395</v>
      </c>
      <c r="E3370" s="56">
        <v>11.065876960754395</v>
      </c>
    </row>
    <row r="3371" spans="1:5" ht="60">
      <c r="A3371" s="5" t="s">
        <v>6627</v>
      </c>
      <c r="B3371" s="15" t="s">
        <v>6628</v>
      </c>
      <c r="C3371" s="20" t="s">
        <v>30</v>
      </c>
      <c r="D3371" s="45">
        <v>61.712909698486328</v>
      </c>
      <c r="E3371" s="56">
        <v>61.712909698486328</v>
      </c>
    </row>
    <row r="3372" spans="1:5" ht="45">
      <c r="A3372" s="5" t="s">
        <v>6629</v>
      </c>
      <c r="B3372" s="15" t="s">
        <v>6630</v>
      </c>
      <c r="C3372" s="20" t="s">
        <v>212</v>
      </c>
      <c r="D3372" s="50">
        <v>861.82550048828125</v>
      </c>
      <c r="E3372" s="61">
        <v>861.82550048828125</v>
      </c>
    </row>
    <row r="3373" spans="1:5" ht="45">
      <c r="A3373" s="5" t="s">
        <v>6631</v>
      </c>
      <c r="B3373" s="15" t="s">
        <v>6632</v>
      </c>
      <c r="C3373" s="20" t="s">
        <v>505</v>
      </c>
      <c r="D3373" s="51">
        <v>0.85207980871200562</v>
      </c>
      <c r="E3373" s="62">
        <v>0.85207980871200562</v>
      </c>
    </row>
    <row r="3374" spans="1:5" ht="45">
      <c r="A3374" s="5" t="s">
        <v>6633</v>
      </c>
      <c r="B3374" s="15" t="s">
        <v>6634</v>
      </c>
      <c r="C3374" s="20" t="s">
        <v>500</v>
      </c>
      <c r="D3374" s="50">
        <v>259.21798706054687</v>
      </c>
      <c r="E3374" s="61">
        <v>259.21798706054687</v>
      </c>
    </row>
    <row r="3375" spans="1:5" ht="45">
      <c r="A3375" s="5" t="s">
        <v>6635</v>
      </c>
      <c r="B3375" s="15" t="s">
        <v>6636</v>
      </c>
      <c r="C3375" s="20" t="s">
        <v>500</v>
      </c>
      <c r="D3375" s="47">
        <v>-2288.2705078125</v>
      </c>
      <c r="E3375" s="58">
        <v>-2288.2705078125</v>
      </c>
    </row>
    <row r="3376" spans="1:5" ht="60">
      <c r="A3376" s="5" t="s">
        <v>6637</v>
      </c>
      <c r="B3376" s="15" t="s">
        <v>6638</v>
      </c>
      <c r="C3376" s="20"/>
      <c r="D3376" s="51">
        <v>-0.26177212595939636</v>
      </c>
      <c r="E3376" s="62">
        <v>-0.26177212595939636</v>
      </c>
    </row>
    <row r="3377" spans="1:5" ht="45">
      <c r="A3377" s="5" t="s">
        <v>6639</v>
      </c>
      <c r="B3377" s="15" t="s">
        <v>6640</v>
      </c>
      <c r="C3377" s="20" t="s">
        <v>3939</v>
      </c>
      <c r="D3377" s="50">
        <v>982.79638671875</v>
      </c>
      <c r="E3377" s="61">
        <v>982.79638671875</v>
      </c>
    </row>
    <row r="3378" spans="1:5" ht="45">
      <c r="A3378" s="5" t="s">
        <v>6641</v>
      </c>
      <c r="B3378" s="15" t="s">
        <v>6642</v>
      </c>
      <c r="C3378" s="20" t="s">
        <v>505</v>
      </c>
      <c r="D3378" s="44">
        <v>4.1829376220703125</v>
      </c>
      <c r="E3378" s="55">
        <v>4.1829376220703125</v>
      </c>
    </row>
    <row r="3379" spans="1:5" ht="60">
      <c r="A3379" s="5" t="s">
        <v>6643</v>
      </c>
      <c r="B3379" s="15" t="s">
        <v>6644</v>
      </c>
      <c r="C3379" s="20" t="s">
        <v>5125</v>
      </c>
      <c r="D3379" s="51">
        <v>0.65349245071411133</v>
      </c>
      <c r="E3379" s="62">
        <v>0.65349245071411133</v>
      </c>
    </row>
    <row r="3380" spans="1:5" ht="60">
      <c r="A3380" s="5" t="s">
        <v>6645</v>
      </c>
      <c r="B3380" s="15" t="s">
        <v>6646</v>
      </c>
      <c r="C3380" s="20" t="s">
        <v>5128</v>
      </c>
      <c r="D3380" s="54">
        <v>4.5481816050596535E-4</v>
      </c>
      <c r="E3380" s="65">
        <v>4.5481816050596535E-4</v>
      </c>
    </row>
    <row r="3381" spans="1:5" ht="45">
      <c r="A3381" s="5" t="s">
        <v>6647</v>
      </c>
      <c r="B3381" s="15" t="s">
        <v>6648</v>
      </c>
      <c r="C3381" s="20" t="s">
        <v>38</v>
      </c>
      <c r="D3381" s="51">
        <v>0.70449364185333252</v>
      </c>
      <c r="E3381" s="62">
        <v>0.70449364185333252</v>
      </c>
    </row>
    <row r="3382" spans="1:5" ht="60">
      <c r="A3382" s="5" t="s">
        <v>6649</v>
      </c>
      <c r="B3382" s="15" t="s">
        <v>6650</v>
      </c>
      <c r="C3382" s="20" t="s">
        <v>30</v>
      </c>
      <c r="D3382" s="45">
        <v>64.51544189453125</v>
      </c>
      <c r="E3382" s="56">
        <v>64.51544189453125</v>
      </c>
    </row>
    <row r="3383" spans="1:5" ht="45">
      <c r="A3383" s="5" t="s">
        <v>6651</v>
      </c>
      <c r="B3383" s="15" t="s">
        <v>6652</v>
      </c>
      <c r="C3383" s="20" t="s">
        <v>212</v>
      </c>
      <c r="D3383" s="50">
        <v>106.15172576904297</v>
      </c>
      <c r="E3383" s="61">
        <v>106.15172576904297</v>
      </c>
    </row>
    <row r="3384" spans="1:5" ht="45">
      <c r="A3384" s="5" t="s">
        <v>6653</v>
      </c>
      <c r="B3384" s="15" t="s">
        <v>6654</v>
      </c>
      <c r="C3384" s="20" t="s">
        <v>505</v>
      </c>
      <c r="D3384" s="51">
        <v>0.88751572370529175</v>
      </c>
      <c r="E3384" s="62">
        <v>0.88751572370529175</v>
      </c>
    </row>
    <row r="3385" spans="1:5" ht="45">
      <c r="A3385" s="5" t="s">
        <v>6655</v>
      </c>
      <c r="B3385" s="15" t="s">
        <v>6656</v>
      </c>
      <c r="C3385" s="20" t="s">
        <v>500</v>
      </c>
      <c r="D3385" s="50">
        <v>270.0782470703125</v>
      </c>
      <c r="E3385" s="61">
        <v>270.0782470703125</v>
      </c>
    </row>
    <row r="3386" spans="1:5" ht="45">
      <c r="A3386" s="5" t="s">
        <v>6657</v>
      </c>
      <c r="B3386" s="15" t="s">
        <v>6658</v>
      </c>
      <c r="C3386" s="20" t="s">
        <v>500</v>
      </c>
      <c r="D3386" s="47">
        <v>-2277.41015625</v>
      </c>
      <c r="E3386" s="58">
        <v>-2277.41015625</v>
      </c>
    </row>
    <row r="3387" spans="1:5" ht="60">
      <c r="A3387" s="5" t="s">
        <v>6659</v>
      </c>
      <c r="B3387" s="15" t="s">
        <v>6660</v>
      </c>
      <c r="C3387" s="20"/>
      <c r="D3387" s="51">
        <v>-4.7018732875585556E-2</v>
      </c>
      <c r="E3387" s="62">
        <v>-4.7018732875585556E-2</v>
      </c>
    </row>
    <row r="3388" spans="1:5" ht="45">
      <c r="A3388" s="5" t="s">
        <v>6661</v>
      </c>
      <c r="B3388" s="15" t="s">
        <v>6662</v>
      </c>
      <c r="C3388" s="20" t="s">
        <v>3939</v>
      </c>
      <c r="D3388" s="50">
        <v>980.85205078125</v>
      </c>
      <c r="E3388" s="61">
        <v>980.85205078125</v>
      </c>
    </row>
    <row r="3389" spans="1:5" ht="45">
      <c r="A3389" s="5" t="s">
        <v>6663</v>
      </c>
      <c r="B3389" s="15" t="s">
        <v>6664</v>
      </c>
      <c r="C3389" s="20" t="s">
        <v>505</v>
      </c>
      <c r="D3389" s="44">
        <v>4.1865944862365723</v>
      </c>
      <c r="E3389" s="55">
        <v>4.1865944862365723</v>
      </c>
    </row>
    <row r="3390" spans="1:5" ht="60">
      <c r="A3390" s="5" t="s">
        <v>6665</v>
      </c>
      <c r="B3390" s="15" t="s">
        <v>6666</v>
      </c>
      <c r="C3390" s="20" t="s">
        <v>5125</v>
      </c>
      <c r="D3390" s="51">
        <v>0.65549713373184204</v>
      </c>
      <c r="E3390" s="62">
        <v>0.65549713373184204</v>
      </c>
    </row>
    <row r="3391" spans="1:5" ht="60">
      <c r="A3391" s="5" t="s">
        <v>6667</v>
      </c>
      <c r="B3391" s="15" t="s">
        <v>6668</v>
      </c>
      <c r="C3391" s="20" t="s">
        <v>5128</v>
      </c>
      <c r="D3391" s="54">
        <v>4.3640757212415338E-4</v>
      </c>
      <c r="E3391" s="65">
        <v>4.3640757212415338E-4</v>
      </c>
    </row>
    <row r="3392" spans="1:5" ht="45">
      <c r="A3392" s="5" t="s">
        <v>6669</v>
      </c>
      <c r="B3392" s="15" t="s">
        <v>6670</v>
      </c>
      <c r="C3392" s="20" t="s">
        <v>38</v>
      </c>
      <c r="D3392" s="45">
        <v>10.848898887634277</v>
      </c>
      <c r="E3392" s="56">
        <v>10.848898887634277</v>
      </c>
    </row>
    <row r="3393" spans="1:5" ht="60">
      <c r="A3393" s="5" t="s">
        <v>6671</v>
      </c>
      <c r="B3393" s="15" t="s">
        <v>6672</v>
      </c>
      <c r="C3393" s="20" t="s">
        <v>30</v>
      </c>
      <c r="D3393" s="45">
        <v>84.497810363769531</v>
      </c>
      <c r="E3393" s="56">
        <v>84.497810363769531</v>
      </c>
    </row>
    <row r="3394" spans="1:5" ht="45">
      <c r="A3394" s="5" t="s">
        <v>6673</v>
      </c>
      <c r="B3394" s="15" t="s">
        <v>6674</v>
      </c>
      <c r="C3394" s="20" t="s">
        <v>212</v>
      </c>
      <c r="D3394" s="50">
        <v>861.82550048828125</v>
      </c>
      <c r="E3394" s="61">
        <v>861.82550048828125</v>
      </c>
    </row>
    <row r="3395" spans="1:5" ht="45">
      <c r="A3395" s="5" t="s">
        <v>6675</v>
      </c>
      <c r="B3395" s="15" t="s">
        <v>6676</v>
      </c>
      <c r="C3395" s="20" t="s">
        <v>505</v>
      </c>
      <c r="D3395" s="44">
        <v>1.1278023719787598</v>
      </c>
      <c r="E3395" s="55">
        <v>1.1278023719787598</v>
      </c>
    </row>
    <row r="3396" spans="1:5" ht="45">
      <c r="A3396" s="5" t="s">
        <v>6677</v>
      </c>
      <c r="B3396" s="15" t="s">
        <v>6678</v>
      </c>
      <c r="C3396" s="20" t="s">
        <v>500</v>
      </c>
      <c r="D3396" s="50">
        <v>354.6534423828125</v>
      </c>
      <c r="E3396" s="61">
        <v>354.6534423828125</v>
      </c>
    </row>
    <row r="3397" spans="1:5" ht="45">
      <c r="A3397" s="5" t="s">
        <v>6679</v>
      </c>
      <c r="B3397" s="15" t="s">
        <v>6680</v>
      </c>
      <c r="C3397" s="20" t="s">
        <v>500</v>
      </c>
      <c r="D3397" s="47">
        <v>-2192.835205078125</v>
      </c>
      <c r="E3397" s="58">
        <v>-2192.835205078125</v>
      </c>
    </row>
    <row r="3398" spans="1:5" ht="60">
      <c r="A3398" s="5" t="s">
        <v>6681</v>
      </c>
      <c r="B3398" s="15" t="s">
        <v>6682</v>
      </c>
      <c r="C3398" s="20"/>
      <c r="D3398" s="51">
        <v>-0.21173703670501709</v>
      </c>
      <c r="E3398" s="62">
        <v>-0.21173703670501709</v>
      </c>
    </row>
    <row r="3399" spans="1:5" ht="45">
      <c r="A3399" s="5" t="s">
        <v>6683</v>
      </c>
      <c r="B3399" s="15" t="s">
        <v>6684</v>
      </c>
      <c r="C3399" s="20" t="s">
        <v>3939</v>
      </c>
      <c r="D3399" s="50">
        <v>969.42724609375</v>
      </c>
      <c r="E3399" s="61">
        <v>969.42724609375</v>
      </c>
    </row>
    <row r="3400" spans="1:5" ht="45">
      <c r="A3400" s="5" t="s">
        <v>6685</v>
      </c>
      <c r="B3400" s="15" t="s">
        <v>6686</v>
      </c>
      <c r="C3400" s="20" t="s">
        <v>505</v>
      </c>
      <c r="D3400" s="44">
        <v>4.1975774765014648</v>
      </c>
      <c r="E3400" s="55">
        <v>4.1975774765014648</v>
      </c>
    </row>
    <row r="3401" spans="1:5" ht="60">
      <c r="A3401" s="5" t="s">
        <v>6687</v>
      </c>
      <c r="B3401" s="15" t="s">
        <v>6688</v>
      </c>
      <c r="C3401" s="20" t="s">
        <v>5125</v>
      </c>
      <c r="D3401" s="51">
        <v>0.67094790935516357</v>
      </c>
      <c r="E3401" s="62">
        <v>0.67094790935516357</v>
      </c>
    </row>
    <row r="3402" spans="1:5" ht="60">
      <c r="A3402" s="5" t="s">
        <v>6689</v>
      </c>
      <c r="B3402" s="15" t="s">
        <v>6690</v>
      </c>
      <c r="C3402" s="20" t="s">
        <v>5128</v>
      </c>
      <c r="D3402" s="54">
        <v>3.3609775709919631E-4</v>
      </c>
      <c r="E3402" s="65">
        <v>3.3609775709919631E-4</v>
      </c>
    </row>
    <row r="3403" spans="1:5" ht="45">
      <c r="A3403" s="5" t="s">
        <v>6691</v>
      </c>
      <c r="B3403" s="15" t="s">
        <v>6692</v>
      </c>
      <c r="C3403" s="20" t="s">
        <v>38</v>
      </c>
      <c r="D3403" s="44">
        <v>1.4411770105361938</v>
      </c>
      <c r="E3403" s="55">
        <v>1.4411770105361938</v>
      </c>
    </row>
    <row r="3404" spans="1:5" ht="60">
      <c r="A3404" s="5" t="s">
        <v>6693</v>
      </c>
      <c r="B3404" s="15" t="s">
        <v>6694</v>
      </c>
      <c r="C3404" s="20" t="s">
        <v>30</v>
      </c>
      <c r="D3404" s="45">
        <v>87.296783447265625</v>
      </c>
      <c r="E3404" s="56">
        <v>87.296783447265625</v>
      </c>
    </row>
    <row r="3405" spans="1:5" ht="45">
      <c r="A3405" s="5" t="s">
        <v>6695</v>
      </c>
      <c r="B3405" s="15" t="s">
        <v>6696</v>
      </c>
      <c r="C3405" s="20" t="s">
        <v>212</v>
      </c>
      <c r="D3405" s="45">
        <v>74.788009643554687</v>
      </c>
      <c r="E3405" s="56">
        <v>74.788009643554687</v>
      </c>
    </row>
    <row r="3406" spans="1:5" ht="45">
      <c r="A3406" s="5" t="s">
        <v>6697</v>
      </c>
      <c r="B3406" s="15" t="s">
        <v>6698</v>
      </c>
      <c r="C3406" s="20" t="s">
        <v>505</v>
      </c>
      <c r="D3406" s="44">
        <v>1.161196231842041</v>
      </c>
      <c r="E3406" s="55">
        <v>1.161196231842041</v>
      </c>
    </row>
    <row r="3407" spans="1:5" ht="45">
      <c r="A3407" s="5" t="s">
        <v>6699</v>
      </c>
      <c r="B3407" s="15" t="s">
        <v>6700</v>
      </c>
      <c r="C3407" s="20" t="s">
        <v>500</v>
      </c>
      <c r="D3407" s="50">
        <v>365.6668701171875</v>
      </c>
      <c r="E3407" s="61">
        <v>365.6668701171875</v>
      </c>
    </row>
    <row r="3408" spans="1:5" ht="45">
      <c r="A3408" s="5" t="s">
        <v>6701</v>
      </c>
      <c r="B3408" s="15" t="s">
        <v>6702</v>
      </c>
      <c r="C3408" s="20" t="s">
        <v>500</v>
      </c>
      <c r="D3408" s="47">
        <v>-2181.82177734375</v>
      </c>
      <c r="E3408" s="58">
        <v>-2181.82177734375</v>
      </c>
    </row>
    <row r="3409" spans="1:5" ht="60">
      <c r="A3409" s="5" t="s">
        <v>6703</v>
      </c>
      <c r="B3409" s="15" t="s">
        <v>6704</v>
      </c>
      <c r="C3409" s="20"/>
      <c r="D3409" s="51">
        <v>-4.3218832463026047E-2</v>
      </c>
      <c r="E3409" s="62">
        <v>-4.3218832463026047E-2</v>
      </c>
    </row>
    <row r="3410" spans="1:5" ht="45">
      <c r="A3410" s="5" t="s">
        <v>6705</v>
      </c>
      <c r="B3410" s="15" t="s">
        <v>6706</v>
      </c>
      <c r="C3410" s="20" t="s">
        <v>3939</v>
      </c>
      <c r="D3410" s="50">
        <v>967.1759033203125</v>
      </c>
      <c r="E3410" s="61">
        <v>967.1759033203125</v>
      </c>
    </row>
    <row r="3411" spans="1:5" ht="45">
      <c r="A3411" s="5" t="s">
        <v>6707</v>
      </c>
      <c r="B3411" s="15" t="s">
        <v>6708</v>
      </c>
      <c r="C3411" s="20" t="s">
        <v>505</v>
      </c>
      <c r="D3411" s="44">
        <v>4.2020606994628906</v>
      </c>
      <c r="E3411" s="55">
        <v>4.2020606994628906</v>
      </c>
    </row>
    <row r="3412" spans="1:5" ht="60">
      <c r="A3412" s="5" t="s">
        <v>6709</v>
      </c>
      <c r="B3412" s="15" t="s">
        <v>6710</v>
      </c>
      <c r="C3412" s="20" t="s">
        <v>5125</v>
      </c>
      <c r="D3412" s="51">
        <v>0.67209649085998535</v>
      </c>
      <c r="E3412" s="62">
        <v>0.67209649085998535</v>
      </c>
    </row>
    <row r="3413" spans="1:5" ht="60">
      <c r="A3413" s="5" t="s">
        <v>6711</v>
      </c>
      <c r="B3413" s="15" t="s">
        <v>6712</v>
      </c>
      <c r="C3413" s="20" t="s">
        <v>5128</v>
      </c>
      <c r="D3413" s="54">
        <v>3.2491656020283699E-4</v>
      </c>
      <c r="E3413" s="65">
        <v>3.2491656020283699E-4</v>
      </c>
    </row>
    <row r="3414" spans="1:5" ht="45">
      <c r="A3414" s="5" t="s">
        <v>6713</v>
      </c>
      <c r="B3414" s="15" t="s">
        <v>6714</v>
      </c>
      <c r="C3414" s="20" t="s">
        <v>38</v>
      </c>
      <c r="D3414" s="45">
        <v>10.636176109313965</v>
      </c>
      <c r="E3414" s="56">
        <v>10.636176109313965</v>
      </c>
    </row>
    <row r="3415" spans="1:5" ht="60">
      <c r="A3415" s="5" t="s">
        <v>6715</v>
      </c>
      <c r="B3415" s="15" t="s">
        <v>6716</v>
      </c>
      <c r="C3415" s="20" t="s">
        <v>30</v>
      </c>
      <c r="D3415" s="50">
        <v>104.4559326171875</v>
      </c>
      <c r="E3415" s="61">
        <v>104.4559326171875</v>
      </c>
    </row>
    <row r="3416" spans="1:5" ht="45">
      <c r="A3416" s="5" t="s">
        <v>6717</v>
      </c>
      <c r="B3416" s="15" t="s">
        <v>6718</v>
      </c>
      <c r="C3416" s="20" t="s">
        <v>212</v>
      </c>
      <c r="D3416" s="50">
        <v>861.82550048828125</v>
      </c>
      <c r="E3416" s="61">
        <v>861.82550048828125</v>
      </c>
    </row>
    <row r="3417" spans="1:5" ht="45">
      <c r="A3417" s="5" t="s">
        <v>6719</v>
      </c>
      <c r="B3417" s="15" t="s">
        <v>6720</v>
      </c>
      <c r="C3417" s="20" t="s">
        <v>505</v>
      </c>
      <c r="D3417" s="44">
        <v>1.3563233613967896</v>
      </c>
      <c r="E3417" s="55">
        <v>1.3563233613967896</v>
      </c>
    </row>
    <row r="3418" spans="1:5" ht="45">
      <c r="A3418" s="5" t="s">
        <v>6721</v>
      </c>
      <c r="B3418" s="15" t="s">
        <v>6722</v>
      </c>
      <c r="C3418" s="20" t="s">
        <v>500</v>
      </c>
      <c r="D3418" s="50">
        <v>438.60470581054687</v>
      </c>
      <c r="E3418" s="61">
        <v>438.60470581054687</v>
      </c>
    </row>
    <row r="3419" spans="1:5" ht="45">
      <c r="A3419" s="5" t="s">
        <v>6723</v>
      </c>
      <c r="B3419" s="15" t="s">
        <v>6724</v>
      </c>
      <c r="C3419" s="20" t="s">
        <v>500</v>
      </c>
      <c r="D3419" s="47">
        <v>-2108.8837890625</v>
      </c>
      <c r="E3419" s="58">
        <v>-2108.8837890625</v>
      </c>
    </row>
    <row r="3420" spans="1:5" ht="60">
      <c r="A3420" s="5" t="s">
        <v>6725</v>
      </c>
      <c r="B3420" s="15" t="s">
        <v>6726</v>
      </c>
      <c r="C3420" s="20"/>
      <c r="D3420" s="51">
        <v>-0.16760018467903137</v>
      </c>
      <c r="E3420" s="62">
        <v>-0.16760018467903137</v>
      </c>
    </row>
    <row r="3421" spans="1:5" ht="45">
      <c r="A3421" s="5" t="s">
        <v>6727</v>
      </c>
      <c r="B3421" s="15" t="s">
        <v>6728</v>
      </c>
      <c r="C3421" s="20" t="s">
        <v>3939</v>
      </c>
      <c r="D3421" s="50">
        <v>955.59429931640625</v>
      </c>
      <c r="E3421" s="61">
        <v>955.59429931640625</v>
      </c>
    </row>
    <row r="3422" spans="1:5" ht="45">
      <c r="A3422" s="5" t="s">
        <v>6729</v>
      </c>
      <c r="B3422" s="15" t="s">
        <v>6730</v>
      </c>
      <c r="C3422" s="20" t="s">
        <v>505</v>
      </c>
      <c r="D3422" s="44">
        <v>4.2187576293945313</v>
      </c>
      <c r="E3422" s="55">
        <v>4.2187576293945313</v>
      </c>
    </row>
    <row r="3423" spans="1:5" ht="60">
      <c r="A3423" s="5" t="s">
        <v>6731</v>
      </c>
      <c r="B3423" s="15" t="s">
        <v>6732</v>
      </c>
      <c r="C3423" s="20" t="s">
        <v>5125</v>
      </c>
      <c r="D3423" s="51">
        <v>0.68056225776672363</v>
      </c>
      <c r="E3423" s="62">
        <v>0.68056225776672363</v>
      </c>
    </row>
    <row r="3424" spans="1:5" ht="60">
      <c r="A3424" s="5" t="s">
        <v>6733</v>
      </c>
      <c r="B3424" s="15" t="s">
        <v>6734</v>
      </c>
      <c r="C3424" s="20" t="s">
        <v>5128</v>
      </c>
      <c r="D3424" s="54">
        <v>2.697044110391289E-4</v>
      </c>
      <c r="E3424" s="65">
        <v>2.697044110391289E-4</v>
      </c>
    </row>
    <row r="3425" spans="1:5" ht="45">
      <c r="A3425" s="5" t="s">
        <v>6735</v>
      </c>
      <c r="B3425" s="15" t="s">
        <v>6736</v>
      </c>
      <c r="C3425" s="20" t="s">
        <v>38</v>
      </c>
      <c r="D3425" s="44">
        <v>3.8039212226867676</v>
      </c>
      <c r="E3425" s="55">
        <v>3.8039212226867676</v>
      </c>
    </row>
    <row r="3426" spans="1:5" ht="60">
      <c r="A3426" s="5" t="s">
        <v>6737</v>
      </c>
      <c r="B3426" s="15" t="s">
        <v>6738</v>
      </c>
      <c r="C3426" s="20" t="s">
        <v>30</v>
      </c>
      <c r="D3426" s="50">
        <v>107.25998687744141</v>
      </c>
      <c r="E3426" s="61">
        <v>107.25998687744141</v>
      </c>
    </row>
    <row r="3427" spans="1:5" ht="45">
      <c r="A3427" s="5" t="s">
        <v>6739</v>
      </c>
      <c r="B3427" s="15" t="s">
        <v>6740</v>
      </c>
      <c r="C3427" s="20" t="s">
        <v>212</v>
      </c>
      <c r="D3427" s="45">
        <v>46.305385589599609</v>
      </c>
      <c r="E3427" s="56">
        <v>46.305385589599609</v>
      </c>
    </row>
    <row r="3428" spans="1:5" ht="45">
      <c r="A3428" s="5" t="s">
        <v>6741</v>
      </c>
      <c r="B3428" s="15" t="s">
        <v>6742</v>
      </c>
      <c r="C3428" s="20" t="s">
        <v>505</v>
      </c>
      <c r="D3428" s="44">
        <v>1.3881263732910156</v>
      </c>
      <c r="E3428" s="55">
        <v>1.3881263732910156</v>
      </c>
    </row>
    <row r="3429" spans="1:5" ht="45">
      <c r="A3429" s="5" t="s">
        <v>6743</v>
      </c>
      <c r="B3429" s="15" t="s">
        <v>6744</v>
      </c>
      <c r="C3429" s="20" t="s">
        <v>500</v>
      </c>
      <c r="D3429" s="50">
        <v>449.9345703125</v>
      </c>
      <c r="E3429" s="61">
        <v>449.9345703125</v>
      </c>
    </row>
    <row r="3430" spans="1:5" ht="45">
      <c r="A3430" s="5" t="s">
        <v>6745</v>
      </c>
      <c r="B3430" s="15" t="s">
        <v>6746</v>
      </c>
      <c r="C3430" s="20" t="s">
        <v>500</v>
      </c>
      <c r="D3430" s="47">
        <v>-2097.553955078125</v>
      </c>
      <c r="E3430" s="58">
        <v>-2097.553955078125</v>
      </c>
    </row>
    <row r="3431" spans="1:5" ht="60">
      <c r="A3431" s="5" t="s">
        <v>6747</v>
      </c>
      <c r="B3431" s="15" t="s">
        <v>6748</v>
      </c>
      <c r="C3431" s="20"/>
      <c r="D3431" s="51">
        <v>-6.8747483193874359E-2</v>
      </c>
      <c r="E3431" s="62">
        <v>-6.8747483193874359E-2</v>
      </c>
    </row>
    <row r="3432" spans="1:5" ht="45">
      <c r="A3432" s="5" t="s">
        <v>6749</v>
      </c>
      <c r="B3432" s="15" t="s">
        <v>6750</v>
      </c>
      <c r="C3432" s="20" t="s">
        <v>3939</v>
      </c>
      <c r="D3432" s="50">
        <v>953.17852783203125</v>
      </c>
      <c r="E3432" s="61">
        <v>953.17852783203125</v>
      </c>
    </row>
    <row r="3433" spans="1:5" ht="45">
      <c r="A3433" s="5" t="s">
        <v>6751</v>
      </c>
      <c r="B3433" s="15" t="s">
        <v>6752</v>
      </c>
      <c r="C3433" s="20" t="s">
        <v>505</v>
      </c>
      <c r="D3433" s="44">
        <v>4.2240853309631348</v>
      </c>
      <c r="E3433" s="55">
        <v>4.2240853309631348</v>
      </c>
    </row>
    <row r="3434" spans="1:5" ht="60">
      <c r="A3434" s="5" t="s">
        <v>6753</v>
      </c>
      <c r="B3434" s="15" t="s">
        <v>6754</v>
      </c>
      <c r="C3434" s="20" t="s">
        <v>5125</v>
      </c>
      <c r="D3434" s="51">
        <v>0.68112760782241821</v>
      </c>
      <c r="E3434" s="62">
        <v>0.68112760782241821</v>
      </c>
    </row>
    <row r="3435" spans="1:5" ht="60">
      <c r="A3435" s="5" t="s">
        <v>6755</v>
      </c>
      <c r="B3435" s="15" t="s">
        <v>6756</v>
      </c>
      <c r="C3435" s="20" t="s">
        <v>5128</v>
      </c>
      <c r="D3435" s="54">
        <v>2.6202425942756236E-4</v>
      </c>
      <c r="E3435" s="65">
        <v>2.6202425942756236E-4</v>
      </c>
    </row>
    <row r="3436" spans="1:5" ht="45">
      <c r="A3436" s="5" t="s">
        <v>6757</v>
      </c>
      <c r="B3436" s="15" t="s">
        <v>6758</v>
      </c>
      <c r="C3436" s="20" t="s">
        <v>38</v>
      </c>
      <c r="D3436" s="44">
        <v>3.8039214611053467</v>
      </c>
      <c r="E3436" s="55">
        <v>3.8039214611053467</v>
      </c>
    </row>
    <row r="3437" spans="1:5" ht="45">
      <c r="A3437" s="5" t="s">
        <v>6759</v>
      </c>
      <c r="B3437" s="15" t="s">
        <v>6760</v>
      </c>
      <c r="C3437" s="20" t="s">
        <v>30</v>
      </c>
      <c r="D3437" s="50">
        <v>246.99845886230469</v>
      </c>
      <c r="E3437" s="61">
        <v>246.99845886230469</v>
      </c>
    </row>
    <row r="3438" spans="1:5" ht="45">
      <c r="A3438" s="5" t="s">
        <v>6761</v>
      </c>
      <c r="B3438" s="15" t="s">
        <v>6762</v>
      </c>
      <c r="C3438" s="20" t="s">
        <v>212</v>
      </c>
      <c r="D3438" s="45">
        <v>46.305385589599609</v>
      </c>
      <c r="E3438" s="56">
        <v>46.305385589599609</v>
      </c>
    </row>
    <row r="3439" spans="1:5" ht="45">
      <c r="A3439" s="5" t="s">
        <v>6763</v>
      </c>
      <c r="B3439" s="15" t="s">
        <v>6764</v>
      </c>
      <c r="C3439" s="20" t="s">
        <v>505</v>
      </c>
      <c r="D3439" s="44">
        <v>7.3928313255310059</v>
      </c>
      <c r="E3439" s="55">
        <v>7.3928313255310059</v>
      </c>
    </row>
    <row r="3440" spans="1:5" ht="45">
      <c r="A3440" s="5" t="s">
        <v>6765</v>
      </c>
      <c r="B3440" s="15" t="s">
        <v>6766</v>
      </c>
      <c r="C3440" s="20" t="s">
        <v>500</v>
      </c>
      <c r="D3440" s="47">
        <v>2959.06982421875</v>
      </c>
      <c r="E3440" s="58">
        <v>2959.06982421875</v>
      </c>
    </row>
    <row r="3441" spans="1:5" ht="45">
      <c r="A3441" s="5" t="s">
        <v>6767</v>
      </c>
      <c r="B3441" s="15" t="s">
        <v>6768</v>
      </c>
      <c r="C3441" s="20" t="s">
        <v>500</v>
      </c>
      <c r="D3441" s="50">
        <v>411.581298828125</v>
      </c>
      <c r="E3441" s="61">
        <v>411.581298828125</v>
      </c>
    </row>
    <row r="3442" spans="1:5" ht="45">
      <c r="A3442" s="5" t="s">
        <v>6769</v>
      </c>
      <c r="B3442" s="15" t="s">
        <v>6770</v>
      </c>
      <c r="C3442" s="20"/>
      <c r="D3442" s="44">
        <v>1.1044048070907593</v>
      </c>
      <c r="E3442" s="55">
        <v>1.1044048070907593</v>
      </c>
    </row>
    <row r="3443" spans="1:5" ht="45">
      <c r="A3443" s="5" t="s">
        <v>6771</v>
      </c>
      <c r="B3443" s="15" t="s">
        <v>6772</v>
      </c>
      <c r="C3443" s="20" t="s">
        <v>3939</v>
      </c>
      <c r="D3443" s="44">
        <v>1.6064023971557617</v>
      </c>
      <c r="E3443" s="55">
        <v>1.6064023971557617</v>
      </c>
    </row>
    <row r="3444" spans="1:5" ht="45">
      <c r="A3444" s="5" t="s">
        <v>6773</v>
      </c>
      <c r="B3444" s="15" t="s">
        <v>6774</v>
      </c>
      <c r="C3444" s="20" t="s">
        <v>505</v>
      </c>
      <c r="D3444" s="44">
        <v>2.0580458641052246</v>
      </c>
      <c r="E3444" s="55">
        <v>2.0580458641052246</v>
      </c>
    </row>
    <row r="3445" spans="1:5" ht="45">
      <c r="A3445" s="5" t="s">
        <v>6775</v>
      </c>
      <c r="B3445" s="15" t="s">
        <v>6776</v>
      </c>
      <c r="C3445" s="20" t="s">
        <v>5125</v>
      </c>
      <c r="D3445" s="51">
        <v>3.8375038653612137E-2</v>
      </c>
      <c r="E3445" s="62">
        <v>3.8375038653612137E-2</v>
      </c>
    </row>
    <row r="3446" spans="1:5" ht="45">
      <c r="A3446" s="5" t="s">
        <v>6777</v>
      </c>
      <c r="B3446" s="15" t="s">
        <v>6778</v>
      </c>
      <c r="C3446" s="20" t="s">
        <v>5128</v>
      </c>
      <c r="D3446" s="52">
        <v>1.805567808332853E-5</v>
      </c>
      <c r="E3446" s="63">
        <v>1.805567808332853E-5</v>
      </c>
    </row>
    <row r="3447" spans="1:5" ht="45">
      <c r="A3447" s="5" t="s">
        <v>6779</v>
      </c>
      <c r="B3447" s="15" t="s">
        <v>6780</v>
      </c>
      <c r="C3447" s="20" t="s">
        <v>38</v>
      </c>
      <c r="D3447" s="44">
        <v>1.4411765336990356</v>
      </c>
      <c r="E3447" s="55">
        <v>1.4411765336990356</v>
      </c>
    </row>
    <row r="3448" spans="1:5" ht="45">
      <c r="A3448" s="5" t="s">
        <v>6781</v>
      </c>
      <c r="B3448" s="15" t="s">
        <v>6782</v>
      </c>
      <c r="C3448" s="20" t="s">
        <v>30</v>
      </c>
      <c r="D3448" s="50">
        <v>147.79000854492187</v>
      </c>
      <c r="E3448" s="61">
        <v>147.79000854492187</v>
      </c>
    </row>
    <row r="3449" spans="1:5" ht="45">
      <c r="A3449" s="5" t="s">
        <v>6783</v>
      </c>
      <c r="B3449" s="15" t="s">
        <v>6784</v>
      </c>
      <c r="C3449" s="20" t="s">
        <v>212</v>
      </c>
      <c r="D3449" s="45">
        <v>28.482624053955078</v>
      </c>
      <c r="E3449" s="56">
        <v>28.482624053955078</v>
      </c>
    </row>
    <row r="3450" spans="1:5" ht="45">
      <c r="A3450" s="5" t="s">
        <v>6785</v>
      </c>
      <c r="B3450" s="15" t="s">
        <v>6786</v>
      </c>
      <c r="C3450" s="20" t="s">
        <v>505</v>
      </c>
      <c r="D3450" s="44">
        <v>7.4294075965881348</v>
      </c>
      <c r="E3450" s="55">
        <v>7.4294075965881348</v>
      </c>
    </row>
    <row r="3451" spans="1:5" ht="45">
      <c r="A3451" s="5" t="s">
        <v>6787</v>
      </c>
      <c r="B3451" s="15" t="s">
        <v>6788</v>
      </c>
      <c r="C3451" s="20" t="s">
        <v>500</v>
      </c>
      <c r="D3451" s="47">
        <v>2768.86328125</v>
      </c>
      <c r="E3451" s="58">
        <v>2768.86328125</v>
      </c>
    </row>
    <row r="3452" spans="1:5" ht="45">
      <c r="A3452" s="5" t="s">
        <v>6789</v>
      </c>
      <c r="B3452" s="15" t="s">
        <v>6790</v>
      </c>
      <c r="C3452" s="20" t="s">
        <v>500</v>
      </c>
      <c r="D3452" s="50">
        <v>221.37477111816406</v>
      </c>
      <c r="E3452" s="61">
        <v>221.37477111816406</v>
      </c>
    </row>
    <row r="3453" spans="1:5" ht="45">
      <c r="A3453" s="5" t="s">
        <v>6791</v>
      </c>
      <c r="B3453" s="15" t="s">
        <v>6792</v>
      </c>
      <c r="C3453" s="20"/>
      <c r="D3453" s="44">
        <v>1.034792423248291</v>
      </c>
      <c r="E3453" s="55">
        <v>1.034792423248291</v>
      </c>
    </row>
    <row r="3454" spans="1:5" ht="45">
      <c r="A3454" s="5" t="s">
        <v>6793</v>
      </c>
      <c r="B3454" s="15" t="s">
        <v>6794</v>
      </c>
      <c r="C3454" s="20" t="s">
        <v>3939</v>
      </c>
      <c r="D3454" s="51">
        <v>0.75115084648132324</v>
      </c>
      <c r="E3454" s="62">
        <v>0.75115084648132324</v>
      </c>
    </row>
    <row r="3455" spans="1:5" ht="45">
      <c r="A3455" s="5" t="s">
        <v>6795</v>
      </c>
      <c r="B3455" s="15" t="s">
        <v>6796</v>
      </c>
      <c r="C3455" s="20" t="s">
        <v>505</v>
      </c>
      <c r="D3455" s="44">
        <v>2.0223376750946045</v>
      </c>
      <c r="E3455" s="55">
        <v>2.0223376750946045</v>
      </c>
    </row>
    <row r="3456" spans="1:5" ht="45">
      <c r="A3456" s="5" t="s">
        <v>6797</v>
      </c>
      <c r="B3456" s="15" t="s">
        <v>6798</v>
      </c>
      <c r="C3456" s="20" t="s">
        <v>5125</v>
      </c>
      <c r="D3456" s="51">
        <v>2.8777793049812317E-2</v>
      </c>
      <c r="E3456" s="62">
        <v>2.8777793049812317E-2</v>
      </c>
    </row>
    <row r="3457" spans="1:5" ht="45">
      <c r="A3457" s="5" t="s">
        <v>6799</v>
      </c>
      <c r="B3457" s="15" t="s">
        <v>6800</v>
      </c>
      <c r="C3457" s="20" t="s">
        <v>5128</v>
      </c>
      <c r="D3457" s="52">
        <v>1.4086105693422724E-5</v>
      </c>
      <c r="E3457" s="63">
        <v>1.4086105693422724E-5</v>
      </c>
    </row>
    <row r="3458" spans="1:5" ht="45">
      <c r="A3458" s="5" t="s">
        <v>6801</v>
      </c>
      <c r="B3458" s="15" t="s">
        <v>6802</v>
      </c>
      <c r="C3458" s="20" t="s">
        <v>38</v>
      </c>
      <c r="D3458" s="51">
        <v>0.7647058367729187</v>
      </c>
      <c r="E3458" s="62">
        <v>0.7647058367729187</v>
      </c>
    </row>
    <row r="3459" spans="1:5" ht="45">
      <c r="A3459" s="5" t="s">
        <v>6803</v>
      </c>
      <c r="B3459" s="15" t="s">
        <v>6804</v>
      </c>
      <c r="C3459" s="20" t="s">
        <v>30</v>
      </c>
      <c r="D3459" s="45">
        <v>92.9300537109375</v>
      </c>
      <c r="E3459" s="56">
        <v>92.9300537109375</v>
      </c>
    </row>
    <row r="3460" spans="1:5" ht="45">
      <c r="A3460" s="5" t="s">
        <v>6805</v>
      </c>
      <c r="B3460" s="15" t="s">
        <v>6806</v>
      </c>
      <c r="C3460" s="20" t="s">
        <v>212</v>
      </c>
      <c r="D3460" s="45">
        <v>31.363710403442383</v>
      </c>
      <c r="E3460" s="56">
        <v>31.363710403442383</v>
      </c>
    </row>
    <row r="3461" spans="1:5" ht="45">
      <c r="A3461" s="5" t="s">
        <v>6807</v>
      </c>
      <c r="B3461" s="15" t="s">
        <v>6808</v>
      </c>
      <c r="C3461" s="20" t="s">
        <v>505</v>
      </c>
      <c r="D3461" s="44">
        <v>7.4527716636657715</v>
      </c>
      <c r="E3461" s="55">
        <v>7.4527716636657715</v>
      </c>
    </row>
    <row r="3462" spans="1:5" ht="45">
      <c r="A3462" s="5" t="s">
        <v>6809</v>
      </c>
      <c r="B3462" s="15" t="s">
        <v>6810</v>
      </c>
      <c r="C3462" s="20" t="s">
        <v>500</v>
      </c>
      <c r="D3462" s="47">
        <v>2664.556884765625</v>
      </c>
      <c r="E3462" s="58">
        <v>2664.556884765625</v>
      </c>
    </row>
    <row r="3463" spans="1:5" ht="45">
      <c r="A3463" s="5" t="s">
        <v>6811</v>
      </c>
      <c r="B3463" s="15" t="s">
        <v>6812</v>
      </c>
      <c r="C3463" s="20" t="s">
        <v>500</v>
      </c>
      <c r="D3463" s="50">
        <v>117.06832885742187</v>
      </c>
      <c r="E3463" s="61">
        <v>117.06832885742187</v>
      </c>
    </row>
    <row r="3464" spans="1:5" ht="45">
      <c r="A3464" s="5" t="s">
        <v>6813</v>
      </c>
      <c r="B3464" s="15" t="s">
        <v>6814</v>
      </c>
      <c r="C3464" s="20"/>
      <c r="D3464" s="44">
        <v>1.0005855560302734</v>
      </c>
      <c r="E3464" s="55">
        <v>1.0005855560302734</v>
      </c>
    </row>
    <row r="3465" spans="1:5" ht="45">
      <c r="A3465" s="5" t="s">
        <v>6815</v>
      </c>
      <c r="B3465" s="15" t="s">
        <v>6816</v>
      </c>
      <c r="C3465" s="20" t="s">
        <v>3939</v>
      </c>
      <c r="D3465" s="51">
        <v>0.45845186710357666</v>
      </c>
      <c r="E3465" s="62">
        <v>0.45845186710357666</v>
      </c>
    </row>
    <row r="3466" spans="1:5" ht="45">
      <c r="A3466" s="5" t="s">
        <v>6817</v>
      </c>
      <c r="B3466" s="15" t="s">
        <v>6818</v>
      </c>
      <c r="C3466" s="20" t="s">
        <v>505</v>
      </c>
      <c r="D3466" s="44">
        <v>1.9990731477737427</v>
      </c>
      <c r="E3466" s="55">
        <v>1.9990731477737427</v>
      </c>
    </row>
    <row r="3467" spans="1:5" ht="45">
      <c r="A3467" s="5" t="s">
        <v>6819</v>
      </c>
      <c r="B3467" s="15" t="s">
        <v>6820</v>
      </c>
      <c r="C3467" s="20" t="s">
        <v>5125</v>
      </c>
      <c r="D3467" s="51">
        <v>2.4090185761451721E-2</v>
      </c>
      <c r="E3467" s="62">
        <v>2.4090185761451721E-2</v>
      </c>
    </row>
    <row r="3468" spans="1:5" ht="45">
      <c r="A3468" s="5" t="s">
        <v>6821</v>
      </c>
      <c r="B3468" s="15" t="s">
        <v>6822</v>
      </c>
      <c r="C3468" s="20" t="s">
        <v>5128</v>
      </c>
      <c r="D3468" s="52">
        <v>1.2038782188028563E-5</v>
      </c>
      <c r="E3468" s="63">
        <v>1.2038782188028563E-5</v>
      </c>
    </row>
    <row r="3469" spans="1:5" ht="45">
      <c r="A3469" s="5" t="s">
        <v>6823</v>
      </c>
      <c r="B3469" s="15" t="s">
        <v>6824</v>
      </c>
      <c r="C3469" s="20" t="s">
        <v>38</v>
      </c>
      <c r="D3469" s="51">
        <v>0.27745097875595093</v>
      </c>
      <c r="E3469" s="62">
        <v>0.27745097875595093</v>
      </c>
    </row>
    <row r="3470" spans="1:5" ht="45">
      <c r="A3470" s="5" t="s">
        <v>6825</v>
      </c>
      <c r="B3470" s="15" t="s">
        <v>6826</v>
      </c>
      <c r="C3470" s="20" t="s">
        <v>30</v>
      </c>
      <c r="D3470" s="45">
        <v>67.310409545898438</v>
      </c>
      <c r="E3470" s="56">
        <v>67.310409545898438</v>
      </c>
    </row>
    <row r="3471" spans="1:5" ht="45">
      <c r="A3471" s="5" t="s">
        <v>6827</v>
      </c>
      <c r="B3471" s="15" t="s">
        <v>6828</v>
      </c>
      <c r="C3471" s="20" t="s">
        <v>212</v>
      </c>
      <c r="D3471" s="45">
        <v>21.707910537719727</v>
      </c>
      <c r="E3471" s="56">
        <v>21.707910537719727</v>
      </c>
    </row>
    <row r="3472" spans="1:5" ht="45">
      <c r="A3472" s="5" t="s">
        <v>6829</v>
      </c>
      <c r="B3472" s="15" t="s">
        <v>6830</v>
      </c>
      <c r="C3472" s="20" t="s">
        <v>505</v>
      </c>
      <c r="D3472" s="44">
        <v>7.4915375709533691</v>
      </c>
      <c r="E3472" s="55">
        <v>7.4915375709533691</v>
      </c>
    </row>
    <row r="3473" spans="1:5" ht="45">
      <c r="A3473" s="5" t="s">
        <v>6831</v>
      </c>
      <c r="B3473" s="15" t="s">
        <v>6832</v>
      </c>
      <c r="C3473" s="20" t="s">
        <v>500</v>
      </c>
      <c r="D3473" s="47">
        <v>2518.40966796875</v>
      </c>
      <c r="E3473" s="58">
        <v>2518.40966796875</v>
      </c>
    </row>
    <row r="3474" spans="1:5" ht="45">
      <c r="A3474" s="5" t="s">
        <v>6833</v>
      </c>
      <c r="B3474" s="15" t="s">
        <v>6834</v>
      </c>
      <c r="C3474" s="20" t="s">
        <v>500</v>
      </c>
      <c r="D3474" s="45">
        <v>-29.07874870300293</v>
      </c>
      <c r="E3474" s="56">
        <v>-29.07874870300293</v>
      </c>
    </row>
    <row r="3475" spans="1:5" ht="45">
      <c r="A3475" s="5" t="s">
        <v>6835</v>
      </c>
      <c r="B3475" s="15" t="s">
        <v>6836</v>
      </c>
      <c r="C3475" s="20"/>
      <c r="D3475" s="51">
        <v>0.95594406127929688</v>
      </c>
      <c r="E3475" s="62">
        <v>0.95594406127929688</v>
      </c>
    </row>
    <row r="3476" spans="1:5" ht="45">
      <c r="A3476" s="5" t="s">
        <v>6837</v>
      </c>
      <c r="B3476" s="15" t="s">
        <v>6838</v>
      </c>
      <c r="C3476" s="20" t="s">
        <v>3939</v>
      </c>
      <c r="D3476" s="51">
        <v>0.18594452738761902</v>
      </c>
      <c r="E3476" s="62">
        <v>0.18594452738761902</v>
      </c>
    </row>
    <row r="3477" spans="1:5" ht="45">
      <c r="A3477" s="5" t="s">
        <v>6839</v>
      </c>
      <c r="B3477" s="15" t="s">
        <v>6840</v>
      </c>
      <c r="C3477" s="20" t="s">
        <v>505</v>
      </c>
      <c r="D3477" s="44">
        <v>4.188140869140625</v>
      </c>
      <c r="E3477" s="55">
        <v>4.188140869140625</v>
      </c>
    </row>
    <row r="3478" spans="1:5" ht="45">
      <c r="A3478" s="5" t="s">
        <v>6841</v>
      </c>
      <c r="B3478" s="15" t="s">
        <v>6842</v>
      </c>
      <c r="C3478" s="20" t="s">
        <v>5125</v>
      </c>
      <c r="D3478" s="51">
        <v>2.1747050806879997E-2</v>
      </c>
      <c r="E3478" s="62">
        <v>2.1747050806879997E-2</v>
      </c>
    </row>
    <row r="3479" spans="1:5" ht="45">
      <c r="A3479" s="5" t="s">
        <v>6843</v>
      </c>
      <c r="B3479" s="15" t="s">
        <v>6844</v>
      </c>
      <c r="C3479" s="20" t="s">
        <v>5128</v>
      </c>
      <c r="D3479" s="52">
        <v>1.1176972293469589E-5</v>
      </c>
      <c r="E3479" s="63">
        <v>1.1176972293469589E-5</v>
      </c>
    </row>
    <row r="3480" spans="1:5" ht="60">
      <c r="A3480" s="5" t="s">
        <v>6845</v>
      </c>
      <c r="B3480" s="15" t="s">
        <v>6846</v>
      </c>
      <c r="C3480" s="20" t="s">
        <v>38</v>
      </c>
      <c r="D3480" s="45">
        <v>35.779994964599609</v>
      </c>
      <c r="E3480" s="56">
        <v>35.779994964599609</v>
      </c>
    </row>
    <row r="3481" spans="1:5" ht="75">
      <c r="A3481" s="5" t="s">
        <v>6847</v>
      </c>
      <c r="B3481" s="15" t="s">
        <v>6848</v>
      </c>
      <c r="C3481" s="20" t="s">
        <v>30</v>
      </c>
      <c r="D3481" s="50">
        <v>324.9996337890625</v>
      </c>
      <c r="E3481" s="61">
        <v>324.9996337890625</v>
      </c>
    </row>
    <row r="3482" spans="1:5" ht="60">
      <c r="A3482" s="5" t="s">
        <v>6849</v>
      </c>
      <c r="B3482" s="15" t="s">
        <v>6850</v>
      </c>
      <c r="C3482" s="20" t="s">
        <v>212</v>
      </c>
      <c r="D3482" s="50">
        <v>942.82366943359375</v>
      </c>
      <c r="E3482" s="61">
        <v>942.82366943359375</v>
      </c>
    </row>
    <row r="3483" spans="1:5" ht="60">
      <c r="A3483" s="5" t="s">
        <v>6851</v>
      </c>
      <c r="B3483" s="15" t="s">
        <v>6852</v>
      </c>
      <c r="C3483" s="20" t="s">
        <v>505</v>
      </c>
      <c r="D3483" s="44">
        <v>6.5461082458496094</v>
      </c>
      <c r="E3483" s="55">
        <v>6.5461082458496094</v>
      </c>
    </row>
    <row r="3484" spans="1:5" ht="60">
      <c r="A3484" s="5" t="s">
        <v>6853</v>
      </c>
      <c r="B3484" s="15" t="s">
        <v>6854</v>
      </c>
      <c r="C3484" s="20" t="s">
        <v>500</v>
      </c>
      <c r="D3484" s="46">
        <v>3041.04443359375</v>
      </c>
      <c r="E3484" s="57">
        <v>3041.04443359375</v>
      </c>
    </row>
    <row r="3485" spans="1:5" ht="60">
      <c r="A3485" s="5" t="s">
        <v>6855</v>
      </c>
      <c r="B3485" s="15" t="s">
        <v>6856</v>
      </c>
      <c r="C3485" s="20" t="s">
        <v>500</v>
      </c>
      <c r="D3485" s="50">
        <v>493.555908203125</v>
      </c>
      <c r="E3485" s="61">
        <v>493.555908203125</v>
      </c>
    </row>
    <row r="3486" spans="1:5" ht="75">
      <c r="A3486" s="5" t="s">
        <v>6857</v>
      </c>
      <c r="B3486" s="15" t="s">
        <v>6858</v>
      </c>
      <c r="C3486" s="20"/>
      <c r="D3486" s="44">
        <v>1.1365517377853394</v>
      </c>
      <c r="E3486" s="55">
        <v>1.1365517377853394</v>
      </c>
    </row>
    <row r="3487" spans="1:5" ht="60">
      <c r="A3487" s="5" t="s">
        <v>6859</v>
      </c>
      <c r="B3487" s="15" t="s">
        <v>6860</v>
      </c>
      <c r="C3487" s="20" t="s">
        <v>3939</v>
      </c>
      <c r="D3487" s="45">
        <v>14.08564567565918</v>
      </c>
      <c r="E3487" s="56">
        <v>14.08564567565918</v>
      </c>
    </row>
    <row r="3488" spans="1:5" ht="75">
      <c r="A3488" s="5" t="s">
        <v>6861</v>
      </c>
      <c r="B3488" s="15" t="s">
        <v>6862</v>
      </c>
      <c r="C3488" s="20" t="s">
        <v>505</v>
      </c>
      <c r="D3488" s="44">
        <v>2.5566575527191162</v>
      </c>
      <c r="E3488" s="55">
        <v>2.5566575527191162</v>
      </c>
    </row>
    <row r="3489" spans="1:5" ht="75">
      <c r="A3489" s="5" t="s">
        <v>6863</v>
      </c>
      <c r="B3489" s="15" t="s">
        <v>6864</v>
      </c>
      <c r="C3489" s="20" t="s">
        <v>5125</v>
      </c>
      <c r="D3489" s="51">
        <v>5.0837043672800064E-2</v>
      </c>
      <c r="E3489" s="62">
        <v>5.0837043672800064E-2</v>
      </c>
    </row>
    <row r="3490" spans="1:5" ht="75">
      <c r="A3490" s="5" t="s">
        <v>6865</v>
      </c>
      <c r="B3490" s="15" t="s">
        <v>6866</v>
      </c>
      <c r="C3490" s="20" t="s">
        <v>5128</v>
      </c>
      <c r="D3490" s="52">
        <v>2.1098443539813161E-5</v>
      </c>
      <c r="E3490" s="63">
        <v>2.1098443539813161E-5</v>
      </c>
    </row>
    <row r="3491" spans="1:5" ht="75">
      <c r="A3491" s="5" t="s">
        <v>6867</v>
      </c>
      <c r="B3491" s="15" t="s">
        <v>6868</v>
      </c>
      <c r="C3491" s="20" t="s">
        <v>38</v>
      </c>
      <c r="D3491" s="45">
        <v>35.425743103027344</v>
      </c>
      <c r="E3491" s="56">
        <v>35.425743103027344</v>
      </c>
    </row>
    <row r="3492" spans="1:5" ht="75">
      <c r="A3492" s="5" t="s">
        <v>6869</v>
      </c>
      <c r="B3492" s="15" t="s">
        <v>6870</v>
      </c>
      <c r="C3492" s="20" t="s">
        <v>30</v>
      </c>
      <c r="D3492" s="50">
        <v>511.00265502929687</v>
      </c>
      <c r="E3492" s="61">
        <v>511.00265502929687</v>
      </c>
    </row>
    <row r="3493" spans="1:5" ht="75">
      <c r="A3493" s="5" t="s">
        <v>6871</v>
      </c>
      <c r="B3493" s="15" t="s">
        <v>6872</v>
      </c>
      <c r="C3493" s="20" t="s">
        <v>212</v>
      </c>
      <c r="D3493" s="50">
        <v>942.82366943359375</v>
      </c>
      <c r="E3493" s="61">
        <v>942.82366943359375</v>
      </c>
    </row>
    <row r="3494" spans="1:5" ht="75">
      <c r="A3494" s="5" t="s">
        <v>6873</v>
      </c>
      <c r="B3494" s="15" t="s">
        <v>6874</v>
      </c>
      <c r="C3494" s="20" t="s">
        <v>505</v>
      </c>
      <c r="D3494" s="44">
        <v>7.1850342750549316</v>
      </c>
      <c r="E3494" s="55">
        <v>7.1850342750549316</v>
      </c>
    </row>
    <row r="3495" spans="1:5" ht="75">
      <c r="A3495" s="5" t="s">
        <v>6875</v>
      </c>
      <c r="B3495" s="15" t="s">
        <v>6876</v>
      </c>
      <c r="C3495" s="20" t="s">
        <v>500</v>
      </c>
      <c r="D3495" s="46">
        <v>3475.947021484375</v>
      </c>
      <c r="E3495" s="57">
        <v>3475.947021484375</v>
      </c>
    </row>
    <row r="3496" spans="1:5" ht="75">
      <c r="A3496" s="5" t="s">
        <v>6877</v>
      </c>
      <c r="B3496" s="15" t="s">
        <v>6878</v>
      </c>
      <c r="C3496" s="20" t="s">
        <v>500</v>
      </c>
      <c r="D3496" s="50">
        <v>928.4583740234375</v>
      </c>
      <c r="E3496" s="61">
        <v>928.4583740234375</v>
      </c>
    </row>
    <row r="3497" spans="1:5" ht="75">
      <c r="A3497" s="5" t="s">
        <v>6879</v>
      </c>
      <c r="B3497" s="15" t="s">
        <v>6880</v>
      </c>
      <c r="C3497" s="20"/>
      <c r="D3497" s="44">
        <v>1.3848563432693481</v>
      </c>
      <c r="E3497" s="55">
        <v>1.3848563432693481</v>
      </c>
    </row>
    <row r="3498" spans="1:5" ht="75">
      <c r="A3498" s="5" t="s">
        <v>6881</v>
      </c>
      <c r="B3498" s="15" t="s">
        <v>6882</v>
      </c>
      <c r="C3498" s="20" t="s">
        <v>3939</v>
      </c>
      <c r="D3498" s="45">
        <v>10.048851013183594</v>
      </c>
      <c r="E3498" s="56">
        <v>10.048851013183594</v>
      </c>
    </row>
    <row r="3499" spans="1:5" ht="75">
      <c r="A3499" s="5" t="s">
        <v>6883</v>
      </c>
      <c r="B3499" s="15" t="s">
        <v>6884</v>
      </c>
      <c r="C3499" s="20" t="s">
        <v>505</v>
      </c>
      <c r="D3499" s="44">
        <v>2.253709077835083</v>
      </c>
      <c r="E3499" s="55">
        <v>2.253709077835083</v>
      </c>
    </row>
    <row r="3500" spans="1:5" ht="75">
      <c r="A3500" s="5" t="s">
        <v>6885</v>
      </c>
      <c r="B3500" s="15" t="s">
        <v>6886</v>
      </c>
      <c r="C3500" s="20" t="s">
        <v>5125</v>
      </c>
      <c r="D3500" s="51">
        <v>7.0799142122268677E-2</v>
      </c>
      <c r="E3500" s="62">
        <v>7.0799142122268677E-2</v>
      </c>
    </row>
    <row r="3501" spans="1:5" ht="75">
      <c r="A3501" s="5" t="s">
        <v>6887</v>
      </c>
      <c r="B3501" s="15" t="s">
        <v>6888</v>
      </c>
      <c r="C3501" s="20" t="s">
        <v>5128</v>
      </c>
      <c r="D3501" s="52">
        <v>2.9100425308570266E-5</v>
      </c>
      <c r="E3501" s="63">
        <v>2.9100425308570266E-5</v>
      </c>
    </row>
    <row r="3502" spans="1:5" ht="75">
      <c r="A3502" s="5" t="s">
        <v>6889</v>
      </c>
      <c r="B3502" s="15" t="s">
        <v>6890</v>
      </c>
      <c r="C3502" s="20" t="s">
        <v>38</v>
      </c>
      <c r="D3502" s="50">
        <v>169.09814453125</v>
      </c>
      <c r="E3502" s="61">
        <v>169.09814453125</v>
      </c>
    </row>
    <row r="3503" spans="1:5" ht="75">
      <c r="A3503" s="5" t="s">
        <v>6891</v>
      </c>
      <c r="B3503" s="15" t="s">
        <v>6892</v>
      </c>
      <c r="C3503" s="20" t="s">
        <v>30</v>
      </c>
      <c r="D3503" s="50">
        <v>418.00100708007812</v>
      </c>
      <c r="E3503" s="61">
        <v>418.00100708007812</v>
      </c>
    </row>
    <row r="3504" spans="1:5" ht="75">
      <c r="A3504" s="5" t="s">
        <v>6893</v>
      </c>
      <c r="B3504" s="15" t="s">
        <v>6894</v>
      </c>
      <c r="C3504" s="20" t="s">
        <v>212</v>
      </c>
      <c r="D3504" s="47">
        <v>1110.0084228515625</v>
      </c>
      <c r="E3504" s="58">
        <v>1110.0084228515625</v>
      </c>
    </row>
    <row r="3505" spans="1:5" ht="75">
      <c r="A3505" s="5" t="s">
        <v>6895</v>
      </c>
      <c r="B3505" s="15" t="s">
        <v>6896</v>
      </c>
      <c r="C3505" s="20" t="s">
        <v>505</v>
      </c>
      <c r="D3505" s="44">
        <v>5.8769316673278809</v>
      </c>
      <c r="E3505" s="55">
        <v>5.8769316673278809</v>
      </c>
    </row>
    <row r="3506" spans="1:5" ht="75">
      <c r="A3506" s="5" t="s">
        <v>6897</v>
      </c>
      <c r="B3506" s="15" t="s">
        <v>6898</v>
      </c>
      <c r="C3506" s="20" t="s">
        <v>500</v>
      </c>
      <c r="D3506" s="46">
        <v>3000.81689453125</v>
      </c>
      <c r="E3506" s="57">
        <v>3000.81689453125</v>
      </c>
    </row>
    <row r="3507" spans="1:5" ht="75">
      <c r="A3507" s="5" t="s">
        <v>6899</v>
      </c>
      <c r="B3507" s="15" t="s">
        <v>6900</v>
      </c>
      <c r="C3507" s="20" t="s">
        <v>500</v>
      </c>
      <c r="D3507" s="50">
        <v>453.3282470703125</v>
      </c>
      <c r="E3507" s="61">
        <v>453.3282470703125</v>
      </c>
    </row>
    <row r="3508" spans="1:5" ht="75">
      <c r="A3508" s="5" t="s">
        <v>6901</v>
      </c>
      <c r="B3508" s="15" t="s">
        <v>6902</v>
      </c>
      <c r="C3508" s="20"/>
      <c r="D3508" s="44">
        <v>1.5207202434539795</v>
      </c>
      <c r="E3508" s="55">
        <v>1.5207202434539795</v>
      </c>
    </row>
    <row r="3509" spans="1:5" ht="75">
      <c r="A3509" s="5" t="s">
        <v>6903</v>
      </c>
      <c r="B3509" s="15" t="s">
        <v>6904</v>
      </c>
      <c r="C3509" s="20" t="s">
        <v>3939</v>
      </c>
      <c r="D3509" s="45">
        <v>70.276542663574219</v>
      </c>
      <c r="E3509" s="56">
        <v>70.276542663574219</v>
      </c>
    </row>
    <row r="3510" spans="1:5" ht="75">
      <c r="A3510" s="5" t="s">
        <v>6905</v>
      </c>
      <c r="B3510" s="15" t="s">
        <v>6906</v>
      </c>
      <c r="C3510" s="20" t="s">
        <v>505</v>
      </c>
      <c r="D3510" s="44">
        <v>4.1254291534423828</v>
      </c>
      <c r="E3510" s="55">
        <v>4.1254291534423828</v>
      </c>
    </row>
    <row r="3511" spans="1:5" ht="75">
      <c r="A3511" s="5" t="s">
        <v>6907</v>
      </c>
      <c r="B3511" s="15" t="s">
        <v>6908</v>
      </c>
      <c r="C3511" s="20" t="s">
        <v>5125</v>
      </c>
      <c r="D3511" s="51">
        <v>8.3964407444000244E-2</v>
      </c>
      <c r="E3511" s="62">
        <v>8.3964407444000244E-2</v>
      </c>
    </row>
    <row r="3512" spans="1:5" ht="75">
      <c r="A3512" s="5" t="s">
        <v>6909</v>
      </c>
      <c r="B3512" s="15" t="s">
        <v>6910</v>
      </c>
      <c r="C3512" s="20" t="s">
        <v>5128</v>
      </c>
      <c r="D3512" s="52">
        <v>2.5962110157706775E-5</v>
      </c>
      <c r="E3512" s="63">
        <v>2.5962110157706775E-5</v>
      </c>
    </row>
    <row r="3513" spans="1:5" ht="75">
      <c r="A3513" s="5" t="s">
        <v>6911</v>
      </c>
      <c r="B3513" s="15" t="s">
        <v>6912</v>
      </c>
      <c r="C3513" s="20" t="s">
        <v>38</v>
      </c>
      <c r="D3513" s="50">
        <v>167.42390441894531</v>
      </c>
      <c r="E3513" s="61">
        <v>167.42390441894531</v>
      </c>
    </row>
    <row r="3514" spans="1:5" ht="75">
      <c r="A3514" s="5" t="s">
        <v>6913</v>
      </c>
      <c r="B3514" s="15" t="s">
        <v>6914</v>
      </c>
      <c r="C3514" s="20" t="s">
        <v>30</v>
      </c>
      <c r="D3514" s="50">
        <v>489.99740600585937</v>
      </c>
      <c r="E3514" s="61">
        <v>489.99740600585937</v>
      </c>
    </row>
    <row r="3515" spans="1:5" ht="75">
      <c r="A3515" s="5" t="s">
        <v>6915</v>
      </c>
      <c r="B3515" s="15" t="s">
        <v>6916</v>
      </c>
      <c r="C3515" s="20" t="s">
        <v>212</v>
      </c>
      <c r="D3515" s="47">
        <v>1110.0084228515625</v>
      </c>
      <c r="E3515" s="58">
        <v>1110.0084228515625</v>
      </c>
    </row>
    <row r="3516" spans="1:5" ht="75">
      <c r="A3516" s="5" t="s">
        <v>6917</v>
      </c>
      <c r="B3516" s="15" t="s">
        <v>6918</v>
      </c>
      <c r="C3516" s="20" t="s">
        <v>505</v>
      </c>
      <c r="D3516" s="44">
        <v>6.2335567474365234</v>
      </c>
      <c r="E3516" s="55">
        <v>6.2335567474365234</v>
      </c>
    </row>
    <row r="3517" spans="1:5" ht="75">
      <c r="A3517" s="5" t="s">
        <v>6919</v>
      </c>
      <c r="B3517" s="15" t="s">
        <v>6920</v>
      </c>
      <c r="C3517" s="20" t="s">
        <v>500</v>
      </c>
      <c r="D3517" s="46">
        <v>3256.609619140625</v>
      </c>
      <c r="E3517" s="57">
        <v>3256.609619140625</v>
      </c>
    </row>
    <row r="3518" spans="1:5" ht="75">
      <c r="A3518" s="5" t="s">
        <v>6921</v>
      </c>
      <c r="B3518" s="15" t="s">
        <v>6922</v>
      </c>
      <c r="C3518" s="20" t="s">
        <v>500</v>
      </c>
      <c r="D3518" s="50">
        <v>709.12103271484375</v>
      </c>
      <c r="E3518" s="61">
        <v>709.12103271484375</v>
      </c>
    </row>
    <row r="3519" spans="1:5" ht="75">
      <c r="A3519" s="5" t="s">
        <v>6923</v>
      </c>
      <c r="B3519" s="15" t="s">
        <v>6924</v>
      </c>
      <c r="C3519" s="20"/>
      <c r="D3519" s="44">
        <v>1.7983551025390625</v>
      </c>
      <c r="E3519" s="55">
        <v>1.7983551025390625</v>
      </c>
    </row>
    <row r="3520" spans="1:5" ht="75">
      <c r="A3520" s="5" t="s">
        <v>6925</v>
      </c>
      <c r="B3520" s="15" t="s">
        <v>6926</v>
      </c>
      <c r="C3520" s="20" t="s">
        <v>3939</v>
      </c>
      <c r="D3520" s="45">
        <v>55.863147735595703</v>
      </c>
      <c r="E3520" s="56">
        <v>55.863147735595703</v>
      </c>
    </row>
    <row r="3521" spans="1:5" ht="75">
      <c r="A3521" s="5" t="s">
        <v>6927</v>
      </c>
      <c r="B3521" s="15" t="s">
        <v>6928</v>
      </c>
      <c r="C3521" s="20" t="s">
        <v>505</v>
      </c>
      <c r="D3521" s="44">
        <v>3.046051025390625</v>
      </c>
      <c r="E3521" s="55">
        <v>3.046051025390625</v>
      </c>
    </row>
    <row r="3522" spans="1:5" ht="75">
      <c r="A3522" s="5" t="s">
        <v>6929</v>
      </c>
      <c r="B3522" s="15" t="s">
        <v>6930</v>
      </c>
      <c r="C3522" s="20" t="s">
        <v>5125</v>
      </c>
      <c r="D3522" s="51">
        <v>8.3323255181312561E-2</v>
      </c>
      <c r="E3522" s="62">
        <v>8.3323255181312561E-2</v>
      </c>
    </row>
    <row r="3523" spans="1:5" ht="75">
      <c r="A3523" s="5" t="s">
        <v>6931</v>
      </c>
      <c r="B3523" s="15" t="s">
        <v>6932</v>
      </c>
      <c r="C3523" s="20" t="s">
        <v>5128</v>
      </c>
      <c r="D3523" s="52">
        <v>2.9019278372288682E-5</v>
      </c>
      <c r="E3523" s="63">
        <v>2.9019278372288682E-5</v>
      </c>
    </row>
    <row r="3524" spans="1:5" ht="45">
      <c r="A3524" s="5" t="s">
        <v>6933</v>
      </c>
      <c r="B3524" s="15" t="s">
        <v>6934</v>
      </c>
      <c r="C3524" s="20" t="s">
        <v>38</v>
      </c>
      <c r="D3524" s="44">
        <v>9.6568622589111328</v>
      </c>
      <c r="E3524" s="55">
        <v>9.6568622589111328</v>
      </c>
    </row>
    <row r="3525" spans="1:5" ht="45">
      <c r="A3525" s="5" t="s">
        <v>6935</v>
      </c>
      <c r="B3525" s="15" t="s">
        <v>6936</v>
      </c>
      <c r="C3525" s="20" t="s">
        <v>30</v>
      </c>
      <c r="D3525" s="50">
        <v>353.03475952148437</v>
      </c>
      <c r="E3525" s="61">
        <v>353.03475952148437</v>
      </c>
    </row>
    <row r="3526" spans="1:5" ht="45">
      <c r="A3526" s="5" t="s">
        <v>6937</v>
      </c>
      <c r="B3526" s="15" t="s">
        <v>6938</v>
      </c>
      <c r="C3526" s="20" t="s">
        <v>212</v>
      </c>
      <c r="D3526" s="45">
        <v>59.869224548339844</v>
      </c>
      <c r="E3526" s="56">
        <v>59.869224548339844</v>
      </c>
    </row>
    <row r="3527" spans="1:5" ht="45">
      <c r="A3527" s="5" t="s">
        <v>6939</v>
      </c>
      <c r="B3527" s="15" t="s">
        <v>6940</v>
      </c>
      <c r="C3527" s="20" t="s">
        <v>505</v>
      </c>
      <c r="D3527" s="44">
        <v>7.3300418853759766</v>
      </c>
      <c r="E3527" s="55">
        <v>7.3300418853759766</v>
      </c>
    </row>
    <row r="3528" spans="1:5" ht="45">
      <c r="A3528" s="5" t="s">
        <v>6941</v>
      </c>
      <c r="B3528" s="15" t="s">
        <v>6942</v>
      </c>
      <c r="C3528" s="20" t="s">
        <v>500</v>
      </c>
      <c r="D3528" s="46">
        <v>3165.284423828125</v>
      </c>
      <c r="E3528" s="57">
        <v>3165.284423828125</v>
      </c>
    </row>
    <row r="3529" spans="1:5" ht="45">
      <c r="A3529" s="5" t="s">
        <v>6943</v>
      </c>
      <c r="B3529" s="15" t="s">
        <v>6944</v>
      </c>
      <c r="C3529" s="20" t="s">
        <v>500</v>
      </c>
      <c r="D3529" s="50">
        <v>617.79595947265625</v>
      </c>
      <c r="E3529" s="61">
        <v>617.79595947265625</v>
      </c>
    </row>
    <row r="3530" spans="1:5" ht="45">
      <c r="A3530" s="5" t="s">
        <v>6945</v>
      </c>
      <c r="B3530" s="15" t="s">
        <v>6946</v>
      </c>
      <c r="C3530" s="20"/>
      <c r="D3530" s="44">
        <v>1.1928434371948242</v>
      </c>
      <c r="E3530" s="55">
        <v>1.1928434371948242</v>
      </c>
    </row>
    <row r="3531" spans="1:5" ht="45">
      <c r="A3531" s="5" t="s">
        <v>6947</v>
      </c>
      <c r="B3531" s="15" t="s">
        <v>6948</v>
      </c>
      <c r="C3531" s="20" t="s">
        <v>3939</v>
      </c>
      <c r="D3531" s="44">
        <v>3.3987510204315186</v>
      </c>
      <c r="E3531" s="55">
        <v>3.3987510204315186</v>
      </c>
    </row>
    <row r="3532" spans="1:5" ht="45">
      <c r="A3532" s="5" t="s">
        <v>6949</v>
      </c>
      <c r="B3532" s="15" t="s">
        <v>6950</v>
      </c>
      <c r="C3532" s="20" t="s">
        <v>505</v>
      </c>
      <c r="D3532" s="44">
        <v>2.1138737201690674</v>
      </c>
      <c r="E3532" s="55">
        <v>2.1138737201690674</v>
      </c>
    </row>
    <row r="3533" spans="1:5" ht="45">
      <c r="A3533" s="5" t="s">
        <v>6951</v>
      </c>
      <c r="B3533" s="15" t="s">
        <v>6952</v>
      </c>
      <c r="C3533" s="20" t="s">
        <v>5125</v>
      </c>
      <c r="D3533" s="51">
        <v>5.0142504274845123E-2</v>
      </c>
      <c r="E3533" s="62">
        <v>5.0142504274845123E-2</v>
      </c>
    </row>
    <row r="3534" spans="1:5" ht="45">
      <c r="A3534" s="5" t="s">
        <v>6953</v>
      </c>
      <c r="B3534" s="15" t="s">
        <v>6954</v>
      </c>
      <c r="C3534" s="20" t="s">
        <v>5128</v>
      </c>
      <c r="D3534" s="52">
        <v>2.2456406441051513E-5</v>
      </c>
      <c r="E3534" s="63">
        <v>2.2456406441051513E-5</v>
      </c>
    </row>
    <row r="3535" spans="1:5" ht="60">
      <c r="A3535" s="5" t="s">
        <v>6955</v>
      </c>
      <c r="B3535" s="15" t="s">
        <v>6956</v>
      </c>
      <c r="C3535" s="20" t="s">
        <v>38</v>
      </c>
      <c r="D3535" s="50">
        <v>184.8857421875</v>
      </c>
      <c r="E3535" s="61">
        <v>184.8857421875</v>
      </c>
    </row>
    <row r="3536" spans="1:5" ht="60">
      <c r="A3536" s="5" t="s">
        <v>6957</v>
      </c>
      <c r="B3536" s="15" t="s">
        <v>6958</v>
      </c>
      <c r="C3536" s="20" t="s">
        <v>30</v>
      </c>
      <c r="D3536" s="50">
        <v>180.4437255859375</v>
      </c>
      <c r="E3536" s="61">
        <v>180.4437255859375</v>
      </c>
    </row>
    <row r="3537" spans="1:5" ht="60">
      <c r="A3537" s="5" t="s">
        <v>6959</v>
      </c>
      <c r="B3537" s="15" t="s">
        <v>6960</v>
      </c>
      <c r="C3537" s="20" t="s">
        <v>212</v>
      </c>
      <c r="D3537" s="44">
        <v>4.1084160804748535</v>
      </c>
      <c r="E3537" s="55">
        <v>4.1084160804748535</v>
      </c>
    </row>
    <row r="3538" spans="1:5" ht="60">
      <c r="A3538" s="5" t="s">
        <v>6961</v>
      </c>
      <c r="B3538" s="15" t="s">
        <v>6962</v>
      </c>
      <c r="C3538" s="20" t="s">
        <v>505</v>
      </c>
      <c r="D3538" s="44">
        <v>2.1207411289215088</v>
      </c>
      <c r="E3538" s="55">
        <v>2.1207411289215088</v>
      </c>
    </row>
    <row r="3539" spans="1:5" ht="60">
      <c r="A3539" s="5" t="s">
        <v>6963</v>
      </c>
      <c r="B3539" s="15" t="s">
        <v>6964</v>
      </c>
      <c r="C3539" s="20" t="s">
        <v>500</v>
      </c>
      <c r="D3539" s="50">
        <v>774.18450927734375</v>
      </c>
      <c r="E3539" s="61">
        <v>774.18450927734375</v>
      </c>
    </row>
    <row r="3540" spans="1:5" ht="60">
      <c r="A3540" s="5" t="s">
        <v>6965</v>
      </c>
      <c r="B3540" s="15" t="s">
        <v>6966</v>
      </c>
      <c r="C3540" s="20" t="s">
        <v>500</v>
      </c>
      <c r="D3540" s="47">
        <v>-1773.3040771484375</v>
      </c>
      <c r="E3540" s="58">
        <v>-1773.3040771484375</v>
      </c>
    </row>
    <row r="3541" spans="1:5" ht="60">
      <c r="A3541" s="5" t="s">
        <v>6967</v>
      </c>
      <c r="B3541" s="15" t="s">
        <v>6968</v>
      </c>
      <c r="C3541" s="20"/>
      <c r="D3541" s="44">
        <v>-1.3315438032150269</v>
      </c>
      <c r="E3541" s="55">
        <v>-1.3315438032150269</v>
      </c>
    </row>
    <row r="3542" spans="1:5" ht="60">
      <c r="A3542" s="5" t="s">
        <v>6969</v>
      </c>
      <c r="B3542" s="15" t="s">
        <v>6970</v>
      </c>
      <c r="C3542" s="20" t="s">
        <v>3939</v>
      </c>
      <c r="D3542" s="50">
        <v>897.78411865234375</v>
      </c>
      <c r="E3542" s="61">
        <v>897.78411865234375</v>
      </c>
    </row>
    <row r="3543" spans="1:5" ht="60">
      <c r="A3543" s="5" t="s">
        <v>6971</v>
      </c>
      <c r="B3543" s="15" t="s">
        <v>6972</v>
      </c>
      <c r="C3543" s="20" t="s">
        <v>505</v>
      </c>
      <c r="D3543" s="44">
        <v>4.3377528190612793</v>
      </c>
      <c r="E3543" s="55">
        <v>4.3377528190612793</v>
      </c>
    </row>
    <row r="3544" spans="1:5" ht="60">
      <c r="A3544" s="5" t="s">
        <v>6973</v>
      </c>
      <c r="B3544" s="15" t="s">
        <v>6974</v>
      </c>
      <c r="C3544" s="20" t="s">
        <v>5125</v>
      </c>
      <c r="D3544" s="51">
        <v>0.68810689449310303</v>
      </c>
      <c r="E3544" s="62">
        <v>0.68810689449310303</v>
      </c>
    </row>
    <row r="3545" spans="1:5" ht="60">
      <c r="A3545" s="5" t="s">
        <v>6975</v>
      </c>
      <c r="B3545" s="15" t="s">
        <v>6976</v>
      </c>
      <c r="C3545" s="20" t="s">
        <v>5128</v>
      </c>
      <c r="D3545" s="54">
        <v>1.5330573660321534E-4</v>
      </c>
      <c r="E3545" s="65">
        <v>1.5330573660321534E-4</v>
      </c>
    </row>
    <row r="3546" spans="1:5" ht="60">
      <c r="A3546" s="5" t="s">
        <v>6977</v>
      </c>
      <c r="B3546" s="15" t="s">
        <v>6978</v>
      </c>
      <c r="C3546" s="20" t="s">
        <v>38</v>
      </c>
      <c r="D3546" s="50">
        <v>184.8857421875</v>
      </c>
      <c r="E3546" s="61">
        <v>184.8857421875</v>
      </c>
    </row>
    <row r="3547" spans="1:5" ht="60">
      <c r="A3547" s="5" t="s">
        <v>6979</v>
      </c>
      <c r="B3547" s="15" t="s">
        <v>6980</v>
      </c>
      <c r="C3547" s="20" t="s">
        <v>30</v>
      </c>
      <c r="D3547" s="50">
        <v>180.4437255859375</v>
      </c>
      <c r="E3547" s="61">
        <v>180.4437255859375</v>
      </c>
    </row>
    <row r="3548" spans="1:5" ht="60">
      <c r="A3548" s="5" t="s">
        <v>6981</v>
      </c>
      <c r="B3548" s="15" t="s">
        <v>6982</v>
      </c>
      <c r="C3548" s="20" t="s">
        <v>212</v>
      </c>
      <c r="D3548" s="44">
        <v>2.5331311225891113</v>
      </c>
      <c r="E3548" s="55">
        <v>2.5331311225891113</v>
      </c>
    </row>
    <row r="3549" spans="1:5" ht="60">
      <c r="A3549" s="5" t="s">
        <v>6983</v>
      </c>
      <c r="B3549" s="15" t="s">
        <v>6984</v>
      </c>
      <c r="C3549" s="20" t="s">
        <v>505</v>
      </c>
      <c r="D3549" s="44">
        <v>2.1207411289215088</v>
      </c>
      <c r="E3549" s="55">
        <v>2.1207411289215088</v>
      </c>
    </row>
    <row r="3550" spans="1:5" ht="60">
      <c r="A3550" s="5" t="s">
        <v>6985</v>
      </c>
      <c r="B3550" s="15" t="s">
        <v>6986</v>
      </c>
      <c r="C3550" s="20" t="s">
        <v>500</v>
      </c>
      <c r="D3550" s="50">
        <v>774.18450927734375</v>
      </c>
      <c r="E3550" s="61">
        <v>774.18450927734375</v>
      </c>
    </row>
    <row r="3551" spans="1:5" ht="60">
      <c r="A3551" s="5" t="s">
        <v>6987</v>
      </c>
      <c r="B3551" s="15" t="s">
        <v>6988</v>
      </c>
      <c r="C3551" s="20" t="s">
        <v>500</v>
      </c>
      <c r="D3551" s="47">
        <v>-1773.3040771484375</v>
      </c>
      <c r="E3551" s="58">
        <v>-1773.3040771484375</v>
      </c>
    </row>
    <row r="3552" spans="1:5" ht="60">
      <c r="A3552" s="5" t="s">
        <v>6989</v>
      </c>
      <c r="B3552" s="15" t="s">
        <v>6990</v>
      </c>
      <c r="C3552" s="20"/>
      <c r="D3552" s="44">
        <v>-1.3315438032150269</v>
      </c>
      <c r="E3552" s="55">
        <v>-1.3315438032150269</v>
      </c>
    </row>
    <row r="3553" spans="1:5" ht="60">
      <c r="A3553" s="5" t="s">
        <v>6991</v>
      </c>
      <c r="B3553" s="15" t="s">
        <v>6992</v>
      </c>
      <c r="C3553" s="20" t="s">
        <v>3939</v>
      </c>
      <c r="D3553" s="50">
        <v>897.78411865234375</v>
      </c>
      <c r="E3553" s="61">
        <v>897.78411865234375</v>
      </c>
    </row>
    <row r="3554" spans="1:5" ht="60">
      <c r="A3554" s="5" t="s">
        <v>6993</v>
      </c>
      <c r="B3554" s="15" t="s">
        <v>6994</v>
      </c>
      <c r="C3554" s="20" t="s">
        <v>505</v>
      </c>
      <c r="D3554" s="44">
        <v>4.3377528190612793</v>
      </c>
      <c r="E3554" s="55">
        <v>4.3377528190612793</v>
      </c>
    </row>
    <row r="3555" spans="1:5" ht="60">
      <c r="A3555" s="5" t="s">
        <v>6995</v>
      </c>
      <c r="B3555" s="15" t="s">
        <v>6996</v>
      </c>
      <c r="C3555" s="20" t="s">
        <v>5125</v>
      </c>
      <c r="D3555" s="51">
        <v>0.68810689449310303</v>
      </c>
      <c r="E3555" s="62">
        <v>0.68810689449310303</v>
      </c>
    </row>
    <row r="3556" spans="1:5" ht="60">
      <c r="A3556" s="5" t="s">
        <v>6997</v>
      </c>
      <c r="B3556" s="15" t="s">
        <v>6998</v>
      </c>
      <c r="C3556" s="20" t="s">
        <v>5128</v>
      </c>
      <c r="D3556" s="54">
        <v>1.5330573660321534E-4</v>
      </c>
      <c r="E3556" s="65">
        <v>1.5330573660321534E-4</v>
      </c>
    </row>
    <row r="3557" spans="1:5" ht="45">
      <c r="A3557" s="5" t="s">
        <v>6999</v>
      </c>
      <c r="B3557" s="15" t="s">
        <v>7000</v>
      </c>
      <c r="C3557" s="20" t="s">
        <v>38</v>
      </c>
      <c r="D3557" s="50">
        <v>184.8857421875</v>
      </c>
      <c r="E3557" s="61">
        <v>184.8857421875</v>
      </c>
    </row>
    <row r="3558" spans="1:5" ht="45">
      <c r="A3558" s="5" t="s">
        <v>7001</v>
      </c>
      <c r="B3558" s="15" t="s">
        <v>7002</v>
      </c>
      <c r="C3558" s="20" t="s">
        <v>30</v>
      </c>
      <c r="D3558" s="50">
        <v>180.4437255859375</v>
      </c>
      <c r="E3558" s="61">
        <v>180.4437255859375</v>
      </c>
    </row>
    <row r="3559" spans="1:5" ht="45">
      <c r="A3559" s="5" t="s">
        <v>7003</v>
      </c>
      <c r="B3559" s="15" t="s">
        <v>7004</v>
      </c>
      <c r="C3559" s="20" t="s">
        <v>212</v>
      </c>
      <c r="D3559" s="47">
        <v>1108.664794921875</v>
      </c>
      <c r="E3559" s="58">
        <v>1108.664794921875</v>
      </c>
    </row>
    <row r="3560" spans="1:5" ht="45">
      <c r="A3560" s="5" t="s">
        <v>7005</v>
      </c>
      <c r="B3560" s="15" t="s">
        <v>7006</v>
      </c>
      <c r="C3560" s="20" t="s">
        <v>505</v>
      </c>
      <c r="D3560" s="44">
        <v>2.1207411289215088</v>
      </c>
      <c r="E3560" s="55">
        <v>2.1207411289215088</v>
      </c>
    </row>
    <row r="3561" spans="1:5" ht="45">
      <c r="A3561" s="5" t="s">
        <v>7007</v>
      </c>
      <c r="B3561" s="15" t="s">
        <v>7008</v>
      </c>
      <c r="C3561" s="20" t="s">
        <v>500</v>
      </c>
      <c r="D3561" s="50">
        <v>774.18450927734375</v>
      </c>
      <c r="E3561" s="61">
        <v>774.18450927734375</v>
      </c>
    </row>
    <row r="3562" spans="1:5" ht="45">
      <c r="A3562" s="5" t="s">
        <v>7009</v>
      </c>
      <c r="B3562" s="15" t="s">
        <v>7010</v>
      </c>
      <c r="C3562" s="20" t="s">
        <v>500</v>
      </c>
      <c r="D3562" s="47">
        <v>-1773.3040771484375</v>
      </c>
      <c r="E3562" s="58">
        <v>-1773.3040771484375</v>
      </c>
    </row>
    <row r="3563" spans="1:5" ht="45">
      <c r="A3563" s="5" t="s">
        <v>7011</v>
      </c>
      <c r="B3563" s="15" t="s">
        <v>7012</v>
      </c>
      <c r="C3563" s="20"/>
      <c r="D3563" s="44">
        <v>-1.3315438032150269</v>
      </c>
      <c r="E3563" s="55">
        <v>-1.3315438032150269</v>
      </c>
    </row>
    <row r="3564" spans="1:5" ht="45">
      <c r="A3564" s="5" t="s">
        <v>7013</v>
      </c>
      <c r="B3564" s="15" t="s">
        <v>7014</v>
      </c>
      <c r="C3564" s="20" t="s">
        <v>3939</v>
      </c>
      <c r="D3564" s="50">
        <v>897.78411865234375</v>
      </c>
      <c r="E3564" s="61">
        <v>897.78411865234375</v>
      </c>
    </row>
    <row r="3565" spans="1:5" ht="45">
      <c r="A3565" s="5" t="s">
        <v>7015</v>
      </c>
      <c r="B3565" s="15" t="s">
        <v>7016</v>
      </c>
      <c r="C3565" s="20" t="s">
        <v>505</v>
      </c>
      <c r="D3565" s="44">
        <v>4.3377528190612793</v>
      </c>
      <c r="E3565" s="55">
        <v>4.3377528190612793</v>
      </c>
    </row>
    <row r="3566" spans="1:5" ht="45">
      <c r="A3566" s="5" t="s">
        <v>7017</v>
      </c>
      <c r="B3566" s="15" t="s">
        <v>7018</v>
      </c>
      <c r="C3566" s="20" t="s">
        <v>5125</v>
      </c>
      <c r="D3566" s="51">
        <v>0.68810689449310303</v>
      </c>
      <c r="E3566" s="62">
        <v>0.68810689449310303</v>
      </c>
    </row>
    <row r="3567" spans="1:5" ht="45">
      <c r="A3567" s="5" t="s">
        <v>7019</v>
      </c>
      <c r="B3567" s="15" t="s">
        <v>7020</v>
      </c>
      <c r="C3567" s="20" t="s">
        <v>5128</v>
      </c>
      <c r="D3567" s="54">
        <v>1.5330573660321534E-4</v>
      </c>
      <c r="E3567" s="65">
        <v>1.5330573660321534E-4</v>
      </c>
    </row>
    <row r="3568" spans="1:5" ht="30">
      <c r="A3568" s="5" t="s">
        <v>7021</v>
      </c>
      <c r="B3568" s="15" t="s">
        <v>7022</v>
      </c>
      <c r="C3568" s="20" t="s">
        <v>38</v>
      </c>
      <c r="D3568" s="50">
        <v>184.8857421875</v>
      </c>
      <c r="E3568" s="61">
        <v>184.8857421875</v>
      </c>
    </row>
    <row r="3569" spans="1:5" ht="30">
      <c r="A3569" s="5" t="s">
        <v>7023</v>
      </c>
      <c r="B3569" s="15" t="s">
        <v>7024</v>
      </c>
      <c r="C3569" s="20" t="s">
        <v>30</v>
      </c>
      <c r="D3569" s="50">
        <v>180.4437255859375</v>
      </c>
      <c r="E3569" s="61">
        <v>180.4437255859375</v>
      </c>
    </row>
    <row r="3570" spans="1:5" ht="30">
      <c r="A3570" s="5" t="s">
        <v>7025</v>
      </c>
      <c r="B3570" s="15" t="s">
        <v>7026</v>
      </c>
      <c r="C3570" s="20" t="s">
        <v>212</v>
      </c>
      <c r="D3570" s="44">
        <v>6.6415467262268066</v>
      </c>
      <c r="E3570" s="55">
        <v>6.6415467262268066</v>
      </c>
    </row>
    <row r="3571" spans="1:5" ht="30">
      <c r="A3571" s="5" t="s">
        <v>7027</v>
      </c>
      <c r="B3571" s="15" t="s">
        <v>7028</v>
      </c>
      <c r="C3571" s="20" t="s">
        <v>505</v>
      </c>
      <c r="D3571" s="44">
        <v>2.1207411289215088</v>
      </c>
      <c r="E3571" s="55">
        <v>2.1207411289215088</v>
      </c>
    </row>
    <row r="3572" spans="1:5" ht="30">
      <c r="A3572" s="5" t="s">
        <v>7029</v>
      </c>
      <c r="B3572" s="15" t="s">
        <v>7030</v>
      </c>
      <c r="C3572" s="20" t="s">
        <v>500</v>
      </c>
      <c r="D3572" s="50">
        <v>774.18450927734375</v>
      </c>
      <c r="E3572" s="61">
        <v>774.18450927734375</v>
      </c>
    </row>
    <row r="3573" spans="1:5" ht="30">
      <c r="A3573" s="5" t="s">
        <v>7031</v>
      </c>
      <c r="B3573" s="15" t="s">
        <v>7032</v>
      </c>
      <c r="C3573" s="20" t="s">
        <v>500</v>
      </c>
      <c r="D3573" s="47">
        <v>-1773.3040771484375</v>
      </c>
      <c r="E3573" s="58">
        <v>-1773.3040771484375</v>
      </c>
    </row>
    <row r="3574" spans="1:5" ht="30">
      <c r="A3574" s="5" t="s">
        <v>7033</v>
      </c>
      <c r="B3574" s="15" t="s">
        <v>7034</v>
      </c>
      <c r="C3574" s="20"/>
      <c r="D3574" s="44">
        <v>-1.3315438032150269</v>
      </c>
      <c r="E3574" s="55">
        <v>-1.3315438032150269</v>
      </c>
    </row>
    <row r="3575" spans="1:5" ht="30">
      <c r="A3575" s="5" t="s">
        <v>7035</v>
      </c>
      <c r="B3575" s="15" t="s">
        <v>7036</v>
      </c>
      <c r="C3575" s="20" t="s">
        <v>3939</v>
      </c>
      <c r="D3575" s="50">
        <v>897.78411865234375</v>
      </c>
      <c r="E3575" s="61">
        <v>897.78411865234375</v>
      </c>
    </row>
    <row r="3576" spans="1:5" ht="30">
      <c r="A3576" s="5" t="s">
        <v>7037</v>
      </c>
      <c r="B3576" s="15" t="s">
        <v>7038</v>
      </c>
      <c r="C3576" s="20" t="s">
        <v>505</v>
      </c>
      <c r="D3576" s="44">
        <v>4.3377528190612793</v>
      </c>
      <c r="E3576" s="55">
        <v>4.3377528190612793</v>
      </c>
    </row>
    <row r="3577" spans="1:5" ht="30">
      <c r="A3577" s="5" t="s">
        <v>7039</v>
      </c>
      <c r="B3577" s="15" t="s">
        <v>7040</v>
      </c>
      <c r="C3577" s="20" t="s">
        <v>5125</v>
      </c>
      <c r="D3577" s="51">
        <v>0.68810689449310303</v>
      </c>
      <c r="E3577" s="62">
        <v>0.68810689449310303</v>
      </c>
    </row>
    <row r="3578" spans="1:5" ht="30">
      <c r="A3578" s="5" t="s">
        <v>7041</v>
      </c>
      <c r="B3578" s="15" t="s">
        <v>7042</v>
      </c>
      <c r="C3578" s="20" t="s">
        <v>5128</v>
      </c>
      <c r="D3578" s="54">
        <v>1.5330573660321534E-4</v>
      </c>
      <c r="E3578" s="65">
        <v>1.5330573660321534E-4</v>
      </c>
    </row>
    <row r="3579" spans="1:5" ht="60">
      <c r="A3579" s="5" t="s">
        <v>7043</v>
      </c>
      <c r="B3579" s="15" t="s">
        <v>7044</v>
      </c>
      <c r="C3579" s="20" t="s">
        <v>38</v>
      </c>
      <c r="D3579" s="50">
        <v>184.8857421875</v>
      </c>
      <c r="E3579" s="61">
        <v>184.8857421875</v>
      </c>
    </row>
    <row r="3580" spans="1:5" ht="60">
      <c r="A3580" s="5" t="s">
        <v>7045</v>
      </c>
      <c r="B3580" s="15" t="s">
        <v>7046</v>
      </c>
      <c r="C3580" s="20" t="s">
        <v>30</v>
      </c>
      <c r="D3580" s="50">
        <v>180.4437255859375</v>
      </c>
      <c r="E3580" s="61">
        <v>180.4437255859375</v>
      </c>
    </row>
    <row r="3581" spans="1:5" ht="60">
      <c r="A3581" s="5" t="s">
        <v>7047</v>
      </c>
      <c r="B3581" s="15" t="s">
        <v>7048</v>
      </c>
      <c r="C3581" s="20" t="s">
        <v>212</v>
      </c>
      <c r="D3581" s="44">
        <v>2.5312061309814453</v>
      </c>
      <c r="E3581" s="55">
        <v>2.5312061309814453</v>
      </c>
    </row>
    <row r="3582" spans="1:5" ht="60">
      <c r="A3582" s="5" t="s">
        <v>7049</v>
      </c>
      <c r="B3582" s="15" t="s">
        <v>7050</v>
      </c>
      <c r="C3582" s="20" t="s">
        <v>505</v>
      </c>
      <c r="D3582" s="44">
        <v>2.1207411289215088</v>
      </c>
      <c r="E3582" s="55">
        <v>2.1207411289215088</v>
      </c>
    </row>
    <row r="3583" spans="1:5" ht="60">
      <c r="A3583" s="5" t="s">
        <v>7051</v>
      </c>
      <c r="B3583" s="15" t="s">
        <v>7052</v>
      </c>
      <c r="C3583" s="20" t="s">
        <v>500</v>
      </c>
      <c r="D3583" s="50">
        <v>774.18450927734375</v>
      </c>
      <c r="E3583" s="61">
        <v>774.18450927734375</v>
      </c>
    </row>
    <row r="3584" spans="1:5" ht="60">
      <c r="A3584" s="5" t="s">
        <v>7053</v>
      </c>
      <c r="B3584" s="15" t="s">
        <v>7054</v>
      </c>
      <c r="C3584" s="20" t="s">
        <v>500</v>
      </c>
      <c r="D3584" s="47">
        <v>-1773.3040771484375</v>
      </c>
      <c r="E3584" s="58">
        <v>-1773.3040771484375</v>
      </c>
    </row>
    <row r="3585" spans="1:5" ht="60">
      <c r="A3585" s="5" t="s">
        <v>7055</v>
      </c>
      <c r="B3585" s="15" t="s">
        <v>7056</v>
      </c>
      <c r="C3585" s="20"/>
      <c r="D3585" s="44">
        <v>-1.3315438032150269</v>
      </c>
      <c r="E3585" s="55">
        <v>-1.3315438032150269</v>
      </c>
    </row>
    <row r="3586" spans="1:5" ht="60">
      <c r="A3586" s="5" t="s">
        <v>7057</v>
      </c>
      <c r="B3586" s="15" t="s">
        <v>7058</v>
      </c>
      <c r="C3586" s="20" t="s">
        <v>3939</v>
      </c>
      <c r="D3586" s="50">
        <v>897.78411865234375</v>
      </c>
      <c r="E3586" s="61">
        <v>897.78411865234375</v>
      </c>
    </row>
    <row r="3587" spans="1:5" ht="60">
      <c r="A3587" s="5" t="s">
        <v>7059</v>
      </c>
      <c r="B3587" s="15" t="s">
        <v>7060</v>
      </c>
      <c r="C3587" s="20" t="s">
        <v>505</v>
      </c>
      <c r="D3587" s="44">
        <v>4.3377528190612793</v>
      </c>
      <c r="E3587" s="55">
        <v>4.3377528190612793</v>
      </c>
    </row>
    <row r="3588" spans="1:5" ht="60">
      <c r="A3588" s="5" t="s">
        <v>7061</v>
      </c>
      <c r="B3588" s="15" t="s">
        <v>7062</v>
      </c>
      <c r="C3588" s="20" t="s">
        <v>5125</v>
      </c>
      <c r="D3588" s="51">
        <v>0.68810689449310303</v>
      </c>
      <c r="E3588" s="62">
        <v>0.68810689449310303</v>
      </c>
    </row>
    <row r="3589" spans="1:5" ht="60">
      <c r="A3589" s="5" t="s">
        <v>7063</v>
      </c>
      <c r="B3589" s="15" t="s">
        <v>7064</v>
      </c>
      <c r="C3589" s="20" t="s">
        <v>5128</v>
      </c>
      <c r="D3589" s="54">
        <v>1.5330573660321534E-4</v>
      </c>
      <c r="E3589" s="65">
        <v>1.5330573660321534E-4</v>
      </c>
    </row>
    <row r="3590" spans="1:5" ht="45">
      <c r="A3590" s="5" t="s">
        <v>7065</v>
      </c>
      <c r="B3590" s="15" t="s">
        <v>7066</v>
      </c>
      <c r="C3590" s="20" t="s">
        <v>38</v>
      </c>
      <c r="D3590" s="50">
        <v>164.12498474121094</v>
      </c>
      <c r="E3590" s="61">
        <v>164.12498474121094</v>
      </c>
    </row>
    <row r="3591" spans="1:5" ht="45">
      <c r="A3591" s="5" t="s">
        <v>7067</v>
      </c>
      <c r="B3591" s="15" t="s">
        <v>7068</v>
      </c>
      <c r="C3591" s="20" t="s">
        <v>30</v>
      </c>
      <c r="D3591" s="50">
        <v>536.8009033203125</v>
      </c>
      <c r="E3591" s="61">
        <v>536.8009033203125</v>
      </c>
    </row>
    <row r="3592" spans="1:5" ht="45">
      <c r="A3592" s="5" t="s">
        <v>7069</v>
      </c>
      <c r="B3592" s="15" t="s">
        <v>7070</v>
      </c>
      <c r="C3592" s="20" t="s">
        <v>212</v>
      </c>
      <c r="D3592" s="47">
        <v>1112.54150390625</v>
      </c>
      <c r="E3592" s="58">
        <v>1112.54150390625</v>
      </c>
    </row>
    <row r="3593" spans="1:5" ht="45">
      <c r="A3593" s="5" t="s">
        <v>7071</v>
      </c>
      <c r="B3593" s="15" t="s">
        <v>7072</v>
      </c>
      <c r="C3593" s="20" t="s">
        <v>505</v>
      </c>
      <c r="D3593" s="44">
        <v>6.4220976829528809</v>
      </c>
      <c r="E3593" s="55">
        <v>6.4220976829528809</v>
      </c>
    </row>
    <row r="3594" spans="1:5" ht="45">
      <c r="A3594" s="5" t="s">
        <v>7073</v>
      </c>
      <c r="B3594" s="15" t="s">
        <v>7074</v>
      </c>
      <c r="C3594" s="20" t="s">
        <v>500</v>
      </c>
      <c r="D3594" s="46">
        <v>3398.49365234375</v>
      </c>
      <c r="E3594" s="57">
        <v>3398.49365234375</v>
      </c>
    </row>
    <row r="3595" spans="1:5" ht="45">
      <c r="A3595" s="5" t="s">
        <v>7075</v>
      </c>
      <c r="B3595" s="15" t="s">
        <v>7076</v>
      </c>
      <c r="C3595" s="20" t="s">
        <v>500</v>
      </c>
      <c r="D3595" s="50">
        <v>851.00518798828125</v>
      </c>
      <c r="E3595" s="61">
        <v>851.00518798828125</v>
      </c>
    </row>
    <row r="3596" spans="1:5" ht="45">
      <c r="A3596" s="5" t="s">
        <v>7077</v>
      </c>
      <c r="B3596" s="15" t="s">
        <v>7078</v>
      </c>
      <c r="C3596" s="20"/>
      <c r="D3596" s="44">
        <v>1.9220215082168579</v>
      </c>
      <c r="E3596" s="55">
        <v>1.9220215082168579</v>
      </c>
    </row>
    <row r="3597" spans="1:5" ht="45">
      <c r="A3597" s="5" t="s">
        <v>7079</v>
      </c>
      <c r="B3597" s="15" t="s">
        <v>7080</v>
      </c>
      <c r="C3597" s="20" t="s">
        <v>3939</v>
      </c>
      <c r="D3597" s="45">
        <v>49.402069091796875</v>
      </c>
      <c r="E3597" s="56">
        <v>49.402069091796875</v>
      </c>
    </row>
    <row r="3598" spans="1:5" ht="45">
      <c r="A3598" s="5" t="s">
        <v>7081</v>
      </c>
      <c r="B3598" s="15" t="s">
        <v>7082</v>
      </c>
      <c r="C3598" s="20" t="s">
        <v>505</v>
      </c>
      <c r="D3598" s="44">
        <v>2.7832772731781006</v>
      </c>
      <c r="E3598" s="55">
        <v>2.7832772731781006</v>
      </c>
    </row>
    <row r="3599" spans="1:5" ht="45">
      <c r="A3599" s="5" t="s">
        <v>7083</v>
      </c>
      <c r="B3599" s="15" t="s">
        <v>7084</v>
      </c>
      <c r="C3599" s="20" t="s">
        <v>5125</v>
      </c>
      <c r="D3599" s="51">
        <v>8.6328789591789246E-2</v>
      </c>
      <c r="E3599" s="62">
        <v>8.6328789591789246E-2</v>
      </c>
    </row>
    <row r="3600" spans="1:5" ht="45">
      <c r="A3600" s="5" t="s">
        <v>7085</v>
      </c>
      <c r="B3600" s="15" t="s">
        <v>7086</v>
      </c>
      <c r="C3600" s="20" t="s">
        <v>5128</v>
      </c>
      <c r="D3600" s="52">
        <v>3.0969174986239523E-5</v>
      </c>
      <c r="E3600" s="63">
        <v>3.0969174986239523E-5</v>
      </c>
    </row>
    <row r="3601" spans="1:5" ht="30">
      <c r="A3601" s="5" t="s">
        <v>7087</v>
      </c>
      <c r="B3601" s="15" t="s">
        <v>7088</v>
      </c>
      <c r="C3601" s="20" t="s">
        <v>38</v>
      </c>
      <c r="D3601" s="45">
        <v>32.925998687744141</v>
      </c>
      <c r="E3601" s="56">
        <v>32.925998687744141</v>
      </c>
    </row>
    <row r="3602" spans="1:5" ht="30">
      <c r="A3602" s="5" t="s">
        <v>7089</v>
      </c>
      <c r="B3602" s="15" t="s">
        <v>7090</v>
      </c>
      <c r="C3602" s="20" t="s">
        <v>30</v>
      </c>
      <c r="D3602" s="50">
        <v>533.1636962890625</v>
      </c>
      <c r="E3602" s="61">
        <v>533.1636962890625</v>
      </c>
    </row>
    <row r="3603" spans="1:5" ht="30">
      <c r="A3603" s="5" t="s">
        <v>7091</v>
      </c>
      <c r="B3603" s="15" t="s">
        <v>7092</v>
      </c>
      <c r="C3603" s="20" t="s">
        <v>212</v>
      </c>
      <c r="D3603" s="50">
        <v>942.82366943359375</v>
      </c>
      <c r="E3603" s="61">
        <v>942.82366943359375</v>
      </c>
    </row>
    <row r="3604" spans="1:5" ht="30">
      <c r="A3604" s="5" t="s">
        <v>7093</v>
      </c>
      <c r="B3604" s="15" t="s">
        <v>7094</v>
      </c>
      <c r="C3604" s="20" t="s">
        <v>505</v>
      </c>
      <c r="D3604" s="44">
        <v>7.2843995094299316</v>
      </c>
      <c r="E3604" s="55">
        <v>7.2843995094299316</v>
      </c>
    </row>
    <row r="3605" spans="1:5" ht="30">
      <c r="A3605" s="5" t="s">
        <v>7095</v>
      </c>
      <c r="B3605" s="15" t="s">
        <v>7096</v>
      </c>
      <c r="C3605" s="20" t="s">
        <v>500</v>
      </c>
      <c r="D3605" s="46">
        <v>3528.73486328125</v>
      </c>
      <c r="E3605" s="57">
        <v>3528.73486328125</v>
      </c>
    </row>
    <row r="3606" spans="1:5" ht="30">
      <c r="A3606" s="5" t="s">
        <v>7097</v>
      </c>
      <c r="B3606" s="15" t="s">
        <v>7098</v>
      </c>
      <c r="C3606" s="20" t="s">
        <v>500</v>
      </c>
      <c r="D3606" s="50">
        <v>981.246337890625</v>
      </c>
      <c r="E3606" s="61">
        <v>981.246337890625</v>
      </c>
    </row>
    <row r="3607" spans="1:5" ht="45">
      <c r="A3607" s="5" t="s">
        <v>7099</v>
      </c>
      <c r="B3607" s="15" t="s">
        <v>7100</v>
      </c>
      <c r="C3607" s="20"/>
      <c r="D3607" s="44">
        <v>1.4099347591400146</v>
      </c>
      <c r="E3607" s="55">
        <v>1.4099347591400146</v>
      </c>
    </row>
    <row r="3608" spans="1:5" ht="30">
      <c r="A3608" s="5" t="s">
        <v>7101</v>
      </c>
      <c r="B3608" s="15" t="s">
        <v>7102</v>
      </c>
      <c r="C3608" s="20" t="s">
        <v>3939</v>
      </c>
      <c r="D3608" s="44">
        <v>9.041895866394043</v>
      </c>
      <c r="E3608" s="55">
        <v>9.041895866394043</v>
      </c>
    </row>
    <row r="3609" spans="1:5" ht="30">
      <c r="A3609" s="5" t="s">
        <v>7103</v>
      </c>
      <c r="B3609" s="15" t="s">
        <v>7104</v>
      </c>
      <c r="C3609" s="20" t="s">
        <v>505</v>
      </c>
      <c r="D3609" s="44">
        <v>2.2500841617584229</v>
      </c>
      <c r="E3609" s="55">
        <v>2.2500841617584229</v>
      </c>
    </row>
    <row r="3610" spans="1:5" ht="45">
      <c r="A3610" s="5" t="s">
        <v>7105</v>
      </c>
      <c r="B3610" s="15" t="s">
        <v>7106</v>
      </c>
      <c r="C3610" s="20" t="s">
        <v>5125</v>
      </c>
      <c r="D3610" s="51">
        <v>7.3366366326808929E-2</v>
      </c>
      <c r="E3610" s="62">
        <v>7.3366366326808929E-2</v>
      </c>
    </row>
    <row r="3611" spans="1:5" ht="45">
      <c r="A3611" s="5" t="s">
        <v>7107</v>
      </c>
      <c r="B3611" s="15" t="s">
        <v>7108</v>
      </c>
      <c r="C3611" s="20" t="s">
        <v>5128</v>
      </c>
      <c r="D3611" s="52">
        <v>3.0012050046934746E-5</v>
      </c>
      <c r="E3611" s="63">
        <v>3.0012050046934746E-5</v>
      </c>
    </row>
    <row r="3612" spans="1:5" ht="45">
      <c r="A3612" s="5" t="s">
        <v>7109</v>
      </c>
      <c r="B3612" s="15" t="s">
        <v>7110</v>
      </c>
      <c r="C3612" s="20" t="s">
        <v>38</v>
      </c>
      <c r="D3612" s="50">
        <v>172.49697875976562</v>
      </c>
      <c r="E3612" s="61">
        <v>172.49697875976562</v>
      </c>
    </row>
    <row r="3613" spans="1:5" ht="45">
      <c r="A3613" s="5" t="s">
        <v>7111</v>
      </c>
      <c r="B3613" s="15" t="s">
        <v>7112</v>
      </c>
      <c r="C3613" s="20" t="s">
        <v>30</v>
      </c>
      <c r="D3613" s="50">
        <v>271.782470703125</v>
      </c>
      <c r="E3613" s="61">
        <v>271.782470703125</v>
      </c>
    </row>
    <row r="3614" spans="1:5" ht="45">
      <c r="A3614" s="5" t="s">
        <v>7113</v>
      </c>
      <c r="B3614" s="15" t="s">
        <v>7114</v>
      </c>
      <c r="C3614" s="20" t="s">
        <v>212</v>
      </c>
      <c r="D3614" s="47">
        <v>1108.664794921875</v>
      </c>
      <c r="E3614" s="58">
        <v>1108.664794921875</v>
      </c>
    </row>
    <row r="3615" spans="1:5" ht="45">
      <c r="A3615" s="5" t="s">
        <v>7115</v>
      </c>
      <c r="B3615" s="15" t="s">
        <v>7116</v>
      </c>
      <c r="C3615" s="20" t="s">
        <v>505</v>
      </c>
      <c r="D3615" s="44">
        <v>2.959324836730957</v>
      </c>
      <c r="E3615" s="55">
        <v>2.959324836730957</v>
      </c>
    </row>
    <row r="3616" spans="1:5" ht="45">
      <c r="A3616" s="5" t="s">
        <v>7117</v>
      </c>
      <c r="B3616" s="15" t="s">
        <v>7118</v>
      </c>
      <c r="C3616" s="20" t="s">
        <v>500</v>
      </c>
      <c r="D3616" s="47">
        <v>1191.14453125</v>
      </c>
      <c r="E3616" s="58">
        <v>1191.14453125</v>
      </c>
    </row>
    <row r="3617" spans="1:5" ht="45">
      <c r="A3617" s="5" t="s">
        <v>7119</v>
      </c>
      <c r="B3617" s="15" t="s">
        <v>7120</v>
      </c>
      <c r="C3617" s="20" t="s">
        <v>500</v>
      </c>
      <c r="D3617" s="47">
        <v>-1356.343994140625</v>
      </c>
      <c r="E3617" s="58">
        <v>-1356.343994140625</v>
      </c>
    </row>
    <row r="3618" spans="1:5" ht="45">
      <c r="A3618" s="5" t="s">
        <v>7121</v>
      </c>
      <c r="B3618" s="15" t="s">
        <v>7122</v>
      </c>
      <c r="C3618" s="20"/>
      <c r="D3618" s="51">
        <v>-0.60783135890960693</v>
      </c>
      <c r="E3618" s="62">
        <v>-0.60783135890960693</v>
      </c>
    </row>
    <row r="3619" spans="1:5" ht="45">
      <c r="A3619" s="5" t="s">
        <v>7123</v>
      </c>
      <c r="B3619" s="15" t="s">
        <v>7124</v>
      </c>
      <c r="C3619" s="20" t="s">
        <v>3939</v>
      </c>
      <c r="D3619" s="50">
        <v>780.43023681640625</v>
      </c>
      <c r="E3619" s="61">
        <v>780.43023681640625</v>
      </c>
    </row>
    <row r="3620" spans="1:5" ht="45">
      <c r="A3620" s="5" t="s">
        <v>7125</v>
      </c>
      <c r="B3620" s="15" t="s">
        <v>7126</v>
      </c>
      <c r="C3620" s="20" t="s">
        <v>505</v>
      </c>
      <c r="D3620" s="44">
        <v>4.9300074577331543</v>
      </c>
      <c r="E3620" s="55">
        <v>4.9300074577331543</v>
      </c>
    </row>
    <row r="3621" spans="1:5" ht="45">
      <c r="A3621" s="5" t="s">
        <v>7127</v>
      </c>
      <c r="B3621" s="15" t="s">
        <v>7128</v>
      </c>
      <c r="C3621" s="20" t="s">
        <v>5125</v>
      </c>
      <c r="D3621" s="51">
        <v>0.60765326023101807</v>
      </c>
      <c r="E3621" s="62">
        <v>0.60765326023101807</v>
      </c>
    </row>
    <row r="3622" spans="1:5" ht="45">
      <c r="A3622" s="5" t="s">
        <v>7129</v>
      </c>
      <c r="B3622" s="15" t="s">
        <v>7130</v>
      </c>
      <c r="C3622" s="20" t="s">
        <v>5128</v>
      </c>
      <c r="D3622" s="54">
        <v>1.0010128607973456E-4</v>
      </c>
      <c r="E3622" s="65">
        <v>1.0010128607973456E-4</v>
      </c>
    </row>
    <row r="3623" spans="1:5" ht="75">
      <c r="A3623" s="5" t="s">
        <v>7131</v>
      </c>
      <c r="B3623" s="15" t="s">
        <v>7132</v>
      </c>
      <c r="C3623" s="20" t="s">
        <v>38</v>
      </c>
      <c r="D3623" s="50">
        <v>165.7662353515625</v>
      </c>
      <c r="E3623" s="61">
        <v>165.7662353515625</v>
      </c>
    </row>
    <row r="3624" spans="1:5" ht="75">
      <c r="A3624" s="5" t="s">
        <v>7133</v>
      </c>
      <c r="B3624" s="15" t="s">
        <v>7134</v>
      </c>
      <c r="C3624" s="20" t="s">
        <v>30</v>
      </c>
      <c r="D3624" s="50">
        <v>516.9981689453125</v>
      </c>
      <c r="E3624" s="61">
        <v>516.9981689453125</v>
      </c>
    </row>
    <row r="3625" spans="1:5" ht="75">
      <c r="A3625" s="5" t="s">
        <v>7135</v>
      </c>
      <c r="B3625" s="15" t="s">
        <v>7136</v>
      </c>
      <c r="C3625" s="20" t="s">
        <v>212</v>
      </c>
      <c r="D3625" s="47">
        <v>1110.0084228515625</v>
      </c>
      <c r="E3625" s="58">
        <v>1110.0084228515625</v>
      </c>
    </row>
    <row r="3626" spans="1:5" ht="75">
      <c r="A3626" s="5" t="s">
        <v>7137</v>
      </c>
      <c r="B3626" s="15" t="s">
        <v>7138</v>
      </c>
      <c r="C3626" s="20" t="s">
        <v>505</v>
      </c>
      <c r="D3626" s="44">
        <v>6.3446321487426758</v>
      </c>
      <c r="E3626" s="55">
        <v>6.3446321487426758</v>
      </c>
    </row>
    <row r="3627" spans="1:5" ht="75">
      <c r="A3627" s="5" t="s">
        <v>7139</v>
      </c>
      <c r="B3627" s="15" t="s">
        <v>7140</v>
      </c>
      <c r="C3627" s="20" t="s">
        <v>500</v>
      </c>
      <c r="D3627" s="46">
        <v>3339.77197265625</v>
      </c>
      <c r="E3627" s="57">
        <v>3339.77197265625</v>
      </c>
    </row>
    <row r="3628" spans="1:5" ht="75">
      <c r="A3628" s="5" t="s">
        <v>7141</v>
      </c>
      <c r="B3628" s="15" t="s">
        <v>7142</v>
      </c>
      <c r="C3628" s="20" t="s">
        <v>500</v>
      </c>
      <c r="D3628" s="50">
        <v>792.2833251953125</v>
      </c>
      <c r="E3628" s="61">
        <v>792.2833251953125</v>
      </c>
    </row>
    <row r="3629" spans="1:5" ht="75">
      <c r="A3629" s="5" t="s">
        <v>7143</v>
      </c>
      <c r="B3629" s="15" t="s">
        <v>7144</v>
      </c>
      <c r="C3629" s="20"/>
      <c r="D3629" s="44">
        <v>1.8744955062866211</v>
      </c>
      <c r="E3629" s="55">
        <v>1.8744955062866211</v>
      </c>
    </row>
    <row r="3630" spans="1:5" ht="75">
      <c r="A3630" s="5" t="s">
        <v>7145</v>
      </c>
      <c r="B3630" s="15" t="s">
        <v>7146</v>
      </c>
      <c r="C3630" s="20" t="s">
        <v>3939</v>
      </c>
      <c r="D3630" s="45">
        <v>51.994110107421875</v>
      </c>
      <c r="E3630" s="56">
        <v>51.994110107421875</v>
      </c>
    </row>
    <row r="3631" spans="1:5" ht="75">
      <c r="A3631" s="5" t="s">
        <v>7147</v>
      </c>
      <c r="B3631" s="15" t="s">
        <v>7148</v>
      </c>
      <c r="C3631" s="20" t="s">
        <v>505</v>
      </c>
      <c r="D3631" s="44">
        <v>2.8745265007019043</v>
      </c>
      <c r="E3631" s="55">
        <v>2.8745265007019043</v>
      </c>
    </row>
    <row r="3632" spans="1:5" ht="75">
      <c r="A3632" s="5" t="s">
        <v>7149</v>
      </c>
      <c r="B3632" s="15" t="s">
        <v>7150</v>
      </c>
      <c r="C3632" s="20" t="s">
        <v>5125</v>
      </c>
      <c r="D3632" s="51">
        <v>8.4901101887226105E-2</v>
      </c>
      <c r="E3632" s="62">
        <v>8.4901101887226105E-2</v>
      </c>
    </row>
    <row r="3633" spans="1:5" ht="75">
      <c r="A3633" s="5" t="s">
        <v>7151</v>
      </c>
      <c r="B3633" s="15" t="s">
        <v>7152</v>
      </c>
      <c r="C3633" s="20" t="s">
        <v>5128</v>
      </c>
      <c r="D3633" s="52">
        <v>3.0150125894579105E-5</v>
      </c>
      <c r="E3633" s="63">
        <v>3.0150125894579105E-5</v>
      </c>
    </row>
    <row r="3634" spans="1:5" ht="30">
      <c r="A3634" s="5" t="s">
        <v>7153</v>
      </c>
      <c r="B3634" s="15" t="s">
        <v>7154</v>
      </c>
      <c r="C3634" s="20" t="s">
        <v>38</v>
      </c>
      <c r="D3634" s="45">
        <v>35.779994964599609</v>
      </c>
      <c r="E3634" s="56">
        <v>35.779994964599609</v>
      </c>
    </row>
    <row r="3635" spans="1:5" ht="30">
      <c r="A3635" s="5" t="s">
        <v>7155</v>
      </c>
      <c r="B3635" s="15" t="s">
        <v>7156</v>
      </c>
      <c r="C3635" s="20" t="s">
        <v>30</v>
      </c>
      <c r="D3635" s="50">
        <v>476.33120727539062</v>
      </c>
      <c r="E3635" s="61">
        <v>476.33120727539062</v>
      </c>
    </row>
    <row r="3636" spans="1:5" ht="30">
      <c r="A3636" s="5" t="s">
        <v>7157</v>
      </c>
      <c r="B3636" s="15" t="s">
        <v>7158</v>
      </c>
      <c r="C3636" s="20" t="s">
        <v>212</v>
      </c>
      <c r="D3636" s="52">
        <v>2.9418970370898023E-7</v>
      </c>
      <c r="E3636" s="63">
        <v>2.9418970370898023E-7</v>
      </c>
    </row>
    <row r="3637" spans="1:5" ht="30">
      <c r="A3637" s="5" t="s">
        <v>7159</v>
      </c>
      <c r="B3637" s="15" t="s">
        <v>7160</v>
      </c>
      <c r="C3637" s="20" t="s">
        <v>505</v>
      </c>
      <c r="D3637" s="44">
        <v>7.0773234367370605</v>
      </c>
      <c r="E3637" s="55">
        <v>7.0773234367370605</v>
      </c>
    </row>
    <row r="3638" spans="1:5" ht="30">
      <c r="A3638" s="5" t="s">
        <v>7161</v>
      </c>
      <c r="B3638" s="15" t="s">
        <v>7162</v>
      </c>
      <c r="C3638" s="20" t="s">
        <v>500</v>
      </c>
      <c r="D3638" s="46">
        <v>3396.793701171875</v>
      </c>
      <c r="E3638" s="57">
        <v>3396.793701171875</v>
      </c>
    </row>
    <row r="3639" spans="1:5" ht="30">
      <c r="A3639" s="5" t="s">
        <v>7163</v>
      </c>
      <c r="B3639" s="15" t="s">
        <v>7164</v>
      </c>
      <c r="C3639" s="20" t="s">
        <v>500</v>
      </c>
      <c r="D3639" s="50">
        <v>849.30511474609375</v>
      </c>
      <c r="E3639" s="61">
        <v>849.30511474609375</v>
      </c>
    </row>
    <row r="3640" spans="1:5" ht="30">
      <c r="A3640" s="5" t="s">
        <v>7165</v>
      </c>
      <c r="B3640" s="15" t="s">
        <v>7166</v>
      </c>
      <c r="C3640" s="20"/>
      <c r="D3640" s="44">
        <v>1.3402253389358521</v>
      </c>
      <c r="E3640" s="55">
        <v>1.3402253389358521</v>
      </c>
    </row>
    <row r="3641" spans="1:5" ht="30">
      <c r="A3641" s="5" t="s">
        <v>7167</v>
      </c>
      <c r="B3641" s="15" t="s">
        <v>7168</v>
      </c>
      <c r="C3641" s="20" t="s">
        <v>3939</v>
      </c>
      <c r="D3641" s="45">
        <v>10.679461479187012</v>
      </c>
      <c r="E3641" s="56">
        <v>10.679461479187012</v>
      </c>
    </row>
    <row r="3642" spans="1:5" ht="30">
      <c r="A3642" s="5" t="s">
        <v>7169</v>
      </c>
      <c r="B3642" s="15" t="s">
        <v>7170</v>
      </c>
      <c r="C3642" s="20" t="s">
        <v>505</v>
      </c>
      <c r="D3642" s="44">
        <v>2.2547662258148193</v>
      </c>
      <c r="E3642" s="55">
        <v>2.2547662258148193</v>
      </c>
    </row>
    <row r="3643" spans="1:5" ht="30">
      <c r="A3643" s="5" t="s">
        <v>7171</v>
      </c>
      <c r="B3643" s="15" t="s">
        <v>7172</v>
      </c>
      <c r="C3643" s="20" t="s">
        <v>5125</v>
      </c>
      <c r="D3643" s="51">
        <v>6.6628947854042053E-2</v>
      </c>
      <c r="E3643" s="62">
        <v>6.6628947854042053E-2</v>
      </c>
    </row>
    <row r="3644" spans="1:5" ht="30">
      <c r="A3644" s="5" t="s">
        <v>7173</v>
      </c>
      <c r="B3644" s="15" t="s">
        <v>7174</v>
      </c>
      <c r="C3644" s="20" t="s">
        <v>5128</v>
      </c>
      <c r="D3644" s="52">
        <v>2.7648931791190989E-5</v>
      </c>
      <c r="E3644" s="63">
        <v>2.7648931791190989E-5</v>
      </c>
    </row>
    <row r="3645" spans="1:5" ht="30">
      <c r="A3645" s="5" t="s">
        <v>7175</v>
      </c>
      <c r="B3645" s="15" t="s">
        <v>7176</v>
      </c>
      <c r="C3645" s="20" t="s">
        <v>38</v>
      </c>
      <c r="D3645" s="45">
        <v>32.599998474121094</v>
      </c>
      <c r="E3645" s="56">
        <v>32.599998474121094</v>
      </c>
    </row>
    <row r="3646" spans="1:5" ht="30">
      <c r="A3646" s="5" t="s">
        <v>7177</v>
      </c>
      <c r="B3646" s="15" t="s">
        <v>7178</v>
      </c>
      <c r="C3646" s="20" t="s">
        <v>30</v>
      </c>
      <c r="D3646" s="50">
        <v>474.60678100585937</v>
      </c>
      <c r="E3646" s="61">
        <v>474.60678100585937</v>
      </c>
    </row>
    <row r="3647" spans="1:5" ht="30">
      <c r="A3647" s="5" t="s">
        <v>7179</v>
      </c>
      <c r="B3647" s="15" t="s">
        <v>7180</v>
      </c>
      <c r="C3647" s="20" t="s">
        <v>212</v>
      </c>
      <c r="D3647" s="52">
        <v>2.9418970370898023E-7</v>
      </c>
      <c r="E3647" s="63">
        <v>2.9418970370898023E-7</v>
      </c>
    </row>
    <row r="3648" spans="1:5" ht="30">
      <c r="A3648" s="5" t="s">
        <v>7181</v>
      </c>
      <c r="B3648" s="15" t="s">
        <v>7182</v>
      </c>
      <c r="C3648" s="20" t="s">
        <v>505</v>
      </c>
      <c r="D3648" s="44">
        <v>7.1189894676208496</v>
      </c>
      <c r="E3648" s="55">
        <v>7.1189894676208496</v>
      </c>
    </row>
    <row r="3649" spans="1:5" ht="30">
      <c r="A3649" s="5" t="s">
        <v>7183</v>
      </c>
      <c r="B3649" s="15" t="s">
        <v>7184</v>
      </c>
      <c r="C3649" s="20" t="s">
        <v>500</v>
      </c>
      <c r="D3649" s="46">
        <v>3396.793701171875</v>
      </c>
      <c r="E3649" s="57">
        <v>3396.793701171875</v>
      </c>
    </row>
    <row r="3650" spans="1:5" ht="30">
      <c r="A3650" s="5" t="s">
        <v>7185</v>
      </c>
      <c r="B3650" s="15" t="s">
        <v>7186</v>
      </c>
      <c r="C3650" s="20" t="s">
        <v>500</v>
      </c>
      <c r="D3650" s="50">
        <v>849.30511474609375</v>
      </c>
      <c r="E3650" s="61">
        <v>849.30511474609375</v>
      </c>
    </row>
    <row r="3651" spans="1:5" ht="30">
      <c r="A3651" s="5" t="s">
        <v>7187</v>
      </c>
      <c r="B3651" s="15" t="s">
        <v>7188</v>
      </c>
      <c r="C3651" s="20"/>
      <c r="D3651" s="44">
        <v>1.3348549604415894</v>
      </c>
      <c r="E3651" s="55">
        <v>1.3348549604415894</v>
      </c>
    </row>
    <row r="3652" spans="1:5" ht="30">
      <c r="A3652" s="5" t="s">
        <v>7189</v>
      </c>
      <c r="B3652" s="15" t="s">
        <v>7190</v>
      </c>
      <c r="C3652" s="20" t="s">
        <v>3939</v>
      </c>
      <c r="D3652" s="44">
        <v>9.7267751693725586</v>
      </c>
      <c r="E3652" s="55">
        <v>9.7267751693725586</v>
      </c>
    </row>
    <row r="3653" spans="1:5" ht="30">
      <c r="A3653" s="5" t="s">
        <v>7191</v>
      </c>
      <c r="B3653" s="15" t="s">
        <v>7192</v>
      </c>
      <c r="C3653" s="20" t="s">
        <v>505</v>
      </c>
      <c r="D3653" s="44">
        <v>2.2409958839416504</v>
      </c>
      <c r="E3653" s="55">
        <v>2.2409958839416504</v>
      </c>
    </row>
    <row r="3654" spans="1:5" ht="30">
      <c r="A3654" s="5" t="s">
        <v>7193</v>
      </c>
      <c r="B3654" s="15" t="s">
        <v>7194</v>
      </c>
      <c r="C3654" s="20" t="s">
        <v>5125</v>
      </c>
      <c r="D3654" s="51">
        <v>6.6159777343273163E-2</v>
      </c>
      <c r="E3654" s="62">
        <v>6.6159777343273163E-2</v>
      </c>
    </row>
    <row r="3655" spans="1:5" ht="30">
      <c r="A3655" s="5" t="s">
        <v>7195</v>
      </c>
      <c r="B3655" s="15" t="s">
        <v>7196</v>
      </c>
      <c r="C3655" s="20" t="s">
        <v>5128</v>
      </c>
      <c r="D3655" s="52">
        <v>2.7570640668272972E-5</v>
      </c>
      <c r="E3655" s="63">
        <v>2.7570640668272972E-5</v>
      </c>
    </row>
    <row r="3656" spans="1:5" ht="30">
      <c r="A3656" s="5" t="s">
        <v>7197</v>
      </c>
      <c r="B3656" s="15" t="s">
        <v>7198</v>
      </c>
      <c r="C3656" s="20" t="s">
        <v>38</v>
      </c>
      <c r="D3656" s="44">
        <v>1.0135135650634766</v>
      </c>
      <c r="E3656" s="55">
        <v>1.0135135650634766</v>
      </c>
    </row>
    <row r="3657" spans="1:5" ht="30">
      <c r="A3657" s="5" t="s">
        <v>7199</v>
      </c>
      <c r="B3657" s="15" t="s">
        <v>7200</v>
      </c>
      <c r="C3657" s="20" t="s">
        <v>30</v>
      </c>
      <c r="D3657" s="45">
        <v>27.322345733642578</v>
      </c>
      <c r="E3657" s="56">
        <v>27.322345733642578</v>
      </c>
    </row>
    <row r="3658" spans="1:5" ht="30">
      <c r="A3658" s="5" t="s">
        <v>7201</v>
      </c>
      <c r="B3658" s="15" t="s">
        <v>7202</v>
      </c>
      <c r="C3658" s="20" t="s">
        <v>212</v>
      </c>
      <c r="D3658" s="46">
        <v>19511.18359375</v>
      </c>
      <c r="E3658" s="57">
        <v>19511.18359375</v>
      </c>
    </row>
    <row r="3659" spans="1:5" ht="30">
      <c r="A3659" s="5" t="s">
        <v>7203</v>
      </c>
      <c r="B3659" s="15" t="s">
        <v>7204</v>
      </c>
      <c r="C3659" s="20" t="s">
        <v>505</v>
      </c>
      <c r="D3659" s="51">
        <v>0.39967441558837891</v>
      </c>
      <c r="E3659" s="62">
        <v>0.39967441558837891</v>
      </c>
    </row>
    <row r="3660" spans="1:5" ht="30">
      <c r="A3660" s="5" t="s">
        <v>7205</v>
      </c>
      <c r="B3660" s="15" t="s">
        <v>7206</v>
      </c>
      <c r="C3660" s="20" t="s">
        <v>500</v>
      </c>
      <c r="D3660" s="50">
        <v>114.54670715332031</v>
      </c>
      <c r="E3660" s="61">
        <v>114.54670715332031</v>
      </c>
    </row>
    <row r="3661" spans="1:5" ht="30">
      <c r="A3661" s="5" t="s">
        <v>7207</v>
      </c>
      <c r="B3661" s="15" t="s">
        <v>7208</v>
      </c>
      <c r="C3661" s="20" t="s">
        <v>500</v>
      </c>
      <c r="D3661" s="47">
        <v>-2432.94189453125</v>
      </c>
      <c r="E3661" s="58">
        <v>-2432.94189453125</v>
      </c>
    </row>
    <row r="3662" spans="1:5" ht="30">
      <c r="A3662" s="5" t="s">
        <v>7209</v>
      </c>
      <c r="B3662" s="15" t="s">
        <v>7210</v>
      </c>
      <c r="C3662" s="20"/>
      <c r="D3662" s="51">
        <v>-0.13493101298809052</v>
      </c>
      <c r="E3662" s="62">
        <v>-0.13493101298809052</v>
      </c>
    </row>
    <row r="3663" spans="1:5" ht="30">
      <c r="A3663" s="5" t="s">
        <v>7211</v>
      </c>
      <c r="B3663" s="15" t="s">
        <v>7212</v>
      </c>
      <c r="C3663" s="20" t="s">
        <v>3939</v>
      </c>
      <c r="D3663" s="50">
        <v>996.46563720703125</v>
      </c>
      <c r="E3663" s="61">
        <v>996.46563720703125</v>
      </c>
    </row>
    <row r="3664" spans="1:5" ht="30">
      <c r="A3664" s="5" t="s">
        <v>7213</v>
      </c>
      <c r="B3664" s="15" t="s">
        <v>7214</v>
      </c>
      <c r="C3664" s="20" t="s">
        <v>505</v>
      </c>
      <c r="D3664" s="44">
        <v>4.1786408424377441</v>
      </c>
      <c r="E3664" s="55">
        <v>4.1786408424377441</v>
      </c>
    </row>
    <row r="3665" spans="1:5" ht="45">
      <c r="A3665" s="5" t="s">
        <v>7215</v>
      </c>
      <c r="B3665" s="15" t="s">
        <v>7216</v>
      </c>
      <c r="C3665" s="20" t="s">
        <v>5125</v>
      </c>
      <c r="D3665" s="51">
        <v>0.61158531904220581</v>
      </c>
      <c r="E3665" s="62">
        <v>0.61158531904220581</v>
      </c>
    </row>
    <row r="3666" spans="1:5" ht="30">
      <c r="A3666" s="5" t="s">
        <v>7217</v>
      </c>
      <c r="B3666" s="15" t="s">
        <v>7218</v>
      </c>
      <c r="C3666" s="20" t="s">
        <v>5128</v>
      </c>
      <c r="D3666" s="54">
        <v>8.4395898738875985E-4</v>
      </c>
      <c r="E3666" s="65">
        <v>8.4395898738875985E-4</v>
      </c>
    </row>
    <row r="3667" spans="1:5" ht="30">
      <c r="A3667" s="5" t="s">
        <v>7219</v>
      </c>
      <c r="B3667" s="15" t="s">
        <v>7220</v>
      </c>
      <c r="C3667" s="20" t="s">
        <v>38</v>
      </c>
      <c r="D3667" s="44">
        <v>1.0135135650634766</v>
      </c>
      <c r="E3667" s="55">
        <v>1.0135135650634766</v>
      </c>
    </row>
    <row r="3668" spans="1:5" ht="30">
      <c r="A3668" s="5" t="s">
        <v>7221</v>
      </c>
      <c r="B3668" s="15" t="s">
        <v>7222</v>
      </c>
      <c r="C3668" s="20" t="s">
        <v>30</v>
      </c>
      <c r="D3668" s="45">
        <v>27.322345733642578</v>
      </c>
      <c r="E3668" s="56">
        <v>27.322345733642578</v>
      </c>
    </row>
    <row r="3669" spans="1:5" ht="30">
      <c r="A3669" s="5" t="s">
        <v>7223</v>
      </c>
      <c r="B3669" s="15" t="s">
        <v>7224</v>
      </c>
      <c r="C3669" s="20" t="s">
        <v>212</v>
      </c>
      <c r="D3669" s="46">
        <v>39022.3671875</v>
      </c>
      <c r="E3669" s="57">
        <v>39022.3671875</v>
      </c>
    </row>
    <row r="3670" spans="1:5" ht="30">
      <c r="A3670" s="5" t="s">
        <v>7225</v>
      </c>
      <c r="B3670" s="15" t="s">
        <v>7226</v>
      </c>
      <c r="C3670" s="20" t="s">
        <v>505</v>
      </c>
      <c r="D3670" s="51">
        <v>0.39967441558837891</v>
      </c>
      <c r="E3670" s="62">
        <v>0.39967441558837891</v>
      </c>
    </row>
    <row r="3671" spans="1:5" ht="30">
      <c r="A3671" s="5" t="s">
        <v>7227</v>
      </c>
      <c r="B3671" s="15" t="s">
        <v>7228</v>
      </c>
      <c r="C3671" s="20" t="s">
        <v>500</v>
      </c>
      <c r="D3671" s="50">
        <v>114.54670715332031</v>
      </c>
      <c r="E3671" s="61">
        <v>114.54670715332031</v>
      </c>
    </row>
    <row r="3672" spans="1:5" ht="30">
      <c r="A3672" s="5" t="s">
        <v>7229</v>
      </c>
      <c r="B3672" s="15" t="s">
        <v>7230</v>
      </c>
      <c r="C3672" s="20" t="s">
        <v>500</v>
      </c>
      <c r="D3672" s="47">
        <v>-2432.94189453125</v>
      </c>
      <c r="E3672" s="58">
        <v>-2432.94189453125</v>
      </c>
    </row>
    <row r="3673" spans="1:5" ht="30">
      <c r="A3673" s="5" t="s">
        <v>7231</v>
      </c>
      <c r="B3673" s="15" t="s">
        <v>7232</v>
      </c>
      <c r="C3673" s="20"/>
      <c r="D3673" s="51">
        <v>-0.13493101298809052</v>
      </c>
      <c r="E3673" s="62">
        <v>-0.13493101298809052</v>
      </c>
    </row>
    <row r="3674" spans="1:5" ht="30">
      <c r="A3674" s="5" t="s">
        <v>7233</v>
      </c>
      <c r="B3674" s="15" t="s">
        <v>7234</v>
      </c>
      <c r="C3674" s="20" t="s">
        <v>3939</v>
      </c>
      <c r="D3674" s="50">
        <v>996.46563720703125</v>
      </c>
      <c r="E3674" s="61">
        <v>996.46563720703125</v>
      </c>
    </row>
    <row r="3675" spans="1:5" ht="30">
      <c r="A3675" s="5" t="s">
        <v>7235</v>
      </c>
      <c r="B3675" s="15" t="s">
        <v>7236</v>
      </c>
      <c r="C3675" s="20" t="s">
        <v>505</v>
      </c>
      <c r="D3675" s="44">
        <v>4.1786408424377441</v>
      </c>
      <c r="E3675" s="55">
        <v>4.1786408424377441</v>
      </c>
    </row>
    <row r="3676" spans="1:5" ht="30">
      <c r="A3676" s="5" t="s">
        <v>7237</v>
      </c>
      <c r="B3676" s="15" t="s">
        <v>7238</v>
      </c>
      <c r="C3676" s="20" t="s">
        <v>5125</v>
      </c>
      <c r="D3676" s="51">
        <v>0.61158531904220581</v>
      </c>
      <c r="E3676" s="62">
        <v>0.61158531904220581</v>
      </c>
    </row>
    <row r="3677" spans="1:5" ht="30">
      <c r="A3677" s="5" t="s">
        <v>7239</v>
      </c>
      <c r="B3677" s="15" t="s">
        <v>7240</v>
      </c>
      <c r="C3677" s="20" t="s">
        <v>5128</v>
      </c>
      <c r="D3677" s="54">
        <v>8.4395898738875985E-4</v>
      </c>
      <c r="E3677" s="65">
        <v>8.4395898738875985E-4</v>
      </c>
    </row>
    <row r="3678" spans="1:5" ht="30">
      <c r="A3678" s="5" t="s">
        <v>7241</v>
      </c>
      <c r="B3678" s="15" t="s">
        <v>7242</v>
      </c>
      <c r="C3678" s="20" t="s">
        <v>38</v>
      </c>
      <c r="D3678" s="44">
        <v>3.8447325229644775</v>
      </c>
      <c r="E3678" s="55">
        <v>3.8447325229644775</v>
      </c>
    </row>
    <row r="3679" spans="1:5" ht="30">
      <c r="A3679" s="5" t="s">
        <v>7243</v>
      </c>
      <c r="B3679" s="15" t="s">
        <v>7244</v>
      </c>
      <c r="C3679" s="20" t="s">
        <v>30</v>
      </c>
      <c r="D3679" s="45">
        <v>27.350183486938477</v>
      </c>
      <c r="E3679" s="56">
        <v>27.350183486938477</v>
      </c>
    </row>
    <row r="3680" spans="1:5" ht="30">
      <c r="A3680" s="5" t="s">
        <v>7245</v>
      </c>
      <c r="B3680" s="15" t="s">
        <v>7246</v>
      </c>
      <c r="C3680" s="20" t="s">
        <v>212</v>
      </c>
      <c r="D3680" s="46">
        <v>19511.18359375</v>
      </c>
      <c r="E3680" s="57">
        <v>19511.18359375</v>
      </c>
    </row>
    <row r="3681" spans="1:5" ht="30">
      <c r="A3681" s="5" t="s">
        <v>7247</v>
      </c>
      <c r="B3681" s="15" t="s">
        <v>7248</v>
      </c>
      <c r="C3681" s="20" t="s">
        <v>505</v>
      </c>
      <c r="D3681" s="51">
        <v>0.3999825119972229</v>
      </c>
      <c r="E3681" s="62">
        <v>0.3999825119972229</v>
      </c>
    </row>
    <row r="3682" spans="1:5" ht="30">
      <c r="A3682" s="5" t="s">
        <v>7249</v>
      </c>
      <c r="B3682" s="15" t="s">
        <v>7250</v>
      </c>
      <c r="C3682" s="20" t="s">
        <v>500</v>
      </c>
      <c r="D3682" s="50">
        <v>114.92545318603516</v>
      </c>
      <c r="E3682" s="61">
        <v>114.92545318603516</v>
      </c>
    </row>
    <row r="3683" spans="1:5" ht="30">
      <c r="A3683" s="5" t="s">
        <v>7251</v>
      </c>
      <c r="B3683" s="15" t="s">
        <v>7252</v>
      </c>
      <c r="C3683" s="20" t="s">
        <v>500</v>
      </c>
      <c r="D3683" s="47">
        <v>-2432.56298828125</v>
      </c>
      <c r="E3683" s="58">
        <v>-2432.56298828125</v>
      </c>
    </row>
    <row r="3684" spans="1:5" ht="30">
      <c r="A3684" s="5" t="s">
        <v>7253</v>
      </c>
      <c r="B3684" s="15" t="s">
        <v>7254</v>
      </c>
      <c r="C3684" s="20"/>
      <c r="D3684" s="51">
        <v>-0.22627003490924835</v>
      </c>
      <c r="E3684" s="62">
        <v>-0.22627003490924835</v>
      </c>
    </row>
    <row r="3685" spans="1:5" ht="30">
      <c r="A3685" s="5" t="s">
        <v>7255</v>
      </c>
      <c r="B3685" s="15" t="s">
        <v>7256</v>
      </c>
      <c r="C3685" s="20" t="s">
        <v>3939</v>
      </c>
      <c r="D3685" s="50">
        <v>996.58453369140625</v>
      </c>
      <c r="E3685" s="61">
        <v>996.58453369140625</v>
      </c>
    </row>
    <row r="3686" spans="1:5" ht="30">
      <c r="A3686" s="5" t="s">
        <v>7257</v>
      </c>
      <c r="B3686" s="15" t="s">
        <v>7258</v>
      </c>
      <c r="C3686" s="20" t="s">
        <v>505</v>
      </c>
      <c r="D3686" s="44">
        <v>4.1778244972229004</v>
      </c>
      <c r="E3686" s="55">
        <v>4.1778244972229004</v>
      </c>
    </row>
    <row r="3687" spans="1:5" ht="30">
      <c r="A3687" s="5" t="s">
        <v>7259</v>
      </c>
      <c r="B3687" s="15" t="s">
        <v>7260</v>
      </c>
      <c r="C3687" s="20" t="s">
        <v>5125</v>
      </c>
      <c r="D3687" s="51">
        <v>0.61177736520767212</v>
      </c>
      <c r="E3687" s="62">
        <v>0.61177736520767212</v>
      </c>
    </row>
    <row r="3688" spans="1:5" ht="30">
      <c r="A3688" s="5" t="s">
        <v>7261</v>
      </c>
      <c r="B3688" s="15" t="s">
        <v>7262</v>
      </c>
      <c r="C3688" s="20" t="s">
        <v>5128</v>
      </c>
      <c r="D3688" s="54">
        <v>8.4339891327545047E-4</v>
      </c>
      <c r="E3688" s="65">
        <v>8.4339891327545047E-4</v>
      </c>
    </row>
    <row r="3689" spans="1:5" ht="30">
      <c r="A3689" s="5" t="s">
        <v>7263</v>
      </c>
      <c r="B3689" s="15" t="s">
        <v>7264</v>
      </c>
      <c r="C3689" s="20" t="s">
        <v>38</v>
      </c>
      <c r="D3689" s="44">
        <v>3.8447325229644775</v>
      </c>
      <c r="E3689" s="55">
        <v>3.8447325229644775</v>
      </c>
    </row>
    <row r="3690" spans="1:5" ht="30">
      <c r="A3690" s="5" t="s">
        <v>7265</v>
      </c>
      <c r="B3690" s="15" t="s">
        <v>7266</v>
      </c>
      <c r="C3690" s="20" t="s">
        <v>30</v>
      </c>
      <c r="D3690" s="45">
        <v>27.350183486938477</v>
      </c>
      <c r="E3690" s="56">
        <v>27.350183486938477</v>
      </c>
    </row>
    <row r="3691" spans="1:5" ht="30">
      <c r="A3691" s="5" t="s">
        <v>7267</v>
      </c>
      <c r="B3691" s="15" t="s">
        <v>7268</v>
      </c>
      <c r="C3691" s="20" t="s">
        <v>212</v>
      </c>
      <c r="D3691" s="46">
        <v>19511.18359375</v>
      </c>
      <c r="E3691" s="57">
        <v>19511.18359375</v>
      </c>
    </row>
    <row r="3692" spans="1:5" ht="30">
      <c r="A3692" s="5" t="s">
        <v>7269</v>
      </c>
      <c r="B3692" s="15" t="s">
        <v>7270</v>
      </c>
      <c r="C3692" s="20" t="s">
        <v>505</v>
      </c>
      <c r="D3692" s="51">
        <v>0.3999825119972229</v>
      </c>
      <c r="E3692" s="62">
        <v>0.3999825119972229</v>
      </c>
    </row>
    <row r="3693" spans="1:5" ht="30">
      <c r="A3693" s="5" t="s">
        <v>7271</v>
      </c>
      <c r="B3693" s="15" t="s">
        <v>7272</v>
      </c>
      <c r="C3693" s="20" t="s">
        <v>500</v>
      </c>
      <c r="D3693" s="50">
        <v>114.92545318603516</v>
      </c>
      <c r="E3693" s="61">
        <v>114.92545318603516</v>
      </c>
    </row>
    <row r="3694" spans="1:5" ht="30">
      <c r="A3694" s="5" t="s">
        <v>7273</v>
      </c>
      <c r="B3694" s="15" t="s">
        <v>7274</v>
      </c>
      <c r="C3694" s="20" t="s">
        <v>500</v>
      </c>
      <c r="D3694" s="47">
        <v>-2432.56298828125</v>
      </c>
      <c r="E3694" s="58">
        <v>-2432.56298828125</v>
      </c>
    </row>
    <row r="3695" spans="1:5" ht="30">
      <c r="A3695" s="5" t="s">
        <v>7275</v>
      </c>
      <c r="B3695" s="15" t="s">
        <v>7276</v>
      </c>
      <c r="C3695" s="20"/>
      <c r="D3695" s="51">
        <v>-0.22627003490924835</v>
      </c>
      <c r="E3695" s="62">
        <v>-0.22627003490924835</v>
      </c>
    </row>
    <row r="3696" spans="1:5" ht="30">
      <c r="A3696" s="5" t="s">
        <v>7277</v>
      </c>
      <c r="B3696" s="15" t="s">
        <v>7278</v>
      </c>
      <c r="C3696" s="20" t="s">
        <v>3939</v>
      </c>
      <c r="D3696" s="50">
        <v>996.58453369140625</v>
      </c>
      <c r="E3696" s="61">
        <v>996.58453369140625</v>
      </c>
    </row>
    <row r="3697" spans="1:5" ht="30">
      <c r="A3697" s="5" t="s">
        <v>7279</v>
      </c>
      <c r="B3697" s="15" t="s">
        <v>7280</v>
      </c>
      <c r="C3697" s="20" t="s">
        <v>505</v>
      </c>
      <c r="D3697" s="44">
        <v>4.1778244972229004</v>
      </c>
      <c r="E3697" s="55">
        <v>4.1778244972229004</v>
      </c>
    </row>
    <row r="3698" spans="1:5" ht="30">
      <c r="A3698" s="5" t="s">
        <v>7281</v>
      </c>
      <c r="B3698" s="15" t="s">
        <v>7282</v>
      </c>
      <c r="C3698" s="20" t="s">
        <v>5125</v>
      </c>
      <c r="D3698" s="51">
        <v>0.61177736520767212</v>
      </c>
      <c r="E3698" s="62">
        <v>0.61177736520767212</v>
      </c>
    </row>
    <row r="3699" spans="1:5" ht="30">
      <c r="A3699" s="5" t="s">
        <v>7283</v>
      </c>
      <c r="B3699" s="15" t="s">
        <v>7284</v>
      </c>
      <c r="C3699" s="20" t="s">
        <v>5128</v>
      </c>
      <c r="D3699" s="54">
        <v>8.4339891327545047E-4</v>
      </c>
      <c r="E3699" s="65">
        <v>8.4339891327545047E-4</v>
      </c>
    </row>
    <row r="3700" spans="1:5" ht="45">
      <c r="A3700" s="5" t="s">
        <v>7285</v>
      </c>
      <c r="B3700" s="15" t="s">
        <v>7286</v>
      </c>
      <c r="C3700" s="20" t="s">
        <v>38</v>
      </c>
      <c r="D3700" s="44">
        <v>3.8447325229644775</v>
      </c>
      <c r="E3700" s="55">
        <v>3.8447325229644775</v>
      </c>
    </row>
    <row r="3701" spans="1:5" ht="45">
      <c r="A3701" s="5" t="s">
        <v>7287</v>
      </c>
      <c r="B3701" s="15" t="s">
        <v>7288</v>
      </c>
      <c r="C3701" s="20" t="s">
        <v>30</v>
      </c>
      <c r="D3701" s="45">
        <v>27.350183486938477</v>
      </c>
      <c r="E3701" s="56">
        <v>27.350183486938477</v>
      </c>
    </row>
    <row r="3702" spans="1:5" ht="45">
      <c r="A3702" s="5" t="s">
        <v>7289</v>
      </c>
      <c r="B3702" s="15" t="s">
        <v>7290</v>
      </c>
      <c r="C3702" s="20" t="s">
        <v>212</v>
      </c>
      <c r="D3702" s="46">
        <v>39022.3671875</v>
      </c>
      <c r="E3702" s="57">
        <v>39022.3671875</v>
      </c>
    </row>
    <row r="3703" spans="1:5" ht="45">
      <c r="A3703" s="5" t="s">
        <v>7291</v>
      </c>
      <c r="B3703" s="15" t="s">
        <v>7292</v>
      </c>
      <c r="C3703" s="20" t="s">
        <v>505</v>
      </c>
      <c r="D3703" s="51">
        <v>0.3999825119972229</v>
      </c>
      <c r="E3703" s="62">
        <v>0.3999825119972229</v>
      </c>
    </row>
    <row r="3704" spans="1:5" ht="45">
      <c r="A3704" s="5" t="s">
        <v>7293</v>
      </c>
      <c r="B3704" s="15" t="s">
        <v>7294</v>
      </c>
      <c r="C3704" s="20" t="s">
        <v>500</v>
      </c>
      <c r="D3704" s="50">
        <v>114.92545318603516</v>
      </c>
      <c r="E3704" s="61">
        <v>114.92545318603516</v>
      </c>
    </row>
    <row r="3705" spans="1:5" ht="45">
      <c r="A3705" s="5" t="s">
        <v>7295</v>
      </c>
      <c r="B3705" s="15" t="s">
        <v>7296</v>
      </c>
      <c r="C3705" s="20" t="s">
        <v>500</v>
      </c>
      <c r="D3705" s="47">
        <v>-2432.56298828125</v>
      </c>
      <c r="E3705" s="58">
        <v>-2432.56298828125</v>
      </c>
    </row>
    <row r="3706" spans="1:5" ht="45">
      <c r="A3706" s="5" t="s">
        <v>7297</v>
      </c>
      <c r="B3706" s="15" t="s">
        <v>7298</v>
      </c>
      <c r="C3706" s="20"/>
      <c r="D3706" s="51">
        <v>-0.22627003490924835</v>
      </c>
      <c r="E3706" s="62">
        <v>-0.22627003490924835</v>
      </c>
    </row>
    <row r="3707" spans="1:5" ht="45">
      <c r="A3707" s="5" t="s">
        <v>7299</v>
      </c>
      <c r="B3707" s="15" t="s">
        <v>7300</v>
      </c>
      <c r="C3707" s="20" t="s">
        <v>3939</v>
      </c>
      <c r="D3707" s="50">
        <v>996.58453369140625</v>
      </c>
      <c r="E3707" s="61">
        <v>996.58453369140625</v>
      </c>
    </row>
    <row r="3708" spans="1:5" ht="45">
      <c r="A3708" s="5" t="s">
        <v>7301</v>
      </c>
      <c r="B3708" s="15" t="s">
        <v>7302</v>
      </c>
      <c r="C3708" s="20" t="s">
        <v>505</v>
      </c>
      <c r="D3708" s="44">
        <v>4.1778244972229004</v>
      </c>
      <c r="E3708" s="55">
        <v>4.1778244972229004</v>
      </c>
    </row>
    <row r="3709" spans="1:5" ht="45">
      <c r="A3709" s="5" t="s">
        <v>7303</v>
      </c>
      <c r="B3709" s="15" t="s">
        <v>7304</v>
      </c>
      <c r="C3709" s="20" t="s">
        <v>5125</v>
      </c>
      <c r="D3709" s="51">
        <v>0.61177736520767212</v>
      </c>
      <c r="E3709" s="62">
        <v>0.61177736520767212</v>
      </c>
    </row>
    <row r="3710" spans="1:5" ht="45">
      <c r="A3710" s="5" t="s">
        <v>7305</v>
      </c>
      <c r="B3710" s="15" t="s">
        <v>7306</v>
      </c>
      <c r="C3710" s="20" t="s">
        <v>5128</v>
      </c>
      <c r="D3710" s="54">
        <v>8.4339891327545047E-4</v>
      </c>
      <c r="E3710" s="65">
        <v>8.4339891327545047E-4</v>
      </c>
    </row>
    <row r="3711" spans="1:5" ht="30">
      <c r="A3711" s="5" t="s">
        <v>7307</v>
      </c>
      <c r="B3711" s="15" t="s">
        <v>7308</v>
      </c>
      <c r="C3711" s="20" t="s">
        <v>38</v>
      </c>
      <c r="D3711" s="51">
        <v>9.7499996423721313E-2</v>
      </c>
      <c r="E3711" s="62">
        <v>9.7499996423721313E-2</v>
      </c>
    </row>
    <row r="3712" spans="1:5" ht="30">
      <c r="A3712" s="5" t="s">
        <v>7309</v>
      </c>
      <c r="B3712" s="15" t="s">
        <v>7310</v>
      </c>
      <c r="C3712" s="20" t="s">
        <v>30</v>
      </c>
      <c r="D3712" s="45">
        <v>45.313236236572266</v>
      </c>
      <c r="E3712" s="56">
        <v>45.313236236572266</v>
      </c>
    </row>
    <row r="3713" spans="1:5" ht="30">
      <c r="A3713" s="5" t="s">
        <v>7311</v>
      </c>
      <c r="B3713" s="15" t="s">
        <v>7312</v>
      </c>
      <c r="C3713" s="20" t="s">
        <v>212</v>
      </c>
      <c r="D3713" s="45">
        <v>20.518936157226563</v>
      </c>
      <c r="E3713" s="56">
        <v>20.518936157226563</v>
      </c>
    </row>
    <row r="3714" spans="1:5" ht="30">
      <c r="A3714" s="5" t="s">
        <v>7313</v>
      </c>
      <c r="B3714" s="15" t="s">
        <v>7314</v>
      </c>
      <c r="C3714" s="20" t="s">
        <v>505</v>
      </c>
      <c r="D3714" s="44">
        <v>7.7057337760925293</v>
      </c>
      <c r="E3714" s="55">
        <v>7.7057337760925293</v>
      </c>
    </row>
    <row r="3715" spans="1:5" ht="30">
      <c r="A3715" s="5" t="s">
        <v>7315</v>
      </c>
      <c r="B3715" s="15" t="s">
        <v>7316</v>
      </c>
      <c r="C3715" s="20" t="s">
        <v>500</v>
      </c>
      <c r="D3715" s="47">
        <v>2439.0478515625</v>
      </c>
      <c r="E3715" s="58">
        <v>2439.0478515625</v>
      </c>
    </row>
    <row r="3716" spans="1:5" ht="30">
      <c r="A3716" s="5" t="s">
        <v>7317</v>
      </c>
      <c r="B3716" s="15" t="s">
        <v>7318</v>
      </c>
      <c r="C3716" s="20" t="s">
        <v>500</v>
      </c>
      <c r="D3716" s="50">
        <v>-108.44076538085937</v>
      </c>
      <c r="E3716" s="61">
        <v>-108.44076538085937</v>
      </c>
    </row>
    <row r="3717" spans="1:5" ht="45">
      <c r="A3717" s="5" t="s">
        <v>7319</v>
      </c>
      <c r="B3717" s="15" t="s">
        <v>7320</v>
      </c>
      <c r="C3717" s="20"/>
      <c r="D3717" s="51">
        <v>0.93984723091125488</v>
      </c>
      <c r="E3717" s="62">
        <v>0.93984723091125488</v>
      </c>
    </row>
    <row r="3718" spans="1:5" ht="30">
      <c r="A3718" s="5" t="s">
        <v>7321</v>
      </c>
      <c r="B3718" s="15" t="s">
        <v>7322</v>
      </c>
      <c r="C3718" s="20" t="s">
        <v>3939</v>
      </c>
      <c r="D3718" s="51">
        <v>7.0821426808834076E-2</v>
      </c>
      <c r="E3718" s="62">
        <v>7.0821426808834076E-2</v>
      </c>
    </row>
    <row r="3719" spans="1:5" ht="30">
      <c r="A3719" s="5" t="s">
        <v>7323</v>
      </c>
      <c r="B3719" s="15" t="s">
        <v>7324</v>
      </c>
      <c r="C3719" s="20" t="s">
        <v>505</v>
      </c>
      <c r="D3719" s="44">
        <v>4.1796603202819824</v>
      </c>
      <c r="E3719" s="55">
        <v>4.1796603202819824</v>
      </c>
    </row>
    <row r="3720" spans="1:5" ht="45">
      <c r="A3720" s="5" t="s">
        <v>7325</v>
      </c>
      <c r="B3720" s="15" t="s">
        <v>7326</v>
      </c>
      <c r="C3720" s="20" t="s">
        <v>5125</v>
      </c>
      <c r="D3720" s="51">
        <v>1.9919160753488541E-2</v>
      </c>
      <c r="E3720" s="62">
        <v>1.9919160753488541E-2</v>
      </c>
    </row>
    <row r="3721" spans="1:5" ht="45">
      <c r="A3721" s="5" t="s">
        <v>7327</v>
      </c>
      <c r="B3721" s="15" t="s">
        <v>7328</v>
      </c>
      <c r="C3721" s="20" t="s">
        <v>5128</v>
      </c>
      <c r="D3721" s="52">
        <v>1.0473510883457493E-5</v>
      </c>
      <c r="E3721" s="63">
        <v>1.0473510883457493E-5</v>
      </c>
    </row>
    <row r="3722" spans="1:5" ht="30">
      <c r="A3722" s="5" t="s">
        <v>7329</v>
      </c>
      <c r="B3722" s="15" t="s">
        <v>7330</v>
      </c>
      <c r="C3722" s="20" t="s">
        <v>38</v>
      </c>
      <c r="D3722" s="51">
        <v>9.7499996423721313E-2</v>
      </c>
      <c r="E3722" s="62">
        <v>9.7499996423721313E-2</v>
      </c>
    </row>
    <row r="3723" spans="1:5" ht="30">
      <c r="A3723" s="5" t="s">
        <v>7331</v>
      </c>
      <c r="B3723" s="15" t="s">
        <v>7332</v>
      </c>
      <c r="C3723" s="20" t="s">
        <v>30</v>
      </c>
      <c r="D3723" s="45">
        <v>45.313236236572266</v>
      </c>
      <c r="E3723" s="56">
        <v>45.313236236572266</v>
      </c>
    </row>
    <row r="3724" spans="1:5" ht="30">
      <c r="A3724" s="5" t="s">
        <v>7333</v>
      </c>
      <c r="B3724" s="15" t="s">
        <v>7334</v>
      </c>
      <c r="C3724" s="20" t="s">
        <v>212</v>
      </c>
      <c r="D3724" s="45">
        <v>20.65283203125</v>
      </c>
      <c r="E3724" s="56">
        <v>20.65283203125</v>
      </c>
    </row>
    <row r="3725" spans="1:5" ht="30">
      <c r="A3725" s="5" t="s">
        <v>7335</v>
      </c>
      <c r="B3725" s="15" t="s">
        <v>7336</v>
      </c>
      <c r="C3725" s="20" t="s">
        <v>505</v>
      </c>
      <c r="D3725" s="44">
        <v>7.7208385467529297</v>
      </c>
      <c r="E3725" s="55">
        <v>7.7208385467529297</v>
      </c>
    </row>
    <row r="3726" spans="1:5" ht="30">
      <c r="A3726" s="5" t="s">
        <v>7337</v>
      </c>
      <c r="B3726" s="15" t="s">
        <v>7338</v>
      </c>
      <c r="C3726" s="20" t="s">
        <v>500</v>
      </c>
      <c r="D3726" s="47">
        <v>2443.85791015625</v>
      </c>
      <c r="E3726" s="58">
        <v>2443.85791015625</v>
      </c>
    </row>
    <row r="3727" spans="1:5" ht="30">
      <c r="A3727" s="5" t="s">
        <v>7339</v>
      </c>
      <c r="B3727" s="15" t="s">
        <v>7340</v>
      </c>
      <c r="C3727" s="20" t="s">
        <v>500</v>
      </c>
      <c r="D3727" s="50">
        <v>-103.63064575195312</v>
      </c>
      <c r="E3727" s="61">
        <v>-103.63064575195312</v>
      </c>
    </row>
    <row r="3728" spans="1:5" ht="45">
      <c r="A3728" s="5" t="s">
        <v>7341</v>
      </c>
      <c r="B3728" s="15" t="s">
        <v>7342</v>
      </c>
      <c r="C3728" s="20"/>
      <c r="D3728" s="51">
        <v>0.94185709953308105</v>
      </c>
      <c r="E3728" s="62">
        <v>0.94185709953308105</v>
      </c>
    </row>
    <row r="3729" spans="1:5" ht="30">
      <c r="A3729" s="5" t="s">
        <v>7343</v>
      </c>
      <c r="B3729" s="15" t="s">
        <v>7344</v>
      </c>
      <c r="C3729" s="20" t="s">
        <v>3939</v>
      </c>
      <c r="D3729" s="51">
        <v>7.067030668258667E-2</v>
      </c>
      <c r="E3729" s="62">
        <v>7.067030668258667E-2</v>
      </c>
    </row>
    <row r="3730" spans="1:5" ht="30">
      <c r="A3730" s="5" t="s">
        <v>7345</v>
      </c>
      <c r="B3730" s="15" t="s">
        <v>7346</v>
      </c>
      <c r="C3730" s="20" t="s">
        <v>505</v>
      </c>
      <c r="D3730" s="44">
        <v>4.1796603202819824</v>
      </c>
      <c r="E3730" s="55">
        <v>4.1796603202819824</v>
      </c>
    </row>
    <row r="3731" spans="1:5" ht="45">
      <c r="A3731" s="5" t="s">
        <v>7347</v>
      </c>
      <c r="B3731" s="15" t="s">
        <v>7348</v>
      </c>
      <c r="C3731" s="20" t="s">
        <v>5125</v>
      </c>
      <c r="D3731" s="51">
        <v>1.9919160753488541E-2</v>
      </c>
      <c r="E3731" s="62">
        <v>1.9919160753488541E-2</v>
      </c>
    </row>
    <row r="3732" spans="1:5" ht="45">
      <c r="A3732" s="5" t="s">
        <v>7349</v>
      </c>
      <c r="B3732" s="15" t="s">
        <v>7350</v>
      </c>
      <c r="C3732" s="20" t="s">
        <v>5128</v>
      </c>
      <c r="D3732" s="52">
        <v>1.0473510883457493E-5</v>
      </c>
      <c r="E3732" s="63">
        <v>1.0473510883457493E-5</v>
      </c>
    </row>
    <row r="3733" spans="1:5" ht="30">
      <c r="A3733" s="5" t="s">
        <v>7351</v>
      </c>
      <c r="B3733" s="15" t="s">
        <v>7352</v>
      </c>
      <c r="C3733" s="20" t="s">
        <v>38</v>
      </c>
      <c r="D3733" s="45">
        <v>10.329487800598145</v>
      </c>
      <c r="E3733" s="56">
        <v>10.329487800598145</v>
      </c>
    </row>
    <row r="3734" spans="1:5" ht="45">
      <c r="A3734" s="5" t="s">
        <v>7353</v>
      </c>
      <c r="B3734" s="15" t="s">
        <v>7354</v>
      </c>
      <c r="C3734" s="20" t="s">
        <v>30</v>
      </c>
      <c r="D3734" s="50">
        <v>176.53359985351562</v>
      </c>
      <c r="E3734" s="61">
        <v>176.53359985351562</v>
      </c>
    </row>
    <row r="3735" spans="1:5" ht="30">
      <c r="A3735" s="5" t="s">
        <v>7355</v>
      </c>
      <c r="B3735" s="15" t="s">
        <v>7356</v>
      </c>
      <c r="C3735" s="20" t="s">
        <v>212</v>
      </c>
      <c r="D3735" s="50">
        <v>558.91876220703125</v>
      </c>
      <c r="E3735" s="61">
        <v>558.91876220703125</v>
      </c>
    </row>
    <row r="3736" spans="1:5" ht="30">
      <c r="A3736" s="5" t="s">
        <v>7357</v>
      </c>
      <c r="B3736" s="15" t="s">
        <v>7358</v>
      </c>
      <c r="C3736" s="20" t="s">
        <v>505</v>
      </c>
      <c r="D3736" s="44">
        <v>2.1057207584381104</v>
      </c>
      <c r="E3736" s="55">
        <v>2.1057207584381104</v>
      </c>
    </row>
    <row r="3737" spans="1:5" ht="30">
      <c r="A3737" s="5" t="s">
        <v>7359</v>
      </c>
      <c r="B3737" s="15" t="s">
        <v>7360</v>
      </c>
      <c r="C3737" s="20" t="s">
        <v>500</v>
      </c>
      <c r="D3737" s="50">
        <v>747.8646240234375</v>
      </c>
      <c r="E3737" s="61">
        <v>747.8646240234375</v>
      </c>
    </row>
    <row r="3738" spans="1:5" ht="30">
      <c r="A3738" s="5" t="s">
        <v>7361</v>
      </c>
      <c r="B3738" s="15" t="s">
        <v>7362</v>
      </c>
      <c r="C3738" s="20" t="s">
        <v>500</v>
      </c>
      <c r="D3738" s="47">
        <v>-1799.6239013671875</v>
      </c>
      <c r="E3738" s="58">
        <v>-1799.6239013671875</v>
      </c>
    </row>
    <row r="3739" spans="1:5" ht="45">
      <c r="A3739" s="5" t="s">
        <v>7363</v>
      </c>
      <c r="B3739" s="15" t="s">
        <v>7364</v>
      </c>
      <c r="C3739" s="20"/>
      <c r="D3739" s="51">
        <v>-1.0483432561159134E-2</v>
      </c>
      <c r="E3739" s="62">
        <v>-1.0483432561159134E-2</v>
      </c>
    </row>
    <row r="3740" spans="1:5" ht="30">
      <c r="A3740" s="5" t="s">
        <v>7365</v>
      </c>
      <c r="B3740" s="15" t="s">
        <v>7366</v>
      </c>
      <c r="C3740" s="20" t="s">
        <v>3939</v>
      </c>
      <c r="D3740" s="50">
        <v>890.78436279296875</v>
      </c>
      <c r="E3740" s="61">
        <v>890.78436279296875</v>
      </c>
    </row>
    <row r="3741" spans="1:5" ht="45">
      <c r="A3741" s="5" t="s">
        <v>7367</v>
      </c>
      <c r="B3741" s="15" t="s">
        <v>7368</v>
      </c>
      <c r="C3741" s="20" t="s">
        <v>505</v>
      </c>
      <c r="D3741" s="44">
        <v>4.3936023712158203</v>
      </c>
      <c r="E3741" s="55">
        <v>4.3936023712158203</v>
      </c>
    </row>
    <row r="3742" spans="1:5" ht="45">
      <c r="A3742" s="5" t="s">
        <v>7369</v>
      </c>
      <c r="B3742" s="15" t="s">
        <v>7370</v>
      </c>
      <c r="C3742" s="20" t="s">
        <v>5125</v>
      </c>
      <c r="D3742" s="51">
        <v>0.67674148082733154</v>
      </c>
      <c r="E3742" s="62">
        <v>0.67674148082733154</v>
      </c>
    </row>
    <row r="3743" spans="1:5" ht="45">
      <c r="A3743" s="5" t="s">
        <v>7371</v>
      </c>
      <c r="B3743" s="15" t="s">
        <v>7372</v>
      </c>
      <c r="C3743" s="20" t="s">
        <v>5128</v>
      </c>
      <c r="D3743" s="54">
        <v>1.5258100756909698E-4</v>
      </c>
      <c r="E3743" s="65">
        <v>1.5258100756909698E-4</v>
      </c>
    </row>
    <row r="3744" spans="1:5" ht="30">
      <c r="A3744" s="5" t="s">
        <v>7373</v>
      </c>
      <c r="B3744" s="15" t="s">
        <v>7374</v>
      </c>
      <c r="C3744" s="20" t="s">
        <v>38</v>
      </c>
      <c r="D3744" s="45">
        <v>10.329487800598145</v>
      </c>
      <c r="E3744" s="56">
        <v>10.329487800598145</v>
      </c>
    </row>
    <row r="3745" spans="1:5" ht="45">
      <c r="A3745" s="5" t="s">
        <v>7375</v>
      </c>
      <c r="B3745" s="15" t="s">
        <v>7376</v>
      </c>
      <c r="C3745" s="20" t="s">
        <v>30</v>
      </c>
      <c r="D3745" s="50">
        <v>176.53359985351562</v>
      </c>
      <c r="E3745" s="61">
        <v>176.53359985351562</v>
      </c>
    </row>
    <row r="3746" spans="1:5" ht="30">
      <c r="A3746" s="5" t="s">
        <v>7377</v>
      </c>
      <c r="B3746" s="15" t="s">
        <v>7378</v>
      </c>
      <c r="C3746" s="20" t="s">
        <v>212</v>
      </c>
      <c r="D3746" s="50">
        <v>558.91876220703125</v>
      </c>
      <c r="E3746" s="61">
        <v>558.91876220703125</v>
      </c>
    </row>
    <row r="3747" spans="1:5" ht="30">
      <c r="A3747" s="5" t="s">
        <v>7379</v>
      </c>
      <c r="B3747" s="15" t="s">
        <v>7380</v>
      </c>
      <c r="C3747" s="20" t="s">
        <v>505</v>
      </c>
      <c r="D3747" s="44">
        <v>2.1057207584381104</v>
      </c>
      <c r="E3747" s="55">
        <v>2.1057207584381104</v>
      </c>
    </row>
    <row r="3748" spans="1:5" ht="30">
      <c r="A3748" s="5" t="s">
        <v>7381</v>
      </c>
      <c r="B3748" s="15" t="s">
        <v>7382</v>
      </c>
      <c r="C3748" s="20" t="s">
        <v>500</v>
      </c>
      <c r="D3748" s="50">
        <v>747.8646240234375</v>
      </c>
      <c r="E3748" s="61">
        <v>747.8646240234375</v>
      </c>
    </row>
    <row r="3749" spans="1:5" ht="45">
      <c r="A3749" s="5" t="s">
        <v>7383</v>
      </c>
      <c r="B3749" s="15" t="s">
        <v>7384</v>
      </c>
      <c r="C3749" s="20" t="s">
        <v>500</v>
      </c>
      <c r="D3749" s="47">
        <v>-1799.6239013671875</v>
      </c>
      <c r="E3749" s="58">
        <v>-1799.6239013671875</v>
      </c>
    </row>
    <row r="3750" spans="1:5" ht="45">
      <c r="A3750" s="5" t="s">
        <v>7385</v>
      </c>
      <c r="B3750" s="15" t="s">
        <v>7386</v>
      </c>
      <c r="C3750" s="20"/>
      <c r="D3750" s="51">
        <v>-1.0483432561159134E-2</v>
      </c>
      <c r="E3750" s="62">
        <v>-1.0483432561159134E-2</v>
      </c>
    </row>
    <row r="3751" spans="1:5" ht="30">
      <c r="A3751" s="5" t="s">
        <v>7387</v>
      </c>
      <c r="B3751" s="15" t="s">
        <v>7388</v>
      </c>
      <c r="C3751" s="20" t="s">
        <v>3939</v>
      </c>
      <c r="D3751" s="50">
        <v>890.78436279296875</v>
      </c>
      <c r="E3751" s="61">
        <v>890.78436279296875</v>
      </c>
    </row>
    <row r="3752" spans="1:5" ht="45">
      <c r="A3752" s="5" t="s">
        <v>7389</v>
      </c>
      <c r="B3752" s="15" t="s">
        <v>7390</v>
      </c>
      <c r="C3752" s="20" t="s">
        <v>505</v>
      </c>
      <c r="D3752" s="44">
        <v>4.3936023712158203</v>
      </c>
      <c r="E3752" s="55">
        <v>4.3936023712158203</v>
      </c>
    </row>
    <row r="3753" spans="1:5" ht="45">
      <c r="A3753" s="5" t="s">
        <v>7391</v>
      </c>
      <c r="B3753" s="15" t="s">
        <v>7392</v>
      </c>
      <c r="C3753" s="20" t="s">
        <v>5125</v>
      </c>
      <c r="D3753" s="51">
        <v>0.67674148082733154</v>
      </c>
      <c r="E3753" s="62">
        <v>0.67674148082733154</v>
      </c>
    </row>
    <row r="3754" spans="1:5" ht="45">
      <c r="A3754" s="5" t="s">
        <v>7393</v>
      </c>
      <c r="B3754" s="15" t="s">
        <v>7394</v>
      </c>
      <c r="C3754" s="20" t="s">
        <v>5128</v>
      </c>
      <c r="D3754" s="54">
        <v>1.5258100756909698E-4</v>
      </c>
      <c r="E3754" s="65">
        <v>1.5258100756909698E-4</v>
      </c>
    </row>
    <row r="3755" spans="1:5" ht="30">
      <c r="A3755" s="5" t="s">
        <v>7395</v>
      </c>
      <c r="B3755" s="15" t="s">
        <v>7396</v>
      </c>
      <c r="C3755" s="20" t="s">
        <v>38</v>
      </c>
      <c r="D3755" s="44">
        <v>9.8499994277954102</v>
      </c>
      <c r="E3755" s="55">
        <v>9.8499994277954102</v>
      </c>
    </row>
    <row r="3756" spans="1:5" ht="45">
      <c r="A3756" s="5" t="s">
        <v>7397</v>
      </c>
      <c r="B3756" s="15" t="s">
        <v>7398</v>
      </c>
      <c r="C3756" s="20" t="s">
        <v>30</v>
      </c>
      <c r="D3756" s="50">
        <v>360.61846923828125</v>
      </c>
      <c r="E3756" s="61">
        <v>360.61846923828125</v>
      </c>
    </row>
    <row r="3757" spans="1:5" ht="30">
      <c r="A3757" s="5" t="s">
        <v>7399</v>
      </c>
      <c r="B3757" s="15" t="s">
        <v>7400</v>
      </c>
      <c r="C3757" s="20" t="s">
        <v>212</v>
      </c>
      <c r="D3757" s="45">
        <v>20.65283203125</v>
      </c>
      <c r="E3757" s="56">
        <v>20.65283203125</v>
      </c>
    </row>
    <row r="3758" spans="1:5" ht="30">
      <c r="A3758" s="5" t="s">
        <v>7401</v>
      </c>
      <c r="B3758" s="15" t="s">
        <v>7402</v>
      </c>
      <c r="C3758" s="20" t="s">
        <v>505</v>
      </c>
      <c r="D3758" s="44">
        <v>7.3459877967834473</v>
      </c>
      <c r="E3758" s="55">
        <v>7.3459877967834473</v>
      </c>
    </row>
    <row r="3759" spans="1:5" ht="30">
      <c r="A3759" s="5" t="s">
        <v>7403</v>
      </c>
      <c r="B3759" s="15" t="s">
        <v>7404</v>
      </c>
      <c r="C3759" s="20" t="s">
        <v>500</v>
      </c>
      <c r="D3759" s="46">
        <v>3180.99267578125</v>
      </c>
      <c r="E3759" s="57">
        <v>3180.99267578125</v>
      </c>
    </row>
    <row r="3760" spans="1:5" ht="30">
      <c r="A3760" s="5" t="s">
        <v>7405</v>
      </c>
      <c r="B3760" s="15" t="s">
        <v>7406</v>
      </c>
      <c r="C3760" s="20" t="s">
        <v>500</v>
      </c>
      <c r="D3760" s="50">
        <v>633.5042724609375</v>
      </c>
      <c r="E3760" s="61">
        <v>633.5042724609375</v>
      </c>
    </row>
    <row r="3761" spans="1:5" ht="45">
      <c r="A3761" s="5" t="s">
        <v>7407</v>
      </c>
      <c r="B3761" s="15" t="s">
        <v>7408</v>
      </c>
      <c r="C3761" s="20"/>
      <c r="D3761" s="44">
        <v>1.2005442380905151</v>
      </c>
      <c r="E3761" s="55">
        <v>1.2005442380905151</v>
      </c>
    </row>
    <row r="3762" spans="1:5" ht="30">
      <c r="A3762" s="5" t="s">
        <v>7409</v>
      </c>
      <c r="B3762" s="15" t="s">
        <v>7410</v>
      </c>
      <c r="C3762" s="20" t="s">
        <v>3939</v>
      </c>
      <c r="D3762" s="44">
        <v>3.4236855506896973</v>
      </c>
      <c r="E3762" s="55">
        <v>3.4236855506896973</v>
      </c>
    </row>
    <row r="3763" spans="1:5" ht="45">
      <c r="A3763" s="5" t="s">
        <v>7411</v>
      </c>
      <c r="B3763" s="15" t="s">
        <v>7412</v>
      </c>
      <c r="C3763" s="20" t="s">
        <v>505</v>
      </c>
      <c r="D3763" s="44">
        <v>2.1149947643280029</v>
      </c>
      <c r="E3763" s="55">
        <v>2.1149947643280029</v>
      </c>
    </row>
    <row r="3764" spans="1:5" ht="45">
      <c r="A3764" s="5" t="s">
        <v>7413</v>
      </c>
      <c r="B3764" s="15" t="s">
        <v>7414</v>
      </c>
      <c r="C3764" s="20" t="s">
        <v>5125</v>
      </c>
      <c r="D3764" s="51">
        <v>5.1001131534576416E-2</v>
      </c>
      <c r="E3764" s="62">
        <v>5.1001131534576416E-2</v>
      </c>
    </row>
    <row r="3765" spans="1:5" ht="45">
      <c r="A3765" s="5" t="s">
        <v>7415</v>
      </c>
      <c r="B3765" s="15" t="s">
        <v>7416</v>
      </c>
      <c r="C3765" s="20" t="s">
        <v>5128</v>
      </c>
      <c r="D3765" s="52">
        <v>2.2775759134674445E-5</v>
      </c>
      <c r="E3765" s="63">
        <v>2.2775759134674445E-5</v>
      </c>
    </row>
    <row r="3766" spans="1:5" ht="30">
      <c r="A3766" s="5" t="s">
        <v>7417</v>
      </c>
      <c r="B3766" s="15" t="s">
        <v>7418</v>
      </c>
      <c r="C3766" s="20" t="s">
        <v>38</v>
      </c>
      <c r="D3766" s="44">
        <v>9.8499994277954102</v>
      </c>
      <c r="E3766" s="55">
        <v>9.8499994277954102</v>
      </c>
    </row>
    <row r="3767" spans="1:5" ht="45">
      <c r="A3767" s="5" t="s">
        <v>7419</v>
      </c>
      <c r="B3767" s="15" t="s">
        <v>7420</v>
      </c>
      <c r="C3767" s="20" t="s">
        <v>30</v>
      </c>
      <c r="D3767" s="50">
        <v>360.61846923828125</v>
      </c>
      <c r="E3767" s="61">
        <v>360.61846923828125</v>
      </c>
    </row>
    <row r="3768" spans="1:5" ht="30">
      <c r="A3768" s="5" t="s">
        <v>7421</v>
      </c>
      <c r="B3768" s="15" t="s">
        <v>7422</v>
      </c>
      <c r="C3768" s="20" t="s">
        <v>212</v>
      </c>
      <c r="D3768" s="45">
        <v>20.518936157226563</v>
      </c>
      <c r="E3768" s="56">
        <v>20.518936157226563</v>
      </c>
    </row>
    <row r="3769" spans="1:5" ht="30">
      <c r="A3769" s="5" t="s">
        <v>7423</v>
      </c>
      <c r="B3769" s="15" t="s">
        <v>7424</v>
      </c>
      <c r="C3769" s="20" t="s">
        <v>505</v>
      </c>
      <c r="D3769" s="44">
        <v>7.3459877967834473</v>
      </c>
      <c r="E3769" s="55">
        <v>7.3459877967834473</v>
      </c>
    </row>
    <row r="3770" spans="1:5" ht="30">
      <c r="A3770" s="5" t="s">
        <v>7425</v>
      </c>
      <c r="B3770" s="15" t="s">
        <v>7426</v>
      </c>
      <c r="C3770" s="20" t="s">
        <v>500</v>
      </c>
      <c r="D3770" s="46">
        <v>3180.99267578125</v>
      </c>
      <c r="E3770" s="57">
        <v>3180.99267578125</v>
      </c>
    </row>
    <row r="3771" spans="1:5" ht="45">
      <c r="A3771" s="5" t="s">
        <v>7427</v>
      </c>
      <c r="B3771" s="15" t="s">
        <v>7428</v>
      </c>
      <c r="C3771" s="20" t="s">
        <v>500</v>
      </c>
      <c r="D3771" s="50">
        <v>633.5042724609375</v>
      </c>
      <c r="E3771" s="61">
        <v>633.5042724609375</v>
      </c>
    </row>
    <row r="3772" spans="1:5" ht="45">
      <c r="A3772" s="5" t="s">
        <v>7429</v>
      </c>
      <c r="B3772" s="15" t="s">
        <v>7430</v>
      </c>
      <c r="C3772" s="20"/>
      <c r="D3772" s="44">
        <v>1.2005442380905151</v>
      </c>
      <c r="E3772" s="55">
        <v>1.2005442380905151</v>
      </c>
    </row>
    <row r="3773" spans="1:5" ht="30">
      <c r="A3773" s="5" t="s">
        <v>7431</v>
      </c>
      <c r="B3773" s="15" t="s">
        <v>7432</v>
      </c>
      <c r="C3773" s="20" t="s">
        <v>3939</v>
      </c>
      <c r="D3773" s="44">
        <v>3.4236855506896973</v>
      </c>
      <c r="E3773" s="55">
        <v>3.4236855506896973</v>
      </c>
    </row>
    <row r="3774" spans="1:5" ht="45">
      <c r="A3774" s="5" t="s">
        <v>7433</v>
      </c>
      <c r="B3774" s="15" t="s">
        <v>7434</v>
      </c>
      <c r="C3774" s="20" t="s">
        <v>505</v>
      </c>
      <c r="D3774" s="44">
        <v>2.1149947643280029</v>
      </c>
      <c r="E3774" s="55">
        <v>2.1149947643280029</v>
      </c>
    </row>
    <row r="3775" spans="1:5" ht="45">
      <c r="A3775" s="5" t="s">
        <v>7435</v>
      </c>
      <c r="B3775" s="15" t="s">
        <v>7436</v>
      </c>
      <c r="C3775" s="20" t="s">
        <v>5125</v>
      </c>
      <c r="D3775" s="51">
        <v>5.1001131534576416E-2</v>
      </c>
      <c r="E3775" s="62">
        <v>5.1001131534576416E-2</v>
      </c>
    </row>
    <row r="3776" spans="1:5" ht="45">
      <c r="A3776" s="5" t="s">
        <v>7437</v>
      </c>
      <c r="B3776" s="15" t="s">
        <v>7438</v>
      </c>
      <c r="C3776" s="20" t="s">
        <v>5128</v>
      </c>
      <c r="D3776" s="52">
        <v>2.2775759134674445E-5</v>
      </c>
      <c r="E3776" s="63">
        <v>2.2775759134674445E-5</v>
      </c>
    </row>
    <row r="3777" spans="1:5" ht="30">
      <c r="A3777" s="5" t="s">
        <v>7439</v>
      </c>
      <c r="B3777" s="15" t="s">
        <v>7440</v>
      </c>
      <c r="C3777" s="20" t="s">
        <v>38</v>
      </c>
      <c r="D3777" s="50">
        <v>184.8857421875</v>
      </c>
      <c r="E3777" s="61">
        <v>184.8857421875</v>
      </c>
    </row>
    <row r="3778" spans="1:5" ht="30">
      <c r="A3778" s="5" t="s">
        <v>7441</v>
      </c>
      <c r="B3778" s="15" t="s">
        <v>7442</v>
      </c>
      <c r="C3778" s="20" t="s">
        <v>30</v>
      </c>
      <c r="D3778" s="50">
        <v>180.4437255859375</v>
      </c>
      <c r="E3778" s="61">
        <v>180.4437255859375</v>
      </c>
    </row>
    <row r="3779" spans="1:5" ht="30">
      <c r="A3779" s="5" t="s">
        <v>7443</v>
      </c>
      <c r="B3779" s="15" t="s">
        <v>7444</v>
      </c>
      <c r="C3779" s="20" t="s">
        <v>212</v>
      </c>
      <c r="D3779" s="50">
        <v>558.91876220703125</v>
      </c>
      <c r="E3779" s="61">
        <v>558.91876220703125</v>
      </c>
    </row>
    <row r="3780" spans="1:5" ht="30">
      <c r="A3780" s="5" t="s">
        <v>7445</v>
      </c>
      <c r="B3780" s="15" t="s">
        <v>7446</v>
      </c>
      <c r="C3780" s="20" t="s">
        <v>505</v>
      </c>
      <c r="D3780" s="44">
        <v>2.1207411289215088</v>
      </c>
      <c r="E3780" s="55">
        <v>2.1207411289215088</v>
      </c>
    </row>
    <row r="3781" spans="1:5" ht="30">
      <c r="A3781" s="5" t="s">
        <v>7447</v>
      </c>
      <c r="B3781" s="15" t="s">
        <v>7448</v>
      </c>
      <c r="C3781" s="20" t="s">
        <v>500</v>
      </c>
      <c r="D3781" s="50">
        <v>774.18450927734375</v>
      </c>
      <c r="E3781" s="61">
        <v>774.18450927734375</v>
      </c>
    </row>
    <row r="3782" spans="1:5" ht="30">
      <c r="A3782" s="5" t="s">
        <v>7449</v>
      </c>
      <c r="B3782" s="15" t="s">
        <v>7450</v>
      </c>
      <c r="C3782" s="20" t="s">
        <v>500</v>
      </c>
      <c r="D3782" s="47">
        <v>-1773.3040771484375</v>
      </c>
      <c r="E3782" s="58">
        <v>-1773.3040771484375</v>
      </c>
    </row>
    <row r="3783" spans="1:5" ht="45">
      <c r="A3783" s="5" t="s">
        <v>7451</v>
      </c>
      <c r="B3783" s="15" t="s">
        <v>7452</v>
      </c>
      <c r="C3783" s="20"/>
      <c r="D3783" s="44">
        <v>-1.3315438032150269</v>
      </c>
      <c r="E3783" s="55">
        <v>-1.3315438032150269</v>
      </c>
    </row>
    <row r="3784" spans="1:5" ht="30">
      <c r="A3784" s="5" t="s">
        <v>7453</v>
      </c>
      <c r="B3784" s="15" t="s">
        <v>7454</v>
      </c>
      <c r="C3784" s="20" t="s">
        <v>3939</v>
      </c>
      <c r="D3784" s="50">
        <v>897.78411865234375</v>
      </c>
      <c r="E3784" s="61">
        <v>897.78411865234375</v>
      </c>
    </row>
    <row r="3785" spans="1:5" ht="30">
      <c r="A3785" s="5" t="s">
        <v>7455</v>
      </c>
      <c r="B3785" s="15" t="s">
        <v>7456</v>
      </c>
      <c r="C3785" s="20" t="s">
        <v>505</v>
      </c>
      <c r="D3785" s="44">
        <v>4.3377528190612793</v>
      </c>
      <c r="E3785" s="55">
        <v>4.3377528190612793</v>
      </c>
    </row>
    <row r="3786" spans="1:5" ht="45">
      <c r="A3786" s="5" t="s">
        <v>7457</v>
      </c>
      <c r="B3786" s="15" t="s">
        <v>7458</v>
      </c>
      <c r="C3786" s="20" t="s">
        <v>5125</v>
      </c>
      <c r="D3786" s="51">
        <v>0.68810689449310303</v>
      </c>
      <c r="E3786" s="62">
        <v>0.68810689449310303</v>
      </c>
    </row>
    <row r="3787" spans="1:5" ht="45">
      <c r="A3787" s="5" t="s">
        <v>7459</v>
      </c>
      <c r="B3787" s="15" t="s">
        <v>7460</v>
      </c>
      <c r="C3787" s="20" t="s">
        <v>5128</v>
      </c>
      <c r="D3787" s="54">
        <v>1.5330573660321534E-4</v>
      </c>
      <c r="E3787" s="65">
        <v>1.5330573660321534E-4</v>
      </c>
    </row>
    <row r="3788" spans="1:5" ht="30">
      <c r="A3788" s="5" t="s">
        <v>7461</v>
      </c>
      <c r="B3788" s="15" t="s">
        <v>7462</v>
      </c>
      <c r="C3788" s="20" t="s">
        <v>38</v>
      </c>
      <c r="D3788" s="50">
        <v>184.8857421875</v>
      </c>
      <c r="E3788" s="61">
        <v>184.8857421875</v>
      </c>
    </row>
    <row r="3789" spans="1:5" ht="30">
      <c r="A3789" s="5" t="s">
        <v>7463</v>
      </c>
      <c r="B3789" s="15" t="s">
        <v>7464</v>
      </c>
      <c r="C3789" s="20" t="s">
        <v>30</v>
      </c>
      <c r="D3789" s="50">
        <v>180.4437255859375</v>
      </c>
      <c r="E3789" s="61">
        <v>180.4437255859375</v>
      </c>
    </row>
    <row r="3790" spans="1:5" ht="30">
      <c r="A3790" s="5" t="s">
        <v>7465</v>
      </c>
      <c r="B3790" s="15" t="s">
        <v>7466</v>
      </c>
      <c r="C3790" s="20" t="s">
        <v>212</v>
      </c>
      <c r="D3790" s="50">
        <v>558.91876220703125</v>
      </c>
      <c r="E3790" s="61">
        <v>558.91876220703125</v>
      </c>
    </row>
    <row r="3791" spans="1:5" ht="30">
      <c r="A3791" s="5" t="s">
        <v>7467</v>
      </c>
      <c r="B3791" s="15" t="s">
        <v>7468</v>
      </c>
      <c r="C3791" s="20" t="s">
        <v>505</v>
      </c>
      <c r="D3791" s="44">
        <v>2.1207411289215088</v>
      </c>
      <c r="E3791" s="55">
        <v>2.1207411289215088</v>
      </c>
    </row>
    <row r="3792" spans="1:5" ht="30">
      <c r="A3792" s="5" t="s">
        <v>7469</v>
      </c>
      <c r="B3792" s="15" t="s">
        <v>7470</v>
      </c>
      <c r="C3792" s="20" t="s">
        <v>500</v>
      </c>
      <c r="D3792" s="50">
        <v>774.18450927734375</v>
      </c>
      <c r="E3792" s="61">
        <v>774.18450927734375</v>
      </c>
    </row>
    <row r="3793" spans="1:5" ht="30">
      <c r="A3793" s="5" t="s">
        <v>7471</v>
      </c>
      <c r="B3793" s="15" t="s">
        <v>7472</v>
      </c>
      <c r="C3793" s="20" t="s">
        <v>500</v>
      </c>
      <c r="D3793" s="47">
        <v>-1773.3040771484375</v>
      </c>
      <c r="E3793" s="58">
        <v>-1773.3040771484375</v>
      </c>
    </row>
    <row r="3794" spans="1:5" ht="45">
      <c r="A3794" s="5" t="s">
        <v>7473</v>
      </c>
      <c r="B3794" s="15" t="s">
        <v>7474</v>
      </c>
      <c r="C3794" s="20"/>
      <c r="D3794" s="44">
        <v>-1.3315438032150269</v>
      </c>
      <c r="E3794" s="55">
        <v>-1.3315438032150269</v>
      </c>
    </row>
    <row r="3795" spans="1:5" ht="30">
      <c r="A3795" s="5" t="s">
        <v>7475</v>
      </c>
      <c r="B3795" s="15" t="s">
        <v>7476</v>
      </c>
      <c r="C3795" s="20" t="s">
        <v>3939</v>
      </c>
      <c r="D3795" s="50">
        <v>897.78411865234375</v>
      </c>
      <c r="E3795" s="61">
        <v>897.78411865234375</v>
      </c>
    </row>
    <row r="3796" spans="1:5" ht="30">
      <c r="A3796" s="5" t="s">
        <v>7477</v>
      </c>
      <c r="B3796" s="15" t="s">
        <v>7478</v>
      </c>
      <c r="C3796" s="20" t="s">
        <v>505</v>
      </c>
      <c r="D3796" s="44">
        <v>4.3377528190612793</v>
      </c>
      <c r="E3796" s="55">
        <v>4.3377528190612793</v>
      </c>
    </row>
    <row r="3797" spans="1:5" ht="45">
      <c r="A3797" s="5" t="s">
        <v>7479</v>
      </c>
      <c r="B3797" s="15" t="s">
        <v>7480</v>
      </c>
      <c r="C3797" s="20" t="s">
        <v>5125</v>
      </c>
      <c r="D3797" s="51">
        <v>0.68810689449310303</v>
      </c>
      <c r="E3797" s="62">
        <v>0.68810689449310303</v>
      </c>
    </row>
    <row r="3798" spans="1:5" ht="45">
      <c r="A3798" s="5" t="s">
        <v>7481</v>
      </c>
      <c r="B3798" s="15" t="s">
        <v>7482</v>
      </c>
      <c r="C3798" s="20" t="s">
        <v>5128</v>
      </c>
      <c r="D3798" s="54">
        <v>1.5330573660321534E-4</v>
      </c>
      <c r="E3798" s="65">
        <v>1.5330573660321534E-4</v>
      </c>
    </row>
    <row r="3799" spans="1:5" ht="45">
      <c r="A3799" s="5" t="s">
        <v>7483</v>
      </c>
      <c r="B3799" s="15" t="s">
        <v>7484</v>
      </c>
      <c r="C3799" s="20" t="s">
        <v>38</v>
      </c>
      <c r="D3799" s="44">
        <v>1.0135135650634766</v>
      </c>
      <c r="E3799" s="55">
        <v>1.0135135650634766</v>
      </c>
    </row>
    <row r="3800" spans="1:5" ht="45">
      <c r="A3800" s="5" t="s">
        <v>7485</v>
      </c>
      <c r="B3800" s="15" t="s">
        <v>7486</v>
      </c>
      <c r="C3800" s="20" t="s">
        <v>30</v>
      </c>
      <c r="D3800" s="45">
        <v>29.999990463256836</v>
      </c>
      <c r="E3800" s="56">
        <v>29.999990463256836</v>
      </c>
    </row>
    <row r="3801" spans="1:5" ht="45">
      <c r="A3801" s="5" t="s">
        <v>7487</v>
      </c>
      <c r="B3801" s="15" t="s">
        <v>7488</v>
      </c>
      <c r="C3801" s="20" t="s">
        <v>212</v>
      </c>
      <c r="D3801" s="50">
        <v>184.69970703125</v>
      </c>
      <c r="E3801" s="61">
        <v>184.69970703125</v>
      </c>
    </row>
    <row r="3802" spans="1:5" ht="45">
      <c r="A3802" s="5" t="s">
        <v>7489</v>
      </c>
      <c r="B3802" s="15" t="s">
        <v>7490</v>
      </c>
      <c r="C3802" s="20" t="s">
        <v>500</v>
      </c>
      <c r="D3802" s="46">
        <v>17296.677734375</v>
      </c>
      <c r="E3802" s="57">
        <v>17296.677734375</v>
      </c>
    </row>
    <row r="3803" spans="1:5" ht="45">
      <c r="A3803" s="5" t="s">
        <v>7491</v>
      </c>
      <c r="B3803" s="15" t="s">
        <v>7492</v>
      </c>
      <c r="C3803" s="20" t="s">
        <v>500</v>
      </c>
      <c r="D3803" s="46">
        <v>17286.119140625</v>
      </c>
      <c r="E3803" s="57">
        <v>17286.119140625</v>
      </c>
    </row>
    <row r="3804" spans="1:5" ht="45">
      <c r="A3804" s="5" t="s">
        <v>7493</v>
      </c>
      <c r="B3804" s="15" t="s">
        <v>7494</v>
      </c>
      <c r="C3804" s="20" t="s">
        <v>500</v>
      </c>
      <c r="D3804" s="46">
        <v>18840.599609375</v>
      </c>
      <c r="E3804" s="57">
        <v>18840.599609375</v>
      </c>
    </row>
    <row r="3805" spans="1:5" ht="45">
      <c r="A3805" s="5" t="s">
        <v>7495</v>
      </c>
      <c r="B3805" s="15" t="s">
        <v>7496</v>
      </c>
      <c r="C3805" s="20" t="s">
        <v>3932</v>
      </c>
      <c r="D3805" s="44">
        <v>6.9862322807312012</v>
      </c>
      <c r="E3805" s="55">
        <v>6.9862322807312012</v>
      </c>
    </row>
    <row r="3806" spans="1:5" ht="45">
      <c r="A3806" s="5" t="s">
        <v>7497</v>
      </c>
      <c r="B3806" s="15" t="s">
        <v>7498</v>
      </c>
      <c r="C3806" s="20" t="s">
        <v>120</v>
      </c>
      <c r="D3806" s="46">
        <v>886886.125</v>
      </c>
      <c r="E3806" s="57">
        <v>886886.125</v>
      </c>
    </row>
    <row r="3807" spans="1:5" ht="45">
      <c r="A3807" s="5" t="s">
        <v>7499</v>
      </c>
      <c r="B3807" s="15" t="s">
        <v>7500</v>
      </c>
      <c r="C3807" s="20" t="s">
        <v>120</v>
      </c>
      <c r="D3807" s="46">
        <v>966640.8125</v>
      </c>
      <c r="E3807" s="57">
        <v>966640.8125</v>
      </c>
    </row>
    <row r="3808" spans="1:5" ht="45">
      <c r="A3808" s="5" t="s">
        <v>7501</v>
      </c>
      <c r="B3808" s="15" t="s">
        <v>7502</v>
      </c>
      <c r="C3808" s="20" t="s">
        <v>585</v>
      </c>
      <c r="D3808" s="44">
        <v>2.3619730472564697</v>
      </c>
      <c r="E3808" s="55">
        <v>2.3619730472564697</v>
      </c>
    </row>
    <row r="3809" spans="1:5" ht="45">
      <c r="A3809" s="5" t="s">
        <v>7503</v>
      </c>
      <c r="B3809" s="15" t="s">
        <v>7504</v>
      </c>
      <c r="C3809" s="20" t="s">
        <v>33</v>
      </c>
      <c r="D3809" s="44">
        <v>5.3600001335144043</v>
      </c>
      <c r="E3809" s="55">
        <v>5.3600001335144043</v>
      </c>
    </row>
    <row r="3810" spans="1:5" ht="45">
      <c r="A3810" s="5" t="s">
        <v>7505</v>
      </c>
      <c r="B3810" s="15" t="s">
        <v>7506</v>
      </c>
      <c r="C3810" s="20" t="s">
        <v>33</v>
      </c>
      <c r="D3810" s="45">
        <v>27.989999771118164</v>
      </c>
      <c r="E3810" s="56">
        <v>27.989999771118164</v>
      </c>
    </row>
    <row r="3811" spans="1:5" ht="45">
      <c r="A3811" s="5" t="s">
        <v>7507</v>
      </c>
      <c r="B3811" s="15" t="s">
        <v>7508</v>
      </c>
      <c r="C3811" s="20" t="s">
        <v>33</v>
      </c>
      <c r="D3811" s="45">
        <v>48.630001068115234</v>
      </c>
      <c r="E3811" s="56">
        <v>48.630001068115234</v>
      </c>
    </row>
    <row r="3812" spans="1:5" ht="45">
      <c r="A3812" s="5" t="s">
        <v>7509</v>
      </c>
      <c r="B3812" s="15" t="s">
        <v>7510</v>
      </c>
      <c r="C3812" s="20" t="s">
        <v>33</v>
      </c>
      <c r="D3812" s="44">
        <v>3.9900000095367432</v>
      </c>
      <c r="E3812" s="55">
        <v>3.9900000095367432</v>
      </c>
    </row>
    <row r="3813" spans="1:5" ht="45">
      <c r="A3813" s="5" t="s">
        <v>7511</v>
      </c>
      <c r="B3813" s="15" t="s">
        <v>7512</v>
      </c>
      <c r="C3813" s="20" t="s">
        <v>33</v>
      </c>
      <c r="D3813" s="45">
        <v>13.039999008178711</v>
      </c>
      <c r="E3813" s="56">
        <v>13.039999008178711</v>
      </c>
    </row>
    <row r="3814" spans="1:5" ht="45">
      <c r="A3814" s="5" t="s">
        <v>7513</v>
      </c>
      <c r="B3814" s="15" t="s">
        <v>7514</v>
      </c>
      <c r="C3814" s="20" t="s">
        <v>33</v>
      </c>
      <c r="D3814" s="51">
        <v>0.80000001192092896</v>
      </c>
      <c r="E3814" s="62">
        <v>0.80000001192092896</v>
      </c>
    </row>
    <row r="3815" spans="1:5" ht="45">
      <c r="A3815" s="5" t="s">
        <v>7515</v>
      </c>
      <c r="B3815" s="15" t="s">
        <v>7516</v>
      </c>
      <c r="C3815" s="20" t="s">
        <v>33</v>
      </c>
      <c r="D3815" s="51">
        <v>0.18999999761581421</v>
      </c>
      <c r="E3815" s="62">
        <v>0.18999999761581421</v>
      </c>
    </row>
    <row r="3816" spans="1:5" ht="45">
      <c r="A3816" s="5" t="s">
        <v>7517</v>
      </c>
      <c r="B3816" s="15" t="s">
        <v>7518</v>
      </c>
      <c r="C3816" s="20" t="s">
        <v>33</v>
      </c>
      <c r="D3816" s="48">
        <v>0</v>
      </c>
      <c r="E3816" s="59">
        <v>0</v>
      </c>
    </row>
    <row r="3817" spans="1:5" ht="45">
      <c r="A3817" s="5" t="s">
        <v>7519</v>
      </c>
      <c r="B3817" s="15" t="s">
        <v>7520</v>
      </c>
      <c r="C3817" s="20" t="s">
        <v>33</v>
      </c>
      <c r="D3817" s="48">
        <v>0</v>
      </c>
      <c r="E3817" s="59">
        <v>0</v>
      </c>
    </row>
    <row r="3818" spans="1:5">
      <c r="A3818" s="5"/>
      <c r="B3818" s="15"/>
      <c r="C3818" s="20"/>
      <c r="D3818" s="12"/>
      <c r="E3818" s="34"/>
    </row>
    <row r="3819" spans="1:5">
      <c r="A3819" s="8"/>
      <c r="B3819" s="16"/>
      <c r="C3819" s="21"/>
      <c r="D3819" s="13"/>
      <c r="E3819" s="33"/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ELINK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142875</xdr:colOff>
                <xdr:row>5</xdr:row>
                <xdr:rowOff>0</xdr:rowOff>
              </to>
            </anchor>
          </controlPr>
        </control>
      </mc:Choice>
      <mc:Fallback>
        <control shapeId="1025" r:id="rId4" name="ELINK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2:AG48"/>
  <sheetViews>
    <sheetView zoomScale="75" zoomScaleNormal="75" workbookViewId="0">
      <selection activeCell="C6" sqref="C6"/>
    </sheetView>
  </sheetViews>
  <sheetFormatPr defaultRowHeight="15"/>
  <cols>
    <col min="1" max="1" width="2.42578125" customWidth="1"/>
    <col min="2" max="2" width="10.140625" customWidth="1"/>
    <col min="3" max="4" width="10.7109375" customWidth="1"/>
    <col min="5" max="5" width="11" customWidth="1"/>
    <col min="6" max="7" width="2.7109375" customWidth="1"/>
    <col min="8" max="8" width="19.5703125" bestFit="1" customWidth="1"/>
    <col min="9" max="10" width="8.7109375" customWidth="1"/>
    <col min="11" max="11" width="2.5703125" customWidth="1"/>
    <col min="12" max="12" width="8.7109375" customWidth="1"/>
    <col min="13" max="13" width="6.85546875" customWidth="1"/>
    <col min="14" max="14" width="2.28515625" customWidth="1"/>
    <col min="15" max="15" width="8.7109375" customWidth="1"/>
    <col min="16" max="16" width="6.85546875" customWidth="1"/>
    <col min="17" max="17" width="2.7109375" customWidth="1"/>
    <col min="18" max="23" width="9" customWidth="1"/>
    <col min="24" max="24" width="2.7109375" customWidth="1"/>
    <col min="25" max="27" width="8.5703125" customWidth="1"/>
  </cols>
  <sheetData>
    <row r="2" spans="2:33">
      <c r="B2" s="66" t="s">
        <v>7523</v>
      </c>
      <c r="C2" s="67">
        <v>350</v>
      </c>
      <c r="D2" s="66" t="s">
        <v>3875</v>
      </c>
    </row>
    <row r="3" spans="2:33">
      <c r="H3" t="s">
        <v>7524</v>
      </c>
    </row>
    <row r="4" spans="2:33" ht="31.15" customHeight="1" thickBot="1">
      <c r="B4" s="68" t="s">
        <v>7525</v>
      </c>
      <c r="C4" s="68" t="s">
        <v>7526</v>
      </c>
      <c r="D4" s="68" t="s">
        <v>7527</v>
      </c>
      <c r="E4" s="68" t="s">
        <v>7528</v>
      </c>
      <c r="H4" s="69" t="s">
        <v>7529</v>
      </c>
      <c r="I4" s="151" t="s">
        <v>7530</v>
      </c>
      <c r="J4" s="152"/>
      <c r="K4" s="70"/>
      <c r="L4" s="153" t="s">
        <v>7531</v>
      </c>
      <c r="M4" s="154"/>
      <c r="N4" s="70"/>
      <c r="O4" s="153" t="s">
        <v>7532</v>
      </c>
      <c r="P4" s="154"/>
      <c r="Q4" s="71"/>
      <c r="R4" s="72" t="s">
        <v>7533</v>
      </c>
      <c r="S4" s="72" t="s">
        <v>7534</v>
      </c>
      <c r="T4" s="72" t="s">
        <v>7535</v>
      </c>
      <c r="U4" s="72" t="s">
        <v>7536</v>
      </c>
      <c r="V4" s="72" t="s">
        <v>7537</v>
      </c>
      <c r="W4" s="72" t="s">
        <v>7538</v>
      </c>
      <c r="Y4" s="73"/>
      <c r="Z4" s="73"/>
      <c r="AA4" s="73"/>
      <c r="AB4" s="73"/>
    </row>
    <row r="5" spans="2:33" ht="15.75" thickTop="1">
      <c r="B5" s="74">
        <v>0.5</v>
      </c>
      <c r="C5" s="75">
        <v>230</v>
      </c>
      <c r="D5" s="76" t="s">
        <v>7539</v>
      </c>
      <c r="E5" s="77" t="s">
        <v>7540</v>
      </c>
      <c r="H5" s="78" t="s">
        <v>7541</v>
      </c>
      <c r="I5" s="79">
        <v>162.5</v>
      </c>
      <c r="J5" s="80"/>
      <c r="K5" s="81"/>
      <c r="L5" s="82">
        <f>S6</f>
        <v>152.53149999999999</v>
      </c>
      <c r="M5" s="83"/>
      <c r="N5" s="81"/>
      <c r="O5" s="82">
        <f>S5</f>
        <v>142</v>
      </c>
      <c r="P5" s="83"/>
      <c r="Q5" s="71"/>
      <c r="R5" s="84">
        <v>175</v>
      </c>
      <c r="S5" s="85">
        <v>142</v>
      </c>
      <c r="T5" s="85">
        <f t="shared" ref="T5:T6" si="0" xml:space="preserve"> 0.1036*R5 + 525.1</f>
        <v>543.23</v>
      </c>
      <c r="U5" s="86">
        <v>200.5</v>
      </c>
      <c r="V5" s="86">
        <v>857</v>
      </c>
      <c r="W5" s="86">
        <v>149.30000000000001</v>
      </c>
      <c r="Y5" s="87"/>
      <c r="AB5" s="88"/>
      <c r="AF5">
        <v>162.5</v>
      </c>
    </row>
    <row r="6" spans="2:33">
      <c r="B6" s="89">
        <v>0.75</v>
      </c>
      <c r="C6" s="90">
        <f>B6*C8</f>
        <v>262.5</v>
      </c>
      <c r="D6" s="77" t="s">
        <v>7542</v>
      </c>
      <c r="E6" s="77" t="s">
        <v>7543</v>
      </c>
      <c r="H6" s="91" t="s">
        <v>7544</v>
      </c>
      <c r="I6" s="92">
        <v>59.74</v>
      </c>
      <c r="J6" s="93">
        <f>I6/I$5</f>
        <v>0.36763076923076926</v>
      </c>
      <c r="L6" s="94">
        <f>J6*L$5</f>
        <v>56.075272676923078</v>
      </c>
      <c r="M6" s="95"/>
      <c r="O6" s="94">
        <f>J6*O$5</f>
        <v>52.203569230769233</v>
      </c>
      <c r="P6" s="95"/>
      <c r="Q6" s="71"/>
      <c r="R6" s="84">
        <v>265</v>
      </c>
      <c r="S6" s="85">
        <f>V17</f>
        <v>152.53149999999999</v>
      </c>
      <c r="T6" s="85">
        <f t="shared" si="0"/>
        <v>552.55399999999997</v>
      </c>
      <c r="U6" s="86"/>
      <c r="V6" s="86"/>
      <c r="W6" s="85"/>
      <c r="Y6" s="87"/>
      <c r="AB6" s="88"/>
      <c r="AF6">
        <v>59.74</v>
      </c>
      <c r="AG6">
        <v>0.36763076923076898</v>
      </c>
    </row>
    <row r="7" spans="2:33">
      <c r="B7" s="89">
        <v>1</v>
      </c>
      <c r="C7" s="90">
        <v>295</v>
      </c>
      <c r="D7" s="77" t="s">
        <v>7545</v>
      </c>
      <c r="E7" s="77" t="s">
        <v>7546</v>
      </c>
      <c r="H7" s="91" t="s">
        <v>7547</v>
      </c>
      <c r="I7" s="92">
        <v>35.78</v>
      </c>
      <c r="J7" s="93">
        <f t="shared" ref="J7:J13" si="1">I7/I$5</f>
        <v>0.2201846153846154</v>
      </c>
      <c r="L7" s="94">
        <f t="shared" ref="L7:L9" si="2">J7*L$5</f>
        <v>33.585089661538461</v>
      </c>
      <c r="M7" s="95"/>
      <c r="O7" s="94">
        <f t="shared" ref="O7:O13" si="3">J7*O$5</f>
        <v>31.266215384615386</v>
      </c>
      <c r="P7" s="95"/>
      <c r="Q7" s="71"/>
      <c r="R7" s="84">
        <v>350</v>
      </c>
      <c r="S7" s="85">
        <v>162.5</v>
      </c>
      <c r="T7" s="85">
        <f xml:space="preserve"> 0.1036*R7 + 525.1</f>
        <v>561.36</v>
      </c>
      <c r="U7" s="86">
        <v>387.7</v>
      </c>
      <c r="V7" s="86">
        <v>894</v>
      </c>
      <c r="W7" s="86">
        <v>148.19999999999999</v>
      </c>
      <c r="Y7" s="87"/>
      <c r="AB7" s="88"/>
      <c r="AF7">
        <v>35.78</v>
      </c>
      <c r="AG7">
        <v>0.2201846153846154</v>
      </c>
    </row>
    <row r="8" spans="2:33">
      <c r="B8" s="96" t="s">
        <v>7548</v>
      </c>
      <c r="C8" s="96">
        <v>350</v>
      </c>
      <c r="D8" s="97" t="s">
        <v>3875</v>
      </c>
      <c r="H8" s="91" t="s">
        <v>7549</v>
      </c>
      <c r="I8" s="92">
        <v>32.6</v>
      </c>
      <c r="J8" s="93">
        <f t="shared" si="1"/>
        <v>0.20061538461538461</v>
      </c>
      <c r="L8" s="94">
        <f t="shared" si="2"/>
        <v>30.600165538461535</v>
      </c>
      <c r="M8" s="95"/>
      <c r="O8" s="94">
        <f t="shared" si="3"/>
        <v>28.487384615384617</v>
      </c>
      <c r="P8" s="95"/>
      <c r="Q8" s="71"/>
      <c r="R8" s="84"/>
      <c r="S8" s="98"/>
      <c r="T8" s="98"/>
      <c r="U8" s="98"/>
      <c r="V8" s="98"/>
      <c r="W8" s="98"/>
      <c r="AF8">
        <v>32.6</v>
      </c>
      <c r="AG8">
        <v>0.20061538461538461</v>
      </c>
    </row>
    <row r="9" spans="2:33">
      <c r="H9" s="99" t="s">
        <v>7550</v>
      </c>
      <c r="I9" s="100">
        <v>17.440000000000001</v>
      </c>
      <c r="J9" s="101">
        <f t="shared" si="1"/>
        <v>0.10732307692307694</v>
      </c>
      <c r="K9" s="102"/>
      <c r="L9" s="103">
        <f t="shared" si="2"/>
        <v>16.370149907692308</v>
      </c>
      <c r="M9" s="104"/>
      <c r="N9" s="102"/>
      <c r="O9" s="103">
        <f t="shared" si="3"/>
        <v>15.239876923076926</v>
      </c>
      <c r="P9" s="104"/>
      <c r="Q9" s="71"/>
      <c r="S9" s="71"/>
      <c r="T9" s="105"/>
      <c r="U9" s="71"/>
      <c r="V9" s="71"/>
      <c r="W9" s="71"/>
      <c r="AF9">
        <v>17.440000000000001</v>
      </c>
      <c r="AG9">
        <v>0.10732307692307694</v>
      </c>
    </row>
    <row r="10" spans="2:33">
      <c r="H10" s="106" t="s">
        <v>7551</v>
      </c>
      <c r="R10" s="84" t="s">
        <v>7552</v>
      </c>
      <c r="S10" s="71" t="s">
        <v>7553</v>
      </c>
      <c r="T10" s="105"/>
      <c r="U10" s="71"/>
      <c r="V10" s="71"/>
      <c r="W10" s="71"/>
    </row>
    <row r="11" spans="2:33">
      <c r="H11" s="78" t="s">
        <v>7554</v>
      </c>
      <c r="I11" s="107">
        <v>9.85</v>
      </c>
      <c r="J11" s="80">
        <f t="shared" si="1"/>
        <v>6.0615384615384613E-2</v>
      </c>
      <c r="K11" s="81"/>
      <c r="L11" s="108">
        <f>J11*L$5</f>
        <v>9.2457555384615375</v>
      </c>
      <c r="M11" s="109"/>
      <c r="N11" s="81"/>
      <c r="O11" s="108">
        <f t="shared" si="3"/>
        <v>8.6073846153846159</v>
      </c>
      <c r="P11" s="109"/>
      <c r="R11" s="71">
        <v>175</v>
      </c>
      <c r="S11" s="71">
        <v>92.74</v>
      </c>
      <c r="T11" s="105"/>
      <c r="U11" s="71"/>
      <c r="V11" s="71"/>
      <c r="W11" s="71"/>
      <c r="AF11">
        <v>9.85</v>
      </c>
      <c r="AG11">
        <v>6.0615384615384613E-2</v>
      </c>
    </row>
    <row r="12" spans="2:33">
      <c r="B12" s="110"/>
      <c r="C12" s="88"/>
      <c r="D12" s="111"/>
      <c r="H12" s="91" t="s">
        <v>7555</v>
      </c>
      <c r="I12" s="92">
        <v>3.88</v>
      </c>
      <c r="J12" s="93">
        <f t="shared" si="1"/>
        <v>2.3876923076923077E-2</v>
      </c>
      <c r="L12" s="94">
        <f t="shared" ref="L12:L13" si="4">J12*L$5</f>
        <v>3.6419828923076922</v>
      </c>
      <c r="M12" s="112"/>
      <c r="O12" s="94">
        <f t="shared" si="3"/>
        <v>3.3905230769230768</v>
      </c>
      <c r="P12" s="112"/>
      <c r="R12" s="71">
        <v>265</v>
      </c>
      <c r="S12" s="71">
        <v>140.80000000000001</v>
      </c>
      <c r="T12" s="105"/>
      <c r="U12" s="71"/>
      <c r="V12" s="71"/>
      <c r="W12" s="71"/>
      <c r="AF12">
        <v>3.88</v>
      </c>
      <c r="AG12">
        <v>2.3876923076923101E-2</v>
      </c>
    </row>
    <row r="13" spans="2:33">
      <c r="B13" s="110"/>
      <c r="C13" s="88"/>
      <c r="D13" s="111"/>
      <c r="H13" s="99" t="s">
        <v>7556</v>
      </c>
      <c r="I13" s="100">
        <v>1.47</v>
      </c>
      <c r="J13" s="101">
        <f t="shared" si="1"/>
        <v>9.0461538461538461E-3</v>
      </c>
      <c r="K13" s="102"/>
      <c r="L13" s="103">
        <f t="shared" si="4"/>
        <v>1.3798234153846154</v>
      </c>
      <c r="M13" s="113"/>
      <c r="N13" s="102"/>
      <c r="O13" s="103">
        <f t="shared" si="3"/>
        <v>1.2845538461538462</v>
      </c>
      <c r="P13" s="113"/>
      <c r="R13" s="71">
        <v>350</v>
      </c>
      <c r="S13" s="71">
        <v>184.7</v>
      </c>
      <c r="T13" s="105"/>
      <c r="U13" s="71"/>
      <c r="V13" s="71"/>
      <c r="W13" s="71"/>
      <c r="AF13">
        <v>1.47</v>
      </c>
      <c r="AG13">
        <v>9.0461538461538461E-3</v>
      </c>
    </row>
    <row r="14" spans="2:33">
      <c r="B14" s="110"/>
      <c r="C14" s="88"/>
      <c r="D14" s="111"/>
      <c r="R14" s="71"/>
      <c r="S14" s="71"/>
      <c r="T14" s="105"/>
      <c r="U14" s="71"/>
      <c r="V14" s="71"/>
      <c r="W14" s="71"/>
    </row>
    <row r="15" spans="2:33">
      <c r="B15" s="110"/>
      <c r="C15" s="88"/>
      <c r="D15" s="111"/>
      <c r="R15" s="71"/>
      <c r="S15" s="71"/>
      <c r="T15" s="71"/>
      <c r="U15" s="71"/>
      <c r="V15" s="71"/>
    </row>
    <row r="16" spans="2:33">
      <c r="B16" s="110"/>
      <c r="C16" s="88"/>
      <c r="D16" s="111"/>
      <c r="R16" s="84" t="s">
        <v>7552</v>
      </c>
      <c r="S16" s="84" t="s">
        <v>7557</v>
      </c>
      <c r="T16" s="105"/>
      <c r="U16" s="71"/>
      <c r="V16" s="71"/>
    </row>
    <row r="17" spans="2:29">
      <c r="B17" s="110"/>
      <c r="C17" s="88"/>
      <c r="D17" s="111"/>
      <c r="R17" s="114">
        <v>175</v>
      </c>
      <c r="S17" s="115">
        <v>142</v>
      </c>
      <c r="T17" s="116"/>
      <c r="U17" s="117">
        <v>265</v>
      </c>
      <c r="V17" s="118">
        <f xml:space="preserve"> 0.1171*U17 + 121.5</f>
        <v>152.53149999999999</v>
      </c>
    </row>
    <row r="18" spans="2:29">
      <c r="B18" s="110"/>
      <c r="C18" s="88"/>
      <c r="D18" s="111"/>
      <c r="R18" s="114">
        <v>350</v>
      </c>
      <c r="S18" s="115">
        <v>162.5</v>
      </c>
      <c r="T18" s="116"/>
      <c r="U18" s="98">
        <v>330</v>
      </c>
      <c r="V18" s="119">
        <f xml:space="preserve"> 0.1171*U18 + 121.5</f>
        <v>160.143</v>
      </c>
    </row>
    <row r="19" spans="2:29">
      <c r="C19" s="110"/>
      <c r="R19" s="71"/>
      <c r="S19" s="71"/>
      <c r="T19" s="71"/>
      <c r="U19" s="71"/>
      <c r="V19" s="120"/>
    </row>
    <row r="20" spans="2:29">
      <c r="R20" s="71"/>
      <c r="S20" s="71"/>
      <c r="T20" s="71"/>
      <c r="U20" s="71"/>
      <c r="V20" s="120"/>
    </row>
    <row r="21" spans="2:29">
      <c r="R21" s="84" t="s">
        <v>7552</v>
      </c>
      <c r="S21" s="84" t="s">
        <v>7558</v>
      </c>
      <c r="T21" s="71"/>
      <c r="U21" s="71"/>
      <c r="V21" s="120"/>
    </row>
    <row r="22" spans="2:29" ht="15.75">
      <c r="R22" s="114">
        <v>175</v>
      </c>
      <c r="S22" s="121">
        <v>530.79999999999995</v>
      </c>
      <c r="T22" s="71"/>
      <c r="U22" s="117">
        <v>265</v>
      </c>
      <c r="V22" s="122">
        <f xml:space="preserve"> 0.0269*U22 + 526.1</f>
        <v>533.22850000000005</v>
      </c>
    </row>
    <row r="23" spans="2:29">
      <c r="R23" s="114">
        <v>350</v>
      </c>
      <c r="S23" s="121">
        <v>535.5</v>
      </c>
      <c r="T23" s="123"/>
      <c r="U23" s="123"/>
      <c r="V23" s="120"/>
    </row>
    <row r="24" spans="2:29">
      <c r="R24" s="71">
        <v>355</v>
      </c>
      <c r="S24" s="71">
        <v>550</v>
      </c>
      <c r="T24" s="71"/>
      <c r="U24" s="71"/>
      <c r="V24" s="120"/>
    </row>
    <row r="25" spans="2:29">
      <c r="R25" s="71"/>
      <c r="S25" s="71"/>
      <c r="T25" s="71"/>
      <c r="U25" s="71"/>
      <c r="V25" s="120"/>
    </row>
    <row r="26" spans="2:29">
      <c r="R26" s="84" t="s">
        <v>7552</v>
      </c>
      <c r="S26" s="84" t="s">
        <v>7559</v>
      </c>
      <c r="T26" s="84" t="s">
        <v>7560</v>
      </c>
      <c r="U26" s="71"/>
      <c r="V26" s="119"/>
      <c r="Z26" s="111"/>
      <c r="AC26" s="111"/>
    </row>
    <row r="27" spans="2:29">
      <c r="R27" s="114">
        <v>175</v>
      </c>
      <c r="S27" s="124">
        <v>547.70000000000005</v>
      </c>
      <c r="T27" s="71">
        <v>2.9</v>
      </c>
      <c r="U27" s="117"/>
      <c r="V27" s="119"/>
      <c r="Z27" s="111"/>
      <c r="AC27" s="111"/>
    </row>
    <row r="28" spans="2:29">
      <c r="R28" s="114">
        <v>350</v>
      </c>
      <c r="S28" s="124">
        <v>1112.5</v>
      </c>
      <c r="T28" s="71">
        <v>6.6</v>
      </c>
      <c r="U28" s="71"/>
      <c r="V28" s="119"/>
      <c r="Z28" s="111"/>
      <c r="AC28" s="111"/>
    </row>
    <row r="29" spans="2:29">
      <c r="R29" s="71"/>
      <c r="S29" s="71"/>
      <c r="T29" s="71"/>
      <c r="U29" s="71"/>
      <c r="V29" s="120"/>
      <c r="Z29" s="111"/>
      <c r="AC29" s="111"/>
    </row>
    <row r="30" spans="2:29">
      <c r="O30" s="73"/>
      <c r="P30" s="73"/>
      <c r="Q30" s="73"/>
      <c r="R30" s="71"/>
      <c r="S30" s="71"/>
      <c r="T30" s="71"/>
      <c r="U30" s="71"/>
      <c r="V30" s="120"/>
      <c r="Z30" s="111"/>
      <c r="AC30" s="111"/>
    </row>
    <row r="31" spans="2:29">
      <c r="M31" s="111"/>
      <c r="P31" s="111"/>
      <c r="Q31" s="111"/>
      <c r="R31" s="84" t="s">
        <v>7552</v>
      </c>
      <c r="S31" s="84" t="s">
        <v>7561</v>
      </c>
      <c r="T31" s="71"/>
      <c r="U31" s="71"/>
      <c r="V31" s="120"/>
      <c r="Z31" s="111"/>
      <c r="AC31" s="111"/>
    </row>
    <row r="32" spans="2:29">
      <c r="M32" s="111"/>
      <c r="R32" s="114">
        <v>175</v>
      </c>
      <c r="S32" s="125">
        <v>544.79999999999995</v>
      </c>
      <c r="T32" s="126"/>
      <c r="U32" s="117">
        <v>265</v>
      </c>
      <c r="V32" s="118">
        <f xml:space="preserve"> 3.2063*U32 - 16.3</f>
        <v>833.36950000000013</v>
      </c>
      <c r="Z32" s="111"/>
      <c r="AC32" s="111"/>
    </row>
    <row r="33" spans="2:32">
      <c r="M33" s="111"/>
      <c r="P33" s="111"/>
      <c r="Q33" s="111"/>
      <c r="R33" s="114">
        <v>350</v>
      </c>
      <c r="S33" s="125">
        <v>1105.9000000000001</v>
      </c>
      <c r="T33" s="127"/>
      <c r="U33" s="127"/>
      <c r="V33" s="120"/>
    </row>
    <row r="34" spans="2:32">
      <c r="M34" s="111"/>
      <c r="R34" s="71"/>
      <c r="S34" s="71"/>
      <c r="T34" s="71"/>
      <c r="U34" s="71"/>
      <c r="V34" s="120"/>
      <c r="AC34" s="111"/>
      <c r="AF34" s="111"/>
    </row>
    <row r="35" spans="2:32">
      <c r="M35" s="111"/>
      <c r="P35" s="111"/>
      <c r="Q35" s="111"/>
      <c r="R35" s="71"/>
      <c r="S35" s="71"/>
      <c r="T35" s="71"/>
      <c r="U35" s="71"/>
      <c r="V35" s="120"/>
      <c r="AC35" s="111"/>
    </row>
    <row r="36" spans="2:32">
      <c r="M36" s="111"/>
      <c r="R36" s="84" t="s">
        <v>7552</v>
      </c>
      <c r="S36" s="84" t="s">
        <v>7562</v>
      </c>
      <c r="T36" s="71"/>
      <c r="U36" s="71"/>
      <c r="V36" s="120"/>
      <c r="AC36" s="111"/>
      <c r="AF36" s="111"/>
    </row>
    <row r="37" spans="2:32">
      <c r="B37">
        <v>350</v>
      </c>
      <c r="C37">
        <f>-0.0031*B37^2 + 2.012*B37 - 161.83</f>
        <v>162.62000000000003</v>
      </c>
      <c r="M37" s="111"/>
      <c r="P37" s="88"/>
      <c r="Q37" s="88"/>
      <c r="R37" s="114">
        <v>175</v>
      </c>
      <c r="S37" s="125">
        <v>1131.2</v>
      </c>
      <c r="T37" s="71"/>
      <c r="U37" s="117">
        <v>265</v>
      </c>
      <c r="V37" s="118">
        <f xml:space="preserve"> 0.1131*U37 + 1111.4</f>
        <v>1141.3715000000002</v>
      </c>
      <c r="AC37" s="111"/>
    </row>
    <row r="38" spans="2:32">
      <c r="C38">
        <f>18841/4.1868</f>
        <v>4500.0955383586515</v>
      </c>
      <c r="R38" s="114">
        <v>350</v>
      </c>
      <c r="S38" s="125">
        <v>1151</v>
      </c>
      <c r="T38" s="127"/>
      <c r="U38" s="127"/>
      <c r="V38" s="128"/>
      <c r="AC38" s="111"/>
    </row>
    <row r="39" spans="2:32">
      <c r="AC39" s="111"/>
    </row>
    <row r="40" spans="2:32">
      <c r="AC40" s="111"/>
    </row>
    <row r="41" spans="2:32">
      <c r="AC41" s="111"/>
    </row>
    <row r="46" spans="2:32">
      <c r="Y46" s="129"/>
    </row>
    <row r="47" spans="2:32">
      <c r="Y47" s="130"/>
    </row>
    <row r="48" spans="2:32">
      <c r="Y48" s="129"/>
    </row>
  </sheetData>
  <mergeCells count="3">
    <mergeCell ref="I4:J4"/>
    <mergeCell ref="L4:M4"/>
    <mergeCell ref="O4:P4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C1:O27"/>
  <sheetViews>
    <sheetView tabSelected="1" topLeftCell="A2" zoomScale="85" zoomScaleNormal="85" workbookViewId="0">
      <selection activeCell="N11" sqref="N11"/>
    </sheetView>
  </sheetViews>
  <sheetFormatPr defaultColWidth="10" defaultRowHeight="15.75"/>
  <cols>
    <col min="1" max="2" width="2.7109375" style="132" customWidth="1"/>
    <col min="3" max="3" width="11.28515625" style="132" customWidth="1"/>
    <col min="4" max="4" width="18.7109375" style="132" customWidth="1"/>
    <col min="5" max="5" width="26.85546875" style="132" customWidth="1"/>
    <col min="6" max="6" width="11.5703125" style="132" customWidth="1"/>
    <col min="7" max="7" width="22.5703125" style="132" customWidth="1"/>
    <col min="8" max="9" width="11.28515625" style="132" customWidth="1"/>
    <col min="10" max="10" width="38" style="132" customWidth="1"/>
    <col min="11" max="14" width="10" style="132"/>
    <col min="15" max="15" width="5" style="132" customWidth="1"/>
    <col min="16" max="16384" width="10" style="132"/>
  </cols>
  <sheetData>
    <row r="1" spans="3:15">
      <c r="C1" s="131" t="s">
        <v>7563</v>
      </c>
      <c r="D1" s="131"/>
      <c r="E1" s="131">
        <v>300</v>
      </c>
      <c r="F1" s="131" t="s">
        <v>3875</v>
      </c>
      <c r="G1" s="131" t="str">
        <f>IF(input!$E$1&lt;Eng_Info!$C$6,Eng_Info!$E$5,IF(input!$E$1&gt;Eng_Info!$C$7,Eng_Info!$E$7,Eng_Info!$E$6))</f>
        <v>ELINK</v>
      </c>
    </row>
    <row r="2" spans="3:15" ht="28.15" customHeight="1">
      <c r="C2" s="132" t="s">
        <v>7564</v>
      </c>
      <c r="D2" s="132" t="s">
        <v>7565</v>
      </c>
      <c r="E2" s="132" t="s">
        <v>7566</v>
      </c>
      <c r="F2" s="132" t="s">
        <v>7567</v>
      </c>
      <c r="G2" s="132" t="s">
        <v>7568</v>
      </c>
      <c r="H2" s="132" t="s">
        <v>7569</v>
      </c>
      <c r="J2" s="132" t="s">
        <v>7570</v>
      </c>
      <c r="K2" s="132" t="s">
        <v>7571</v>
      </c>
      <c r="L2" s="132" t="s">
        <v>7572</v>
      </c>
      <c r="M2" s="132" t="s">
        <v>7824</v>
      </c>
      <c r="N2" s="132" t="s">
        <v>7828</v>
      </c>
    </row>
    <row r="3" spans="3:15">
      <c r="C3" s="132" t="s">
        <v>7573</v>
      </c>
      <c r="D3" s="132" t="s">
        <v>7574</v>
      </c>
      <c r="E3" s="132" t="s">
        <v>7575</v>
      </c>
      <c r="G3" s="132" t="s">
        <v>7576</v>
      </c>
      <c r="H3" s="132">
        <v>495</v>
      </c>
      <c r="I3" s="132" t="str">
        <f>"E"&amp;H3</f>
        <v>E495</v>
      </c>
      <c r="K3" s="134">
        <v>0.75</v>
      </c>
      <c r="L3" s="134">
        <v>0.95</v>
      </c>
      <c r="M3" s="134" t="str">
        <f ca="1">INDIRECT("'ELINK'!B"&amp;H3)</f>
        <v>Generator [1]: Design point power factor</v>
      </c>
      <c r="N3" s="134">
        <v>0.9</v>
      </c>
      <c r="O3" s="157">
        <v>1</v>
      </c>
    </row>
    <row r="4" spans="3:15">
      <c r="C4" s="132" t="s">
        <v>7577</v>
      </c>
      <c r="D4" s="132" t="s">
        <v>7574</v>
      </c>
      <c r="E4" s="132" t="s">
        <v>7578</v>
      </c>
      <c r="F4" s="132" t="s">
        <v>7579</v>
      </c>
      <c r="G4" s="132" t="s">
        <v>7580</v>
      </c>
      <c r="H4" s="132">
        <v>245</v>
      </c>
      <c r="I4" s="132" t="str">
        <f t="shared" ref="I4:I27" si="0">"E"&amp;H4</f>
        <v>E245</v>
      </c>
      <c r="K4" s="132">
        <v>3375</v>
      </c>
      <c r="L4" s="132">
        <v>4775</v>
      </c>
      <c r="M4" s="134" t="str">
        <f ca="1">INDIRECT("'ELINK'!B"&amp;H4)</f>
        <v>Fuel Source [10] - Coal : HHV @ 25C</v>
      </c>
      <c r="N4" s="136">
        <v>4500</v>
      </c>
      <c r="O4" s="155">
        <v>1</v>
      </c>
    </row>
    <row r="5" spans="3:15">
      <c r="C5" s="132" t="s">
        <v>7577</v>
      </c>
      <c r="D5" s="132" t="s">
        <v>7574</v>
      </c>
      <c r="E5" s="132" t="s">
        <v>7581</v>
      </c>
      <c r="F5" s="132" t="s">
        <v>33</v>
      </c>
      <c r="G5" s="132" t="s">
        <v>7582</v>
      </c>
      <c r="H5" s="132">
        <v>237</v>
      </c>
      <c r="I5" s="132" t="str">
        <f t="shared" si="0"/>
        <v>E237</v>
      </c>
      <c r="K5" s="136">
        <v>25</v>
      </c>
      <c r="L5" s="136">
        <v>45</v>
      </c>
      <c r="M5" s="134" t="str">
        <f ca="1">INDIRECT("'ELINK'!B"&amp;H5)</f>
        <v>Fuel Source [10] - Coal : Weight percent of Moisture</v>
      </c>
      <c r="N5" s="136">
        <v>30</v>
      </c>
      <c r="O5" s="157">
        <v>1</v>
      </c>
    </row>
    <row r="6" spans="3:15">
      <c r="C6" s="132" t="s">
        <v>7577</v>
      </c>
      <c r="D6" s="132" t="s">
        <v>7574</v>
      </c>
      <c r="E6" s="132" t="s">
        <v>7583</v>
      </c>
      <c r="F6" s="132" t="s">
        <v>30</v>
      </c>
      <c r="G6" s="132" t="s">
        <v>7584</v>
      </c>
      <c r="H6" s="132">
        <v>436</v>
      </c>
      <c r="I6" s="132" t="str">
        <f t="shared" si="0"/>
        <v>E436</v>
      </c>
      <c r="J6" s="137" t="s">
        <v>7585</v>
      </c>
      <c r="K6" s="132">
        <v>510</v>
      </c>
      <c r="L6" s="132">
        <v>538</v>
      </c>
      <c r="M6" s="134" t="str">
        <f ca="1">INDIRECT("'ELINK'!B"&amp;H6)</f>
        <v>Boiler Assembly [1]: Superheater (PCE) [38] - FSH : Desired steam outlet temperature</v>
      </c>
      <c r="N6" s="138">
        <f xml:space="preserve"> 0.0269*E1 + 526.1</f>
        <v>534.17000000000007</v>
      </c>
      <c r="O6" s="135"/>
    </row>
    <row r="7" spans="3:15">
      <c r="C7" s="132" t="s">
        <v>7577</v>
      </c>
      <c r="D7" s="132" t="s">
        <v>7574</v>
      </c>
      <c r="E7" s="132" t="s">
        <v>7586</v>
      </c>
      <c r="F7" s="132" t="s">
        <v>7587</v>
      </c>
      <c r="G7" s="132" t="s">
        <v>7588</v>
      </c>
      <c r="H7" s="132">
        <v>263</v>
      </c>
      <c r="I7" s="132" t="str">
        <f t="shared" si="0"/>
        <v>E263</v>
      </c>
      <c r="J7" s="137" t="s">
        <v>7585</v>
      </c>
      <c r="K7" s="136">
        <v>345</v>
      </c>
      <c r="L7" s="136">
        <v>1175</v>
      </c>
      <c r="M7" s="134" t="str">
        <f ca="1">INDIRECT("'ELINK'!B"&amp;H7)</f>
        <v>Boiler Assembly [1]: Furnace w/ Pulverizer [7] : Steam production rate</v>
      </c>
      <c r="N7" s="139">
        <f xml:space="preserve"> 3.2063*E1 - 16.3</f>
        <v>945.59000000000015</v>
      </c>
      <c r="O7" s="135"/>
    </row>
    <row r="8" spans="3:15">
      <c r="C8" s="132" t="s">
        <v>7577</v>
      </c>
      <c r="D8" s="132" t="s">
        <v>7574</v>
      </c>
      <c r="E8" s="132" t="s">
        <v>7589</v>
      </c>
      <c r="F8" s="132" t="s">
        <v>7590</v>
      </c>
      <c r="G8" s="132" t="s">
        <v>7591</v>
      </c>
      <c r="H8" s="132">
        <v>516</v>
      </c>
      <c r="I8" s="132" t="str">
        <f t="shared" si="0"/>
        <v>E516</v>
      </c>
      <c r="J8" s="137" t="s">
        <v>7585</v>
      </c>
      <c r="K8" s="132">
        <v>60</v>
      </c>
      <c r="L8" s="132">
        <v>167</v>
      </c>
      <c r="M8" s="134" t="str">
        <f ca="1">INDIRECT("'ELINK'!B"&amp;H8)</f>
        <v>ST Assembly [1]: ST Group [13] : Design point Inlet pressure (upstream of any stop or control valves)</v>
      </c>
      <c r="N8" s="140">
        <f xml:space="preserve"> 0.1171*E1 + 121.5</f>
        <v>156.63</v>
      </c>
      <c r="O8" s="135"/>
    </row>
    <row r="9" spans="3:15">
      <c r="C9" s="132" t="s">
        <v>7577</v>
      </c>
      <c r="D9" s="132" t="s">
        <v>7574</v>
      </c>
      <c r="E9" s="132" t="s">
        <v>7592</v>
      </c>
      <c r="F9" s="132" t="s">
        <v>7590</v>
      </c>
      <c r="G9" s="132" t="s">
        <v>7593</v>
      </c>
      <c r="H9" s="132">
        <v>492</v>
      </c>
      <c r="I9" s="132" t="str">
        <f t="shared" si="0"/>
        <v>E492</v>
      </c>
      <c r="J9" s="141" t="s">
        <v>7594</v>
      </c>
      <c r="K9" s="133">
        <f>0.23*K8</f>
        <v>13.8</v>
      </c>
      <c r="L9" s="133">
        <f>0.23*L8</f>
        <v>38.410000000000004</v>
      </c>
      <c r="M9" s="134" t="str">
        <f ca="1">INDIRECT("'ELINK'!B"&amp;H9)</f>
        <v>Fix Pressure Stream 23 - Outlet of ST Assembly [1]: ST Group [15] -&gt; Inlet of Splitter [20]: Pressure</v>
      </c>
      <c r="N9" s="142">
        <f>0.22018*N8</f>
        <v>34.486793399999996</v>
      </c>
      <c r="O9" s="135"/>
    </row>
    <row r="10" spans="3:15">
      <c r="C10" s="132" t="s">
        <v>7577</v>
      </c>
      <c r="D10" s="132" t="s">
        <v>7574</v>
      </c>
      <c r="E10" s="132" t="s">
        <v>7595</v>
      </c>
      <c r="F10" s="132" t="s">
        <v>7590</v>
      </c>
      <c r="G10" s="132" t="s">
        <v>7596</v>
      </c>
      <c r="H10" s="132">
        <v>491</v>
      </c>
      <c r="I10" s="132" t="str">
        <f t="shared" si="0"/>
        <v>E491</v>
      </c>
      <c r="J10" s="141" t="s">
        <v>7594</v>
      </c>
      <c r="K10" s="133">
        <f>K9*0.9</f>
        <v>12.420000000000002</v>
      </c>
      <c r="L10" s="133">
        <f>L9*0.9</f>
        <v>34.569000000000003</v>
      </c>
      <c r="M10" s="134" t="str">
        <f ca="1">INDIRECT("'ELINK'!B"&amp;H10)</f>
        <v>Fix Pressure Stream 32 - Outlet of Mixer [25] -&gt; Inlet of ST Assembly [1]: ST Group [26]: Pressure</v>
      </c>
      <c r="N10" s="142">
        <f>0.200615*N8</f>
        <v>31.422327449999997</v>
      </c>
      <c r="O10" s="135"/>
    </row>
    <row r="11" spans="3:15">
      <c r="C11" s="132" t="s">
        <v>7577</v>
      </c>
      <c r="D11" s="132" t="s">
        <v>7574</v>
      </c>
      <c r="E11" s="132" t="s">
        <v>7597</v>
      </c>
      <c r="F11" s="132" t="s">
        <v>33</v>
      </c>
      <c r="H11" s="132">
        <v>265</v>
      </c>
      <c r="I11" s="132" t="str">
        <f t="shared" si="0"/>
        <v>E265</v>
      </c>
      <c r="K11" s="132">
        <v>15</v>
      </c>
      <c r="L11" s="132">
        <v>40</v>
      </c>
      <c r="M11" s="134" t="str">
        <f ca="1">INDIRECT("'ELINK'!B"&amp;H11)</f>
        <v>Boiler Assembly [1]: Furnace w/ Pulverizer [7] : Excess air</v>
      </c>
      <c r="N11" s="132">
        <v>25</v>
      </c>
      <c r="O11" s="132">
        <v>1</v>
      </c>
    </row>
    <row r="12" spans="3:15">
      <c r="C12" s="132" t="s">
        <v>7598</v>
      </c>
      <c r="D12" s="132" t="s">
        <v>7574</v>
      </c>
      <c r="E12" s="132" t="s">
        <v>7599</v>
      </c>
      <c r="F12" s="132" t="s">
        <v>30</v>
      </c>
      <c r="H12" s="132">
        <v>17</v>
      </c>
      <c r="I12" s="132" t="str">
        <f t="shared" si="0"/>
        <v>E17</v>
      </c>
      <c r="K12" s="132">
        <v>25</v>
      </c>
      <c r="L12" s="132">
        <v>33</v>
      </c>
      <c r="M12" s="134" t="str">
        <f ca="1">INDIRECT("'ELINK'!B"&amp;H12)</f>
        <v>Site Menu: Ambient temperature</v>
      </c>
      <c r="N12" s="132">
        <v>30</v>
      </c>
      <c r="O12" s="132">
        <v>1</v>
      </c>
    </row>
    <row r="13" spans="3:15">
      <c r="C13" s="132" t="s">
        <v>7598</v>
      </c>
      <c r="D13" s="132" t="s">
        <v>7574</v>
      </c>
      <c r="E13" s="132" t="s">
        <v>7600</v>
      </c>
      <c r="F13" s="132" t="s">
        <v>33</v>
      </c>
      <c r="H13" s="132">
        <v>18</v>
      </c>
      <c r="I13" s="132" t="str">
        <f t="shared" si="0"/>
        <v>E18</v>
      </c>
      <c r="K13" s="132">
        <v>60</v>
      </c>
      <c r="L13" s="132">
        <v>80</v>
      </c>
      <c r="M13" s="134" t="str">
        <f ca="1">INDIRECT("'ELINK'!B"&amp;H13)</f>
        <v>Site Menu: Ambient relative humidity</v>
      </c>
      <c r="N13" s="132">
        <v>75</v>
      </c>
      <c r="O13" s="132">
        <v>1</v>
      </c>
    </row>
    <row r="14" spans="3:15">
      <c r="C14" s="132" t="s">
        <v>7598</v>
      </c>
      <c r="D14" s="132" t="s">
        <v>7574</v>
      </c>
      <c r="E14" s="132" t="s">
        <v>7601</v>
      </c>
      <c r="F14" s="132" t="s">
        <v>38</v>
      </c>
      <c r="H14" s="132">
        <v>20</v>
      </c>
      <c r="I14" s="132" t="str">
        <f t="shared" si="0"/>
        <v>E20</v>
      </c>
      <c r="K14" s="132">
        <v>1.0123</v>
      </c>
      <c r="L14" s="132">
        <v>1.0132000000000001</v>
      </c>
      <c r="M14" s="134" t="str">
        <f ca="1">INDIRECT("'ELINK'!B"&amp;H14)</f>
        <v>Site Menu: Ambient pressure</v>
      </c>
      <c r="N14" s="132">
        <v>1.0124</v>
      </c>
      <c r="O14" s="132">
        <v>1</v>
      </c>
    </row>
    <row r="15" spans="3:15">
      <c r="M15" s="134"/>
    </row>
    <row r="16" spans="3:15">
      <c r="C16" s="132" t="s">
        <v>7602</v>
      </c>
      <c r="D16" s="132" t="s">
        <v>7603</v>
      </c>
      <c r="E16" s="132" t="s">
        <v>7604</v>
      </c>
      <c r="F16" s="132" t="s">
        <v>38</v>
      </c>
      <c r="G16" s="132" t="s">
        <v>7605</v>
      </c>
      <c r="H16" s="132">
        <v>493</v>
      </c>
      <c r="I16" s="132" t="str">
        <f t="shared" si="0"/>
        <v>E493</v>
      </c>
      <c r="J16" s="132" t="s">
        <v>7594</v>
      </c>
      <c r="M16" s="134" t="str">
        <f ca="1">INDIRECT("'ELINK'!B"&amp;H16)</f>
        <v>Fix Pressure Stream 34 - Outlet of ST Assembly [1]: ST Group [26] -&gt; Inlet of Splitter [29]: Pressure</v>
      </c>
      <c r="N16" s="142">
        <f>0.107323*N8</f>
        <v>16.810001490000001</v>
      </c>
    </row>
    <row r="17" spans="3:15">
      <c r="C17" s="132" t="s">
        <v>7602</v>
      </c>
      <c r="D17" s="132" t="s">
        <v>7603</v>
      </c>
      <c r="E17" s="132" t="s">
        <v>7607</v>
      </c>
      <c r="F17" s="132" t="s">
        <v>38</v>
      </c>
      <c r="G17" s="132" t="s">
        <v>7608</v>
      </c>
      <c r="H17" s="132">
        <v>494</v>
      </c>
      <c r="I17" s="132" t="str">
        <f t="shared" si="0"/>
        <v>E494</v>
      </c>
      <c r="J17" s="132" t="s">
        <v>7594</v>
      </c>
      <c r="M17" s="134" t="str">
        <f ca="1">INDIRECT("'ELINK'!B"&amp;H17)</f>
        <v>Fix Pressure Stream 41 - Outlet of ST Assembly [1]: ST Group [28] -&gt; Inlet of Splitter [32]: Pressure</v>
      </c>
      <c r="N17" s="142">
        <f>0.060615*N8</f>
        <v>9.4941274500000006</v>
      </c>
    </row>
    <row r="18" spans="3:15">
      <c r="C18" s="132" t="s">
        <v>7602</v>
      </c>
      <c r="D18" s="132" t="s">
        <v>7603</v>
      </c>
      <c r="E18" s="132" t="s">
        <v>7609</v>
      </c>
      <c r="F18" s="132" t="s">
        <v>38</v>
      </c>
      <c r="G18" s="132" t="s">
        <v>7610</v>
      </c>
      <c r="H18" s="132">
        <v>525</v>
      </c>
      <c r="I18" s="132" t="str">
        <f t="shared" si="0"/>
        <v>E525</v>
      </c>
      <c r="J18" s="132" t="s">
        <v>7594</v>
      </c>
      <c r="M18" s="134" t="str">
        <f ca="1">INDIRECT("'ELINK'!B"&amp;H18)</f>
        <v>ST Assembly [1]: ST Group [15] : Design point Inlet pressure (upstream of any stop or control valves)</v>
      </c>
      <c r="N18" s="144">
        <f>0.367631*N8</f>
        <v>57.582043529999993</v>
      </c>
    </row>
    <row r="19" spans="3:15">
      <c r="C19" s="132" t="s">
        <v>7602</v>
      </c>
      <c r="D19" s="132" t="s">
        <v>7603</v>
      </c>
      <c r="E19" s="132" t="s">
        <v>7611</v>
      </c>
      <c r="F19" s="132" t="s">
        <v>38</v>
      </c>
      <c r="G19" s="132" t="s">
        <v>7612</v>
      </c>
      <c r="H19" s="132">
        <v>534</v>
      </c>
      <c r="I19" s="132" t="str">
        <f t="shared" si="0"/>
        <v>E534</v>
      </c>
      <c r="J19" s="132" t="s">
        <v>7594</v>
      </c>
      <c r="M19" s="134" t="str">
        <f ca="1">INDIRECT("'ELINK'!B"&amp;H19)</f>
        <v>ST Assembly [1]: ST Group [26] : Design point Inlet pressure (upstream of any stop or control valves)</v>
      </c>
      <c r="N19" s="142">
        <f>N10</f>
        <v>31.422327449999997</v>
      </c>
    </row>
    <row r="20" spans="3:15">
      <c r="C20" s="132" t="s">
        <v>7602</v>
      </c>
      <c r="D20" s="132" t="s">
        <v>7603</v>
      </c>
      <c r="E20" s="132" t="s">
        <v>7613</v>
      </c>
      <c r="F20" s="132" t="s">
        <v>38</v>
      </c>
      <c r="G20" s="132" t="s">
        <v>7614</v>
      </c>
      <c r="H20" s="132">
        <v>543</v>
      </c>
      <c r="I20" s="132" t="str">
        <f t="shared" si="0"/>
        <v>E543</v>
      </c>
      <c r="J20" s="132" t="s">
        <v>7594</v>
      </c>
      <c r="M20" s="134" t="str">
        <f ca="1">INDIRECT("'ELINK'!B"&amp;H20)</f>
        <v>ST Assembly [1]: ST Group [28] : Design point Inlet pressure (upstream of any stop or control valves)</v>
      </c>
      <c r="N20" s="142">
        <f>N16</f>
        <v>16.810001490000001</v>
      </c>
    </row>
    <row r="21" spans="3:15">
      <c r="C21" s="132" t="s">
        <v>7602</v>
      </c>
      <c r="D21" s="132" t="s">
        <v>7603</v>
      </c>
      <c r="E21" s="132" t="s">
        <v>7615</v>
      </c>
      <c r="F21" s="132" t="s">
        <v>38</v>
      </c>
      <c r="G21" s="132" t="s">
        <v>7616</v>
      </c>
      <c r="H21" s="132">
        <v>552</v>
      </c>
      <c r="I21" s="132" t="str">
        <f t="shared" si="0"/>
        <v>E552</v>
      </c>
      <c r="J21" s="132" t="s">
        <v>7594</v>
      </c>
      <c r="M21" s="134" t="str">
        <f ca="1">INDIRECT("'ELINK'!B"&amp;H21)</f>
        <v>ST Assembly [1]: ST Group [44] : Design point Inlet pressure (upstream of any stop or control valves)</v>
      </c>
      <c r="N21" s="142">
        <f>N17</f>
        <v>9.4941274500000006</v>
      </c>
    </row>
    <row r="22" spans="3:15">
      <c r="C22" s="132" t="s">
        <v>7602</v>
      </c>
      <c r="D22" s="132" t="s">
        <v>7603</v>
      </c>
      <c r="E22" s="132" t="s">
        <v>7617</v>
      </c>
      <c r="F22" s="132" t="s">
        <v>38</v>
      </c>
      <c r="G22" s="132" t="s">
        <v>7618</v>
      </c>
      <c r="H22" s="132">
        <v>561</v>
      </c>
      <c r="I22" s="132" t="str">
        <f t="shared" si="0"/>
        <v>E561</v>
      </c>
      <c r="J22" s="132" t="s">
        <v>7594</v>
      </c>
      <c r="M22" s="134" t="str">
        <f ca="1">INDIRECT("'ELINK'!B"&amp;H22)</f>
        <v>ST Assembly [1]: ST Group [45] : Design point Inlet pressure (upstream of any stop or control valves)</v>
      </c>
      <c r="N22" s="142">
        <f>0.0238769*N8</f>
        <v>3.7398388469999997</v>
      </c>
    </row>
    <row r="23" spans="3:15">
      <c r="C23" s="132" t="s">
        <v>7602</v>
      </c>
      <c r="D23" s="132" t="s">
        <v>7603</v>
      </c>
      <c r="E23" s="132" t="s">
        <v>7619</v>
      </c>
      <c r="F23" s="132" t="s">
        <v>38</v>
      </c>
      <c r="G23" s="132" t="s">
        <v>7620</v>
      </c>
      <c r="H23" s="132">
        <v>570</v>
      </c>
      <c r="I23" s="132" t="str">
        <f t="shared" si="0"/>
        <v>E570</v>
      </c>
      <c r="J23" s="132" t="s">
        <v>7594</v>
      </c>
      <c r="M23" s="134" t="str">
        <f ca="1">INDIRECT("'ELINK'!B"&amp;H23)</f>
        <v>ST Assembly [1]: ST Group [46] : Design point Inlet pressure (upstream of any stop or control valves)</v>
      </c>
      <c r="N23" s="142">
        <f>0.009046*N8</f>
        <v>1.41687498</v>
      </c>
    </row>
    <row r="24" spans="3:15">
      <c r="M24"/>
    </row>
    <row r="25" spans="3:15">
      <c r="C25" s="145" t="s">
        <v>7621</v>
      </c>
      <c r="D25" s="145" t="s">
        <v>7603</v>
      </c>
      <c r="E25" s="145" t="s">
        <v>7562</v>
      </c>
      <c r="F25" s="145" t="s">
        <v>30</v>
      </c>
      <c r="G25" s="145" t="s">
        <v>7622</v>
      </c>
      <c r="H25" s="145">
        <v>264</v>
      </c>
      <c r="I25" s="132" t="str">
        <f t="shared" si="0"/>
        <v>E264</v>
      </c>
      <c r="J25" s="141" t="s">
        <v>7585</v>
      </c>
      <c r="K25" s="145"/>
      <c r="L25" s="145"/>
      <c r="M25" s="134" t="str">
        <f ca="1">INDIRECT("'ELINK'!B"&amp;H25)</f>
        <v>Boiler Assembly [1]: Furnace w/ Pulverizer [7] : Furnace exit temperature</v>
      </c>
      <c r="N25" s="139">
        <f xml:space="preserve"> 0.1131*E1 + 1111.4</f>
        <v>1145.3300000000002</v>
      </c>
    </row>
    <row r="26" spans="3:15">
      <c r="C26" s="145" t="s">
        <v>7623</v>
      </c>
      <c r="D26" s="145" t="s">
        <v>7603</v>
      </c>
      <c r="E26" s="145" t="s">
        <v>7624</v>
      </c>
      <c r="F26" s="145" t="s">
        <v>30</v>
      </c>
      <c r="G26" s="145" t="s">
        <v>7625</v>
      </c>
      <c r="H26" s="145">
        <v>479</v>
      </c>
      <c r="I26" s="132" t="str">
        <f t="shared" si="0"/>
        <v>E479</v>
      </c>
      <c r="K26" s="145">
        <v>27</v>
      </c>
      <c r="L26" s="145">
        <v>32</v>
      </c>
      <c r="M26" s="134" t="str">
        <f ca="1">INDIRECT("'ELINK'!B"&amp;H26)</f>
        <v>Water Source [57] : Temperature</v>
      </c>
      <c r="N26" s="145">
        <v>29</v>
      </c>
      <c r="O26" s="132">
        <v>1</v>
      </c>
    </row>
    <row r="27" spans="3:15">
      <c r="C27" s="145" t="s">
        <v>7623</v>
      </c>
      <c r="D27" s="145" t="s">
        <v>7603</v>
      </c>
      <c r="E27" s="145" t="s">
        <v>7626</v>
      </c>
      <c r="F27" s="145" t="s">
        <v>30</v>
      </c>
      <c r="G27" s="145" t="s">
        <v>7627</v>
      </c>
      <c r="H27" s="145">
        <v>486</v>
      </c>
      <c r="I27" s="132" t="str">
        <f t="shared" si="0"/>
        <v>E486</v>
      </c>
      <c r="K27" s="145">
        <v>8</v>
      </c>
      <c r="L27" s="145">
        <v>11</v>
      </c>
      <c r="M27" s="134" t="str">
        <f ca="1">INDIRECT("'ELINK'!B"&amp;H27)</f>
        <v>Water-cooled Condenser (PCE) [59] : Cooling water temperature rise</v>
      </c>
      <c r="N27" s="145">
        <v>10</v>
      </c>
      <c r="O27" s="132">
        <v>1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4:M81"/>
  <sheetViews>
    <sheetView zoomScale="80" zoomScaleNormal="80" workbookViewId="0">
      <pane xSplit="2" ySplit="4" topLeftCell="F5" activePane="bottomRight" state="frozen"/>
      <selection pane="topRight" activeCell="C1" sqref="C1"/>
      <selection pane="bottomLeft" activeCell="A5" sqref="A5"/>
      <selection pane="bottomRight" activeCell="L5" sqref="L5"/>
    </sheetView>
  </sheetViews>
  <sheetFormatPr defaultColWidth="10" defaultRowHeight="15.75"/>
  <cols>
    <col min="1" max="1" width="7.140625" style="132" customWidth="1"/>
    <col min="2" max="2" width="10" style="132"/>
    <col min="3" max="3" width="13.85546875" style="132" customWidth="1"/>
    <col min="4" max="4" width="11.7109375" style="132" customWidth="1"/>
    <col min="5" max="5" width="14.7109375" style="132" customWidth="1"/>
    <col min="6" max="6" width="43.7109375" style="132" customWidth="1"/>
    <col min="7" max="7" width="16.140625" style="132" customWidth="1"/>
    <col min="8" max="8" width="43.7109375" style="132" customWidth="1"/>
    <col min="9" max="12" width="10" style="132"/>
    <col min="13" max="13" width="13.42578125" style="132" bestFit="1" customWidth="1"/>
    <col min="14" max="16384" width="10" style="132"/>
  </cols>
  <sheetData>
    <row r="4" spans="1:13">
      <c r="A4" s="132" t="s">
        <v>7628</v>
      </c>
      <c r="B4" s="143" t="s">
        <v>7629</v>
      </c>
      <c r="C4" s="132" t="s">
        <v>7630</v>
      </c>
      <c r="D4" s="132" t="s">
        <v>7631</v>
      </c>
      <c r="E4" s="132" t="s">
        <v>7632</v>
      </c>
      <c r="F4" s="132" t="s">
        <v>7566</v>
      </c>
      <c r="G4" s="132" t="s">
        <v>7567</v>
      </c>
      <c r="I4" s="146" t="s">
        <v>7633</v>
      </c>
      <c r="J4" s="132" t="s">
        <v>7825</v>
      </c>
      <c r="K4" s="132" t="s">
        <v>7824</v>
      </c>
      <c r="L4" s="132" t="s">
        <v>7826</v>
      </c>
      <c r="M4" s="132" t="s">
        <v>7827</v>
      </c>
    </row>
    <row r="5" spans="1:13" ht="18" customHeight="1">
      <c r="A5" s="132">
        <v>1</v>
      </c>
      <c r="B5" s="143" t="s">
        <v>7606</v>
      </c>
      <c r="D5" s="132" t="s">
        <v>7634</v>
      </c>
      <c r="E5" s="132" t="s">
        <v>7573</v>
      </c>
      <c r="F5" s="147" t="s">
        <v>7575</v>
      </c>
      <c r="G5" s="147" t="s">
        <v>7635</v>
      </c>
      <c r="H5" s="147" t="s">
        <v>7576</v>
      </c>
      <c r="I5" s="145">
        <v>495</v>
      </c>
      <c r="J5">
        <f ca="1">INDIRECT("'"&amp;input!$G$1&amp;"'!E"&amp;I5)</f>
        <v>0.9</v>
      </c>
      <c r="K5" t="str">
        <f ca="1">INDIRECT("'"&amp;input!$G$1&amp;"'!B"&amp;I5)</f>
        <v>Generator [1]: Design point power factor</v>
      </c>
      <c r="L5">
        <f ca="1">INDIRECT("'"&amp;input!$G$1&amp;"'!D"&amp;I5)</f>
        <v>0.89999997615814209</v>
      </c>
      <c r="M5" s="156">
        <f ca="1">ABS(J5-L5)/L5</f>
        <v>2.6490953959949189E-8</v>
      </c>
    </row>
    <row r="6" spans="1:13" ht="18" customHeight="1">
      <c r="A6" s="132">
        <v>2</v>
      </c>
      <c r="B6" s="143"/>
      <c r="D6" s="132" t="s">
        <v>7634</v>
      </c>
      <c r="E6" s="132" t="s">
        <v>7573</v>
      </c>
      <c r="F6" s="147" t="s">
        <v>7636</v>
      </c>
      <c r="G6" s="147" t="s">
        <v>120</v>
      </c>
      <c r="H6" s="147" t="s">
        <v>7637</v>
      </c>
      <c r="I6" s="145">
        <v>605</v>
      </c>
      <c r="J6">
        <f ca="1">INDIRECT("'"&amp;input!$G$1&amp;"'!E"&amp;I6)</f>
        <v>350067.59375</v>
      </c>
      <c r="K6" t="str">
        <f ca="1">INDIRECT("'"&amp;input!$G$1&amp;"'!B"&amp;I6)</f>
        <v>Plant Summary: Gross power</v>
      </c>
      <c r="L6">
        <f ca="1">INDIRECT("'"&amp;input!$G$1&amp;"'!D"&amp;I6)</f>
        <v>350067.59375</v>
      </c>
      <c r="M6" s="156">
        <f t="shared" ref="M6:M69" ca="1" si="0">ABS(J6-L6)/L6</f>
        <v>0</v>
      </c>
    </row>
    <row r="7" spans="1:13" ht="18" customHeight="1">
      <c r="A7" s="132">
        <v>3</v>
      </c>
      <c r="B7" s="143" t="s">
        <v>7606</v>
      </c>
      <c r="D7" s="132" t="s">
        <v>7634</v>
      </c>
      <c r="E7" s="132" t="s">
        <v>7573</v>
      </c>
      <c r="F7" s="147" t="s">
        <v>7638</v>
      </c>
      <c r="G7" s="147" t="s">
        <v>120</v>
      </c>
      <c r="H7" s="147" t="s">
        <v>7639</v>
      </c>
      <c r="I7" s="145">
        <v>608</v>
      </c>
      <c r="J7">
        <f ca="1">INDIRECT("'"&amp;input!$G$1&amp;"'!E"&amp;I7)</f>
        <v>20017.814453125</v>
      </c>
      <c r="K7" t="str">
        <f ca="1">INDIRECT("'"&amp;input!$G$1&amp;"'!B"&amp;I7)</f>
        <v>Plant Summary: Plant auxiliary</v>
      </c>
      <c r="L7">
        <f ca="1">INDIRECT("'"&amp;input!$G$1&amp;"'!D"&amp;I7)</f>
        <v>20017.814453125</v>
      </c>
      <c r="M7" s="156">
        <f t="shared" ca="1" si="0"/>
        <v>0</v>
      </c>
    </row>
    <row r="8" spans="1:13" ht="18" customHeight="1">
      <c r="A8" s="132">
        <v>4</v>
      </c>
      <c r="B8" s="143" t="s">
        <v>7640</v>
      </c>
      <c r="D8" s="132" t="s">
        <v>7634</v>
      </c>
      <c r="E8" s="132" t="s">
        <v>7577</v>
      </c>
      <c r="F8" s="147" t="s">
        <v>7641</v>
      </c>
      <c r="G8" s="147" t="s">
        <v>500</v>
      </c>
      <c r="H8" s="147" t="s">
        <v>7580</v>
      </c>
      <c r="I8" s="145">
        <v>245</v>
      </c>
      <c r="J8">
        <f ca="1">INDIRECT("'"&amp;input!$G$1&amp;"'!E"&amp;I8)</f>
        <v>4500</v>
      </c>
      <c r="K8" t="str">
        <f ca="1">INDIRECT("'"&amp;input!$G$1&amp;"'!B"&amp;I8)</f>
        <v>Fuel Source [10] - Coal : HHV @ 25C</v>
      </c>
      <c r="L8">
        <f ca="1">INDIRECT("'"&amp;input!$G$1&amp;"'!D"&amp;I8)</f>
        <v>18840.599609375</v>
      </c>
      <c r="M8" s="156">
        <f t="shared" ca="1" si="0"/>
        <v>0.76115409842047599</v>
      </c>
    </row>
    <row r="9" spans="1:13" ht="18" customHeight="1">
      <c r="A9" s="132">
        <v>5</v>
      </c>
      <c r="B9" s="143" t="s">
        <v>7642</v>
      </c>
      <c r="C9" s="132">
        <v>1</v>
      </c>
      <c r="D9" s="132" t="s">
        <v>7634</v>
      </c>
      <c r="E9" s="132" t="s">
        <v>7573</v>
      </c>
      <c r="F9" s="147" t="s">
        <v>7643</v>
      </c>
      <c r="G9" s="147" t="s">
        <v>120</v>
      </c>
      <c r="H9" s="147" t="s">
        <v>7644</v>
      </c>
      <c r="I9" s="145">
        <f>I6</f>
        <v>605</v>
      </c>
      <c r="J9">
        <f ca="1">INDIRECT("'"&amp;input!$G$1&amp;"'!E"&amp;I9)</f>
        <v>350067.59375</v>
      </c>
      <c r="K9" t="str">
        <f ca="1">INDIRECT("'"&amp;input!$G$1&amp;"'!B"&amp;I9)</f>
        <v>Plant Summary: Gross power</v>
      </c>
      <c r="L9">
        <f ca="1">INDIRECT("'"&amp;input!$G$1&amp;"'!D"&amp;I9)</f>
        <v>350067.59375</v>
      </c>
      <c r="M9" s="156">
        <f t="shared" ca="1" si="0"/>
        <v>0</v>
      </c>
    </row>
    <row r="10" spans="1:13" ht="18" customHeight="1">
      <c r="A10" s="132">
        <v>6</v>
      </c>
      <c r="B10" s="143"/>
      <c r="D10" s="132" t="s">
        <v>7634</v>
      </c>
      <c r="E10" s="132" t="s">
        <v>7577</v>
      </c>
      <c r="F10" s="147" t="s">
        <v>7645</v>
      </c>
      <c r="G10" s="147" t="s">
        <v>33</v>
      </c>
      <c r="H10" s="147" t="s">
        <v>7646</v>
      </c>
      <c r="I10" s="145">
        <v>1996</v>
      </c>
      <c r="J10">
        <f ca="1">INDIRECT("'"&amp;input!$G$1&amp;"'!E"&amp;I10)</f>
        <v>83.907371520996094</v>
      </c>
      <c r="K10" t="str">
        <f ca="1">INDIRECT("'"&amp;input!$G$1&amp;"'!B"&amp;I10)</f>
        <v>Boiler Assembly [1]: Boiler fuel efficiency (HHV)</v>
      </c>
      <c r="L10">
        <f ca="1">INDIRECT("'"&amp;input!$G$1&amp;"'!D"&amp;I10)</f>
        <v>83.907371520996094</v>
      </c>
      <c r="M10" s="156">
        <f t="shared" ca="1" si="0"/>
        <v>0</v>
      </c>
    </row>
    <row r="11" spans="1:13" ht="18" customHeight="1">
      <c r="A11" s="132">
        <v>7</v>
      </c>
      <c r="B11" s="143" t="s">
        <v>7606</v>
      </c>
      <c r="C11" s="132">
        <v>1</v>
      </c>
      <c r="D11" s="132" t="s">
        <v>7634</v>
      </c>
      <c r="E11" s="132" t="s">
        <v>7573</v>
      </c>
      <c r="F11" s="147" t="s">
        <v>7647</v>
      </c>
      <c r="G11" s="147" t="s">
        <v>120</v>
      </c>
      <c r="H11" s="147" t="s">
        <v>7648</v>
      </c>
      <c r="I11" s="145">
        <v>606</v>
      </c>
      <c r="J11">
        <f ca="1">INDIRECT("'"&amp;input!$G$1&amp;"'!E"&amp;I11)</f>
        <v>328299.4375</v>
      </c>
      <c r="K11" t="str">
        <f ca="1">INDIRECT("'"&amp;input!$G$1&amp;"'!B"&amp;I11)</f>
        <v>Plant Summary: Net power</v>
      </c>
      <c r="L11">
        <f ca="1">INDIRECT("'"&amp;input!$G$1&amp;"'!D"&amp;I11)</f>
        <v>328299.4375</v>
      </c>
      <c r="M11" s="156">
        <f t="shared" ca="1" si="0"/>
        <v>0</v>
      </c>
    </row>
    <row r="12" spans="1:13" ht="18" customHeight="1">
      <c r="A12" s="132">
        <v>8</v>
      </c>
      <c r="B12" s="143" t="s">
        <v>7606</v>
      </c>
      <c r="C12" s="132">
        <v>1</v>
      </c>
      <c r="D12" s="132" t="s">
        <v>7634</v>
      </c>
      <c r="E12" s="132" t="s">
        <v>7577</v>
      </c>
      <c r="F12" s="147" t="s">
        <v>7649</v>
      </c>
      <c r="G12" s="147" t="s">
        <v>7650</v>
      </c>
      <c r="H12" s="147" t="s">
        <v>7651</v>
      </c>
      <c r="I12" s="145">
        <v>619</v>
      </c>
      <c r="J12">
        <f ca="1">INDIRECT("'"&amp;input!$G$1&amp;"'!E"&amp;I12)</f>
        <v>10599.794921875</v>
      </c>
      <c r="K12" t="str">
        <f ca="1">INDIRECT("'"&amp;input!$G$1&amp;"'!B"&amp;I12)</f>
        <v>Plant Summary: Net heat rate(HHV)</v>
      </c>
      <c r="L12">
        <f ca="1">INDIRECT("'"&amp;input!$G$1&amp;"'!D"&amp;I12)</f>
        <v>10599.794921875</v>
      </c>
      <c r="M12" s="156">
        <f t="shared" ca="1" si="0"/>
        <v>0</v>
      </c>
    </row>
    <row r="13" spans="1:13" ht="18" customHeight="1">
      <c r="A13" s="132">
        <v>9</v>
      </c>
      <c r="B13" s="143" t="s">
        <v>7606</v>
      </c>
      <c r="C13" s="132">
        <v>1</v>
      </c>
      <c r="D13" s="132" t="s">
        <v>7634</v>
      </c>
      <c r="E13" s="132" t="s">
        <v>7652</v>
      </c>
      <c r="F13" s="147" t="s">
        <v>7653</v>
      </c>
      <c r="G13" s="147" t="s">
        <v>7650</v>
      </c>
      <c r="H13" s="147" t="s">
        <v>7654</v>
      </c>
      <c r="I13" s="145">
        <v>611</v>
      </c>
      <c r="J13">
        <f ca="1">INDIRECT("'"&amp;input!$G$1&amp;"'!E"&amp;I13)</f>
        <v>9120.49609375</v>
      </c>
      <c r="K13" t="str">
        <f ca="1">INDIRECT("'"&amp;input!$G$1&amp;"'!B"&amp;I13)</f>
        <v>Plant Summary: Gross heat rate(LHV)</v>
      </c>
      <c r="L13">
        <f ca="1">INDIRECT("'"&amp;input!$G$1&amp;"'!D"&amp;I13)</f>
        <v>9120.49609375</v>
      </c>
      <c r="M13" s="156">
        <f t="shared" ca="1" si="0"/>
        <v>0</v>
      </c>
    </row>
    <row r="14" spans="1:13" ht="18" customHeight="1">
      <c r="A14" s="132">
        <v>10</v>
      </c>
      <c r="B14" s="143" t="s">
        <v>7606</v>
      </c>
      <c r="D14" s="132" t="s">
        <v>7634</v>
      </c>
      <c r="E14" s="132" t="s">
        <v>7652</v>
      </c>
      <c r="F14" s="147" t="s">
        <v>7655</v>
      </c>
      <c r="G14" s="147" t="s">
        <v>7650</v>
      </c>
      <c r="H14" s="147" t="s">
        <v>7656</v>
      </c>
      <c r="I14" s="145">
        <v>618</v>
      </c>
      <c r="J14">
        <f ca="1">INDIRECT("'"&amp;input!$G$1&amp;"'!E"&amp;I14)</f>
        <v>33.962917327880859</v>
      </c>
      <c r="K14" t="str">
        <f ca="1">INDIRECT("'"&amp;input!$G$1&amp;"'!B"&amp;I14)</f>
        <v>Plant Summary: Net electric efficiency(HHV)</v>
      </c>
      <c r="L14">
        <f ca="1">INDIRECT("'"&amp;input!$G$1&amp;"'!D"&amp;I14)</f>
        <v>33.962917327880859</v>
      </c>
      <c r="M14" s="156">
        <f t="shared" ca="1" si="0"/>
        <v>0</v>
      </c>
    </row>
    <row r="15" spans="1:13" ht="18" customHeight="1">
      <c r="A15" s="132">
        <v>11</v>
      </c>
      <c r="B15" s="143" t="s">
        <v>7606</v>
      </c>
      <c r="D15" s="132" t="s">
        <v>7634</v>
      </c>
      <c r="E15" s="132" t="s">
        <v>7577</v>
      </c>
      <c r="F15" s="147" t="s">
        <v>7657</v>
      </c>
      <c r="G15" s="147" t="s">
        <v>30</v>
      </c>
      <c r="H15" s="147" t="s">
        <v>7658</v>
      </c>
      <c r="I15" s="145">
        <v>1548</v>
      </c>
      <c r="J15">
        <f ca="1">INDIRECT("'"&amp;input!$G$1&amp;"'!E"&amp;I15)</f>
        <v>536.79998779296875</v>
      </c>
      <c r="K15" t="str">
        <f ca="1">INDIRECT("'"&amp;input!$G$1&amp;"'!B"&amp;I15)</f>
        <v>Boiler Assembly [1]: Superheater (PCE) [38] - FSH : Steam exit temperature</v>
      </c>
      <c r="L15">
        <f ca="1">INDIRECT("'"&amp;input!$G$1&amp;"'!D"&amp;I15)</f>
        <v>536.79998779296875</v>
      </c>
      <c r="M15" s="156">
        <f t="shared" ca="1" si="0"/>
        <v>0</v>
      </c>
    </row>
    <row r="16" spans="1:13" ht="18" customHeight="1">
      <c r="A16" s="132">
        <v>12</v>
      </c>
      <c r="B16" s="143" t="s">
        <v>7606</v>
      </c>
      <c r="D16" s="132" t="s">
        <v>7634</v>
      </c>
      <c r="E16" s="132" t="s">
        <v>7577</v>
      </c>
      <c r="F16" s="147" t="s">
        <v>7659</v>
      </c>
      <c r="G16" s="147" t="s">
        <v>7590</v>
      </c>
      <c r="H16" s="147" t="s">
        <v>7660</v>
      </c>
      <c r="I16" s="145">
        <v>1547</v>
      </c>
      <c r="J16">
        <f ca="1">INDIRECT("'"&amp;input!$G$1&amp;"'!E"&amp;I16)</f>
        <v>164.12498474121094</v>
      </c>
      <c r="K16" t="str">
        <f ca="1">INDIRECT("'"&amp;input!$G$1&amp;"'!B"&amp;I16)</f>
        <v>Boiler Assembly [1]: Superheater (PCE) [38] - FSH : Steam exit pressure</v>
      </c>
      <c r="L16">
        <f ca="1">INDIRECT("'"&amp;input!$G$1&amp;"'!D"&amp;I16)</f>
        <v>164.12498474121094</v>
      </c>
      <c r="M16" s="156">
        <f t="shared" ca="1" si="0"/>
        <v>0</v>
      </c>
    </row>
    <row r="17" spans="1:13" ht="18" customHeight="1">
      <c r="A17" s="132">
        <v>13</v>
      </c>
      <c r="B17" s="143" t="s">
        <v>7606</v>
      </c>
      <c r="D17" s="132" t="s">
        <v>7634</v>
      </c>
      <c r="E17" s="132" t="s">
        <v>7577</v>
      </c>
      <c r="F17" s="147" t="s">
        <v>7661</v>
      </c>
      <c r="G17" s="147" t="s">
        <v>7587</v>
      </c>
      <c r="H17" s="147" t="s">
        <v>7662</v>
      </c>
      <c r="I17" s="145">
        <v>1546</v>
      </c>
      <c r="J17">
        <f ca="1">INDIRECT("'"&amp;input!$G$1&amp;"'!E"&amp;I17)</f>
        <v>1112.54150390625</v>
      </c>
      <c r="K17" t="str">
        <f ca="1">INDIRECT("'"&amp;input!$G$1&amp;"'!B"&amp;I17)</f>
        <v>Boiler Assembly [1]: Superheater (PCE) [38] - FSH : Steam exit mass flow</v>
      </c>
      <c r="L17">
        <f ca="1">INDIRECT("'"&amp;input!$G$1&amp;"'!D"&amp;I17)</f>
        <v>1112.54150390625</v>
      </c>
      <c r="M17" s="156">
        <f t="shared" ca="1" si="0"/>
        <v>0</v>
      </c>
    </row>
    <row r="18" spans="1:13" ht="18" customHeight="1">
      <c r="A18" s="132">
        <v>14</v>
      </c>
      <c r="B18" s="143" t="s">
        <v>7606</v>
      </c>
      <c r="D18" s="132" t="s">
        <v>7634</v>
      </c>
      <c r="E18" s="132" t="s">
        <v>7577</v>
      </c>
      <c r="F18" s="147" t="s">
        <v>7663</v>
      </c>
      <c r="G18" s="147" t="s">
        <v>30</v>
      </c>
      <c r="H18" s="147" t="s">
        <v>7664</v>
      </c>
      <c r="I18" s="145">
        <v>1602</v>
      </c>
      <c r="J18">
        <f ca="1">INDIRECT("'"&amp;input!$G$1&amp;"'!E"&amp;I18)</f>
        <v>534.0999755859375</v>
      </c>
      <c r="K18" t="str">
        <f ca="1">INDIRECT("'"&amp;input!$G$1&amp;"'!B"&amp;I18)</f>
        <v>Boiler Assembly [1]: Superheater (PCE) - Parallel Flow [78] - RH-1 : Steam exit temperature</v>
      </c>
      <c r="L18">
        <f ca="1">INDIRECT("'"&amp;input!$G$1&amp;"'!D"&amp;I18)</f>
        <v>534.0999755859375</v>
      </c>
      <c r="M18" s="156">
        <f t="shared" ca="1" si="0"/>
        <v>0</v>
      </c>
    </row>
    <row r="19" spans="1:13" ht="18" customHeight="1">
      <c r="A19" s="132">
        <v>15</v>
      </c>
      <c r="B19" s="143" t="s">
        <v>7606</v>
      </c>
      <c r="D19" s="132" t="s">
        <v>7634</v>
      </c>
      <c r="E19" s="132" t="s">
        <v>7577</v>
      </c>
      <c r="F19" s="147" t="s">
        <v>7665</v>
      </c>
      <c r="G19" s="147" t="s">
        <v>7590</v>
      </c>
      <c r="H19" s="147" t="s">
        <v>7666</v>
      </c>
      <c r="I19" s="145">
        <v>1601</v>
      </c>
      <c r="J19">
        <f ca="1">INDIRECT("'"&amp;input!$G$1&amp;"'!E"&amp;I19)</f>
        <v>35.074989318847656</v>
      </c>
      <c r="K19" t="str">
        <f ca="1">INDIRECT("'"&amp;input!$G$1&amp;"'!B"&amp;I19)</f>
        <v>Boiler Assembly [1]: Superheater (PCE) - Parallel Flow [78] - RH-1 : Steam exit pressure</v>
      </c>
      <c r="L19">
        <f ca="1">INDIRECT("'"&amp;input!$G$1&amp;"'!D"&amp;I19)</f>
        <v>35.074989318847656</v>
      </c>
      <c r="M19" s="156">
        <f t="shared" ca="1" si="0"/>
        <v>0</v>
      </c>
    </row>
    <row r="20" spans="1:13" ht="18" customHeight="1">
      <c r="A20" s="132">
        <v>16</v>
      </c>
      <c r="B20" s="143" t="s">
        <v>7606</v>
      </c>
      <c r="D20" s="132" t="s">
        <v>7634</v>
      </c>
      <c r="E20" s="132" t="s">
        <v>7577</v>
      </c>
      <c r="F20" s="147" t="s">
        <v>7667</v>
      </c>
      <c r="G20" s="147" t="s">
        <v>7587</v>
      </c>
      <c r="H20" s="147" t="s">
        <v>7668</v>
      </c>
      <c r="I20" s="145">
        <v>1600</v>
      </c>
      <c r="J20">
        <f ca="1">INDIRECT("'"&amp;input!$G$1&amp;"'!E"&amp;I20)</f>
        <v>942.82366943359375</v>
      </c>
      <c r="K20" t="str">
        <f ca="1">INDIRECT("'"&amp;input!$G$1&amp;"'!B"&amp;I20)</f>
        <v>Boiler Assembly [1]: Superheater (PCE) - Parallel Flow [78] - RH-1 : Steam exit mass flow</v>
      </c>
      <c r="L20">
        <f ca="1">INDIRECT("'"&amp;input!$G$1&amp;"'!D"&amp;I20)</f>
        <v>942.82366943359375</v>
      </c>
      <c r="M20" s="156">
        <f t="shared" ca="1" si="0"/>
        <v>0</v>
      </c>
    </row>
    <row r="21" spans="1:13" ht="18" customHeight="1">
      <c r="A21" s="132">
        <v>17</v>
      </c>
      <c r="B21" s="143" t="s">
        <v>7669</v>
      </c>
      <c r="D21" s="132" t="s">
        <v>7634</v>
      </c>
      <c r="E21" s="132" t="s">
        <v>7577</v>
      </c>
      <c r="F21" s="147" t="s">
        <v>7670</v>
      </c>
      <c r="G21" s="147" t="s">
        <v>30</v>
      </c>
      <c r="H21" s="147" t="s">
        <v>7671</v>
      </c>
      <c r="I21" s="145">
        <v>1730</v>
      </c>
      <c r="J21">
        <f ca="1">INDIRECT("'"&amp;input!$G$1&amp;"'!E"&amp;I21)</f>
        <v>535.54058837890625</v>
      </c>
      <c r="K21" t="str">
        <f ca="1">INDIRECT("'"&amp;input!$G$1&amp;"'!B"&amp;I21)</f>
        <v>ST Assembly [1]: ST Group [13] : Inlet temperature</v>
      </c>
      <c r="L21">
        <f ca="1">INDIRECT("'"&amp;input!$G$1&amp;"'!D"&amp;I21)</f>
        <v>535.54058837890625</v>
      </c>
      <c r="M21" s="156">
        <f t="shared" ca="1" si="0"/>
        <v>0</v>
      </c>
    </row>
    <row r="22" spans="1:13" ht="18" customHeight="1">
      <c r="A22" s="132">
        <v>18</v>
      </c>
      <c r="B22" s="143" t="s">
        <v>7672</v>
      </c>
      <c r="D22" s="132" t="s">
        <v>7634</v>
      </c>
      <c r="E22" s="132" t="s">
        <v>7577</v>
      </c>
      <c r="F22" s="147" t="s">
        <v>7673</v>
      </c>
      <c r="G22" s="147" t="s">
        <v>7590</v>
      </c>
      <c r="H22" s="147" t="s">
        <v>7674</v>
      </c>
      <c r="I22" s="145">
        <v>1729</v>
      </c>
      <c r="J22">
        <f ca="1">INDIRECT("'"&amp;input!$G$1&amp;"'!E"&amp;I22)</f>
        <v>162.5</v>
      </c>
      <c r="K22" t="str">
        <f ca="1">INDIRECT("'"&amp;input!$G$1&amp;"'!B"&amp;I22)</f>
        <v>ST Assembly [1]: ST Group [13] : Inlet pressure</v>
      </c>
      <c r="L22">
        <f ca="1">INDIRECT("'"&amp;input!$G$1&amp;"'!D"&amp;I22)</f>
        <v>162.5</v>
      </c>
      <c r="M22" s="156">
        <f t="shared" ca="1" si="0"/>
        <v>0</v>
      </c>
    </row>
    <row r="23" spans="1:13" ht="18" customHeight="1">
      <c r="A23" s="132">
        <v>19</v>
      </c>
      <c r="B23" s="143" t="s">
        <v>7675</v>
      </c>
      <c r="D23" s="132" t="s">
        <v>7634</v>
      </c>
      <c r="E23" s="132" t="s">
        <v>7577</v>
      </c>
      <c r="F23" s="147" t="s">
        <v>7676</v>
      </c>
      <c r="G23" s="147" t="s">
        <v>7587</v>
      </c>
      <c r="H23" s="147" t="s">
        <v>7677</v>
      </c>
      <c r="I23" s="145">
        <v>1731</v>
      </c>
      <c r="J23">
        <f ca="1">INDIRECT("'"&amp;input!$G$1&amp;"'!E"&amp;I23)</f>
        <v>1112.54150390625</v>
      </c>
      <c r="K23" t="str">
        <f ca="1">INDIRECT("'"&amp;input!$G$1&amp;"'!B"&amp;I23)</f>
        <v>ST Assembly [1]: ST Group [13] : Inlet flow</v>
      </c>
      <c r="L23">
        <f ca="1">INDIRECT("'"&amp;input!$G$1&amp;"'!D"&amp;I23)</f>
        <v>1112.54150390625</v>
      </c>
      <c r="M23" s="156">
        <f t="shared" ca="1" si="0"/>
        <v>0</v>
      </c>
    </row>
    <row r="24" spans="1:13" ht="18" customHeight="1">
      <c r="A24" s="132">
        <v>20</v>
      </c>
      <c r="B24" s="143" t="s">
        <v>7678</v>
      </c>
      <c r="D24" s="132" t="s">
        <v>7634</v>
      </c>
      <c r="E24" s="132" t="s">
        <v>7577</v>
      </c>
      <c r="F24" s="147" t="s">
        <v>7679</v>
      </c>
      <c r="G24" s="147" t="s">
        <v>30</v>
      </c>
      <c r="H24" s="147" t="s">
        <v>7680</v>
      </c>
      <c r="I24" s="145">
        <v>1784</v>
      </c>
      <c r="J24">
        <f ca="1">INDIRECT("'"&amp;input!$G$1&amp;"'!E"&amp;I24)</f>
        <v>532.26885986328125</v>
      </c>
      <c r="K24" t="str">
        <f ca="1">INDIRECT("'"&amp;input!$G$1&amp;"'!B"&amp;I24)</f>
        <v>ST Assembly [1]: ST Group [26] : Inlet temperature</v>
      </c>
      <c r="L24">
        <f ca="1">INDIRECT("'"&amp;input!$G$1&amp;"'!D"&amp;I24)</f>
        <v>532.26885986328125</v>
      </c>
      <c r="M24" s="156">
        <f t="shared" ca="1" si="0"/>
        <v>0</v>
      </c>
    </row>
    <row r="25" spans="1:13" ht="18" customHeight="1">
      <c r="A25" s="132">
        <v>21</v>
      </c>
      <c r="B25" s="143" t="s">
        <v>7681</v>
      </c>
      <c r="D25" s="132" t="s">
        <v>7634</v>
      </c>
      <c r="E25" s="132" t="s">
        <v>7577</v>
      </c>
      <c r="F25" s="147" t="s">
        <v>7682</v>
      </c>
      <c r="G25" s="147" t="s">
        <v>7590</v>
      </c>
      <c r="H25" s="147" t="s">
        <v>7683</v>
      </c>
      <c r="I25" s="145">
        <v>1783</v>
      </c>
      <c r="J25">
        <f ca="1">INDIRECT("'"&amp;input!$G$1&amp;"'!E"&amp;I25)</f>
        <v>32.599998474121094</v>
      </c>
      <c r="K25" t="str">
        <f ca="1">INDIRECT("'"&amp;input!$G$1&amp;"'!B"&amp;I25)</f>
        <v>ST Assembly [1]: ST Group [26] : Inlet pressure</v>
      </c>
      <c r="L25">
        <f ca="1">INDIRECT("'"&amp;input!$G$1&amp;"'!D"&amp;I25)</f>
        <v>32.599998474121094</v>
      </c>
      <c r="M25" s="156">
        <f t="shared" ca="1" si="0"/>
        <v>0</v>
      </c>
    </row>
    <row r="26" spans="1:13" ht="18" customHeight="1">
      <c r="A26" s="132">
        <v>22</v>
      </c>
      <c r="B26" s="143" t="s">
        <v>7684</v>
      </c>
      <c r="D26" s="132" t="s">
        <v>7634</v>
      </c>
      <c r="E26" s="132" t="s">
        <v>7577</v>
      </c>
      <c r="F26" s="147" t="s">
        <v>7685</v>
      </c>
      <c r="G26" s="147" t="s">
        <v>7587</v>
      </c>
      <c r="H26" s="147" t="s">
        <v>7686</v>
      </c>
      <c r="I26" s="145">
        <v>1785</v>
      </c>
      <c r="J26">
        <f ca="1">INDIRECT("'"&amp;input!$G$1&amp;"'!E"&amp;I26)</f>
        <v>933.094482421875</v>
      </c>
      <c r="K26" t="str">
        <f ca="1">INDIRECT("'"&amp;input!$G$1&amp;"'!B"&amp;I26)</f>
        <v>ST Assembly [1]: ST Group [26] : Inlet flow</v>
      </c>
      <c r="L26">
        <f ca="1">INDIRECT("'"&amp;input!$G$1&amp;"'!D"&amp;I26)</f>
        <v>933.094482421875</v>
      </c>
      <c r="M26" s="156">
        <f t="shared" ca="1" si="0"/>
        <v>0</v>
      </c>
    </row>
    <row r="27" spans="1:13" ht="18" customHeight="1">
      <c r="A27" s="132">
        <v>23</v>
      </c>
      <c r="B27" s="143" t="s">
        <v>7687</v>
      </c>
      <c r="D27" s="132" t="s">
        <v>7634</v>
      </c>
      <c r="E27" s="132" t="s">
        <v>7602</v>
      </c>
      <c r="F27" s="147" t="s">
        <v>7688</v>
      </c>
      <c r="G27" s="147" t="s">
        <v>30</v>
      </c>
      <c r="H27" s="147" t="s">
        <v>7689</v>
      </c>
      <c r="I27" s="145">
        <v>1838</v>
      </c>
      <c r="J27">
        <f ca="1">INDIRECT("'"&amp;input!$G$1&amp;"'!E"&amp;I27)</f>
        <v>360.61846923828125</v>
      </c>
      <c r="K27" t="str">
        <f ca="1">INDIRECT("'"&amp;input!$G$1&amp;"'!B"&amp;I27)</f>
        <v>ST Assembly [1]: ST Group [44] : Inlet temperature</v>
      </c>
      <c r="L27">
        <f ca="1">INDIRECT("'"&amp;input!$G$1&amp;"'!D"&amp;I27)</f>
        <v>360.61846923828125</v>
      </c>
      <c r="M27" s="156">
        <f t="shared" ca="1" si="0"/>
        <v>0</v>
      </c>
    </row>
    <row r="28" spans="1:13" ht="18" customHeight="1">
      <c r="A28" s="132">
        <v>24</v>
      </c>
      <c r="B28" s="143" t="s">
        <v>7690</v>
      </c>
      <c r="D28" s="132" t="s">
        <v>7634</v>
      </c>
      <c r="E28" s="132" t="s">
        <v>7602</v>
      </c>
      <c r="F28" s="147" t="s">
        <v>7691</v>
      </c>
      <c r="G28" s="147" t="s">
        <v>7590</v>
      </c>
      <c r="H28" s="147" t="s">
        <v>7692</v>
      </c>
      <c r="I28" s="145">
        <v>1837</v>
      </c>
      <c r="J28">
        <f ca="1">INDIRECT("'"&amp;input!$G$1&amp;"'!E"&amp;I28)</f>
        <v>9.8499994277954102</v>
      </c>
      <c r="K28" t="str">
        <f ca="1">INDIRECT("'"&amp;input!$G$1&amp;"'!B"&amp;I28)</f>
        <v>ST Assembly [1]: ST Group [44] : Inlet pressure</v>
      </c>
      <c r="L28">
        <f ca="1">INDIRECT("'"&amp;input!$G$1&amp;"'!D"&amp;I28)</f>
        <v>9.8499994277954102</v>
      </c>
      <c r="M28" s="156">
        <f t="shared" ca="1" si="0"/>
        <v>0</v>
      </c>
    </row>
    <row r="29" spans="1:13" ht="18" customHeight="1">
      <c r="A29" s="132">
        <v>25</v>
      </c>
      <c r="B29" s="143" t="s">
        <v>7693</v>
      </c>
      <c r="D29" s="132" t="s">
        <v>7634</v>
      </c>
      <c r="E29" s="132" t="s">
        <v>7602</v>
      </c>
      <c r="F29" s="147" t="s">
        <v>7694</v>
      </c>
      <c r="G29" s="147" t="s">
        <v>7587</v>
      </c>
      <c r="H29" s="147" t="s">
        <v>7695</v>
      </c>
      <c r="I29" s="145">
        <v>1839</v>
      </c>
      <c r="J29">
        <f ca="1">INDIRECT("'"&amp;input!$G$1&amp;"'!E"&amp;I29)</f>
        <v>815.93121337890625</v>
      </c>
      <c r="K29" t="str">
        <f ca="1">INDIRECT("'"&amp;input!$G$1&amp;"'!B"&amp;I29)</f>
        <v>ST Assembly [1]: ST Group [44] : Inlet flow</v>
      </c>
      <c r="L29">
        <f ca="1">INDIRECT("'"&amp;input!$G$1&amp;"'!D"&amp;I29)</f>
        <v>815.93121337890625</v>
      </c>
      <c r="M29" s="156">
        <f t="shared" ca="1" si="0"/>
        <v>0</v>
      </c>
    </row>
    <row r="30" spans="1:13" ht="18" customHeight="1" thickBot="1">
      <c r="A30" s="132">
        <v>26</v>
      </c>
      <c r="B30" s="143" t="s">
        <v>7696</v>
      </c>
      <c r="D30" s="132" t="s">
        <v>7634</v>
      </c>
      <c r="E30" s="132" t="s">
        <v>7623</v>
      </c>
      <c r="F30" s="147" t="s">
        <v>7697</v>
      </c>
      <c r="G30" s="147" t="s">
        <v>7587</v>
      </c>
      <c r="H30" s="147" t="s">
        <v>7698</v>
      </c>
      <c r="I30" s="145">
        <v>3284</v>
      </c>
      <c r="J30">
        <f ca="1">INDIRECT("'"&amp;input!$G$1&amp;"'!E"&amp;I30)</f>
        <v>39022.3671875</v>
      </c>
      <c r="K30" t="str">
        <f ca="1">INDIRECT("'"&amp;input!$G$1&amp;"'!B"&amp;I30)</f>
        <v>69 - CW outlet of Water-cooled Condenser (PCE) [59] -&gt; Inlet of Water Sink [58]: Mass flow</v>
      </c>
      <c r="L30">
        <f ca="1">INDIRECT("'"&amp;input!$G$1&amp;"'!D"&amp;I30)</f>
        <v>39022.3671875</v>
      </c>
      <c r="M30" s="156">
        <f t="shared" ca="1" si="0"/>
        <v>0</v>
      </c>
    </row>
    <row r="31" spans="1:13" ht="18" customHeight="1">
      <c r="A31" s="132">
        <v>27</v>
      </c>
      <c r="B31" s="148" t="s">
        <v>7606</v>
      </c>
      <c r="D31" s="132" t="s">
        <v>7634</v>
      </c>
      <c r="E31" s="132" t="s">
        <v>7602</v>
      </c>
      <c r="F31" s="147" t="s">
        <v>7699</v>
      </c>
      <c r="G31" s="147" t="s">
        <v>33</v>
      </c>
      <c r="H31" s="147" t="s">
        <v>7700</v>
      </c>
      <c r="I31" s="145">
        <v>1747</v>
      </c>
      <c r="J31">
        <f ca="1">INDIRECT("'"&amp;input!$G$1&amp;"'!E"&amp;I31)</f>
        <v>85.182090759277344</v>
      </c>
      <c r="K31" t="str">
        <f ca="1">INDIRECT("'"&amp;input!$G$1&amp;"'!B"&amp;I31)</f>
        <v>ST Assembly [1]: ST Group [13] : Dry step efficiency</v>
      </c>
      <c r="L31">
        <f ca="1">INDIRECT("'"&amp;input!$G$1&amp;"'!D"&amp;I31)</f>
        <v>85.182090759277344</v>
      </c>
      <c r="M31" s="156">
        <f t="shared" ca="1" si="0"/>
        <v>0</v>
      </c>
    </row>
    <row r="32" spans="1:13" ht="18" customHeight="1">
      <c r="A32" s="132">
        <v>28</v>
      </c>
      <c r="B32" s="149" t="s">
        <v>7606</v>
      </c>
      <c r="D32" s="132" t="s">
        <v>7634</v>
      </c>
      <c r="E32" s="132" t="s">
        <v>7602</v>
      </c>
      <c r="F32" s="147" t="s">
        <v>7699</v>
      </c>
      <c r="G32" s="147" t="s">
        <v>33</v>
      </c>
      <c r="H32" s="147" t="s">
        <v>7701</v>
      </c>
      <c r="I32" s="145">
        <v>1774</v>
      </c>
      <c r="J32">
        <f ca="1">INDIRECT("'"&amp;input!$G$1&amp;"'!E"&amp;I32)</f>
        <v>67.983207702636719</v>
      </c>
      <c r="K32" t="str">
        <f ca="1">INDIRECT("'"&amp;input!$G$1&amp;"'!B"&amp;I32)</f>
        <v>ST Assembly [1]: ST Group [15] : Dry step efficiency</v>
      </c>
      <c r="L32">
        <f ca="1">INDIRECT("'"&amp;input!$G$1&amp;"'!D"&amp;I32)</f>
        <v>67.983207702636719</v>
      </c>
      <c r="M32" s="156">
        <f t="shared" ca="1" si="0"/>
        <v>0</v>
      </c>
    </row>
    <row r="33" spans="1:13" ht="18" customHeight="1">
      <c r="A33" s="132">
        <v>29</v>
      </c>
      <c r="B33" s="149" t="s">
        <v>7606</v>
      </c>
      <c r="D33" s="132" t="s">
        <v>7634</v>
      </c>
      <c r="E33" s="132" t="s">
        <v>7602</v>
      </c>
      <c r="F33" s="147" t="s">
        <v>7702</v>
      </c>
      <c r="G33" s="147" t="s">
        <v>33</v>
      </c>
      <c r="H33" s="147" t="s">
        <v>7703</v>
      </c>
      <c r="I33" s="145">
        <v>1801</v>
      </c>
      <c r="J33">
        <f ca="1">INDIRECT("'"&amp;input!$G$1&amp;"'!E"&amp;I33)</f>
        <v>88.691360473632812</v>
      </c>
      <c r="K33" t="str">
        <f ca="1">INDIRECT("'"&amp;input!$G$1&amp;"'!B"&amp;I33)</f>
        <v>ST Assembly [1]: ST Group [26] : Dry step efficiency</v>
      </c>
      <c r="L33">
        <f ca="1">INDIRECT("'"&amp;input!$G$1&amp;"'!D"&amp;I33)</f>
        <v>88.691360473632812</v>
      </c>
      <c r="M33" s="156">
        <f t="shared" ca="1" si="0"/>
        <v>0</v>
      </c>
    </row>
    <row r="34" spans="1:13" ht="18" customHeight="1">
      <c r="A34" s="132">
        <v>30</v>
      </c>
      <c r="B34" s="149" t="s">
        <v>7606</v>
      </c>
      <c r="D34" s="132" t="s">
        <v>7634</v>
      </c>
      <c r="E34" s="132" t="s">
        <v>7602</v>
      </c>
      <c r="F34" s="147" t="s">
        <v>7702</v>
      </c>
      <c r="G34" s="147" t="s">
        <v>33</v>
      </c>
      <c r="H34" s="147" t="s">
        <v>7704</v>
      </c>
      <c r="I34" s="145">
        <v>1828</v>
      </c>
      <c r="J34">
        <f ca="1">INDIRECT("'"&amp;input!$G$1&amp;"'!E"&amp;I34)</f>
        <v>89.873687744140625</v>
      </c>
      <c r="K34" t="str">
        <f ca="1">INDIRECT("'"&amp;input!$G$1&amp;"'!B"&amp;I34)</f>
        <v>ST Assembly [1]: ST Group [28] : Dry step efficiency</v>
      </c>
      <c r="L34">
        <f ca="1">INDIRECT("'"&amp;input!$G$1&amp;"'!D"&amp;I34)</f>
        <v>89.873687744140625</v>
      </c>
      <c r="M34" s="156">
        <f t="shared" ca="1" si="0"/>
        <v>0</v>
      </c>
    </row>
    <row r="35" spans="1:13" ht="18" customHeight="1">
      <c r="A35" s="132">
        <v>31</v>
      </c>
      <c r="B35" s="149" t="s">
        <v>7606</v>
      </c>
      <c r="D35" s="132" t="s">
        <v>7634</v>
      </c>
      <c r="E35" s="132" t="s">
        <v>7602</v>
      </c>
      <c r="F35" s="147" t="s">
        <v>7705</v>
      </c>
      <c r="G35" s="147" t="s">
        <v>33</v>
      </c>
      <c r="H35" s="147" t="s">
        <v>7706</v>
      </c>
      <c r="I35" s="145">
        <v>1855</v>
      </c>
      <c r="J35">
        <f ca="1">INDIRECT("'"&amp;input!$G$1&amp;"'!E"&amp;I35)</f>
        <v>90.915130615234375</v>
      </c>
      <c r="K35" t="str">
        <f ca="1">INDIRECT("'"&amp;input!$G$1&amp;"'!B"&amp;I35)</f>
        <v>ST Assembly [1]: ST Group [44] : Dry step efficiency</v>
      </c>
      <c r="L35">
        <f ca="1">INDIRECT("'"&amp;input!$G$1&amp;"'!D"&amp;I35)</f>
        <v>90.915130615234375</v>
      </c>
      <c r="M35" s="156">
        <f t="shared" ca="1" si="0"/>
        <v>0</v>
      </c>
    </row>
    <row r="36" spans="1:13" ht="18" customHeight="1">
      <c r="A36" s="132">
        <v>32</v>
      </c>
      <c r="B36" s="149" t="s">
        <v>7606</v>
      </c>
      <c r="D36" s="132" t="s">
        <v>7634</v>
      </c>
      <c r="E36" s="132" t="s">
        <v>7602</v>
      </c>
      <c r="F36" s="147" t="s">
        <v>7705</v>
      </c>
      <c r="G36" s="147" t="s">
        <v>33</v>
      </c>
      <c r="H36" s="147" t="s">
        <v>7707</v>
      </c>
      <c r="I36" s="145">
        <v>1882</v>
      </c>
      <c r="J36">
        <f ca="1">INDIRECT("'"&amp;input!$G$1&amp;"'!E"&amp;I36)</f>
        <v>92.060134887695313</v>
      </c>
      <c r="K36" t="str">
        <f ca="1">INDIRECT("'"&amp;input!$G$1&amp;"'!B"&amp;I36)</f>
        <v>ST Assembly [1]: ST Group [45] : Dry step efficiency</v>
      </c>
      <c r="L36">
        <f ca="1">INDIRECT("'"&amp;input!$G$1&amp;"'!D"&amp;I36)</f>
        <v>92.060134887695313</v>
      </c>
      <c r="M36" s="156">
        <f t="shared" ca="1" si="0"/>
        <v>0</v>
      </c>
    </row>
    <row r="37" spans="1:13" ht="18" customHeight="1">
      <c r="A37" s="132">
        <v>33</v>
      </c>
      <c r="B37" s="149" t="s">
        <v>7606</v>
      </c>
      <c r="D37" s="132" t="s">
        <v>7634</v>
      </c>
      <c r="E37" s="132" t="s">
        <v>7602</v>
      </c>
      <c r="F37" s="147" t="s">
        <v>7705</v>
      </c>
      <c r="G37" s="147" t="s">
        <v>33</v>
      </c>
      <c r="H37" s="147" t="s">
        <v>7708</v>
      </c>
      <c r="I37" s="145">
        <v>1909</v>
      </c>
      <c r="J37">
        <f ca="1">INDIRECT("'"&amp;input!$G$1&amp;"'!E"&amp;I37)</f>
        <v>92.320915222167969</v>
      </c>
      <c r="K37" t="str">
        <f ca="1">INDIRECT("'"&amp;input!$G$1&amp;"'!B"&amp;I37)</f>
        <v>ST Assembly [1]: ST Group [46] : Dry step efficiency</v>
      </c>
      <c r="L37">
        <f ca="1">INDIRECT("'"&amp;input!$G$1&amp;"'!D"&amp;I37)</f>
        <v>92.320915222167969</v>
      </c>
      <c r="M37" s="156">
        <f t="shared" ca="1" si="0"/>
        <v>0</v>
      </c>
    </row>
    <row r="38" spans="1:13" ht="18" customHeight="1">
      <c r="A38" s="132">
        <v>34</v>
      </c>
      <c r="B38" s="149" t="s">
        <v>7606</v>
      </c>
      <c r="D38" s="132" t="s">
        <v>7634</v>
      </c>
      <c r="E38" s="132" t="s">
        <v>7602</v>
      </c>
      <c r="F38" s="147" t="s">
        <v>7705</v>
      </c>
      <c r="G38" s="147" t="s">
        <v>33</v>
      </c>
      <c r="H38" s="147" t="s">
        <v>7709</v>
      </c>
      <c r="I38" s="145">
        <v>1936</v>
      </c>
      <c r="J38">
        <f ca="1">INDIRECT("'"&amp;input!$G$1&amp;"'!E"&amp;I38)</f>
        <v>92.25</v>
      </c>
      <c r="K38" t="str">
        <f ca="1">INDIRECT("'"&amp;input!$G$1&amp;"'!B"&amp;I38)</f>
        <v>ST Assembly [1]: ST Group [47] : Dry step efficiency</v>
      </c>
      <c r="L38">
        <f ca="1">INDIRECT("'"&amp;input!$G$1&amp;"'!D"&amp;I38)</f>
        <v>92.25</v>
      </c>
      <c r="M38" s="156">
        <f t="shared" ca="1" si="0"/>
        <v>0</v>
      </c>
    </row>
    <row r="39" spans="1:13" ht="18" customHeight="1" thickBot="1">
      <c r="A39" s="132">
        <v>35</v>
      </c>
      <c r="B39" s="150" t="s">
        <v>7606</v>
      </c>
      <c r="D39" s="132" t="s">
        <v>7634</v>
      </c>
      <c r="E39" s="132" t="s">
        <v>7602</v>
      </c>
      <c r="F39" s="147" t="s">
        <v>7705</v>
      </c>
      <c r="G39" s="147" t="s">
        <v>33</v>
      </c>
      <c r="H39" s="147" t="s">
        <v>7710</v>
      </c>
      <c r="I39" s="145">
        <v>1968</v>
      </c>
      <c r="J39">
        <f ca="1">INDIRECT("'"&amp;input!$G$1&amp;"'!E"&amp;I39)</f>
        <v>92.150001525878906</v>
      </c>
      <c r="K39" t="str">
        <f ca="1">INDIRECT("'"&amp;input!$G$1&amp;"'!B"&amp;I39)</f>
        <v>ST Assembly [1]: ST Group [5] : Dry step efficiency</v>
      </c>
      <c r="L39">
        <f ca="1">INDIRECT("'"&amp;input!$G$1&amp;"'!D"&amp;I39)</f>
        <v>92.150001525878906</v>
      </c>
      <c r="M39" s="156">
        <f t="shared" ca="1" si="0"/>
        <v>0</v>
      </c>
    </row>
    <row r="40" spans="1:13" ht="18" customHeight="1">
      <c r="A40" s="132">
        <v>36</v>
      </c>
      <c r="B40" s="143" t="s">
        <v>7711</v>
      </c>
      <c r="D40" s="132" t="s">
        <v>7634</v>
      </c>
      <c r="E40" s="132" t="s">
        <v>7712</v>
      </c>
      <c r="F40" s="147" t="s">
        <v>7713</v>
      </c>
      <c r="G40" s="147" t="s">
        <v>30</v>
      </c>
      <c r="H40" s="147" t="s">
        <v>7714</v>
      </c>
      <c r="I40" s="145">
        <v>924</v>
      </c>
      <c r="J40">
        <f ca="1">INDIRECT("'"&amp;input!$G$1&amp;"'!E"&amp;I40)</f>
        <v>1.5000407695770264</v>
      </c>
      <c r="K40" t="str">
        <f ca="1">INDIRECT("'"&amp;input!$G$1&amp;"'!B"&amp;I40)</f>
        <v>Feedwater Heater [16] - HPH-1 : Terminal difference</v>
      </c>
      <c r="L40">
        <f ca="1">INDIRECT("'"&amp;input!$G$1&amp;"'!D"&amp;I40)</f>
        <v>1.5000407695770264</v>
      </c>
      <c r="M40" s="156">
        <f t="shared" ca="1" si="0"/>
        <v>0</v>
      </c>
    </row>
    <row r="41" spans="1:13" ht="18" customHeight="1">
      <c r="A41" s="132">
        <v>37</v>
      </c>
      <c r="B41" s="143" t="s">
        <v>7715</v>
      </c>
      <c r="D41" s="132" t="s">
        <v>7634</v>
      </c>
      <c r="E41" s="132" t="s">
        <v>7716</v>
      </c>
      <c r="F41" s="147" t="s">
        <v>7717</v>
      </c>
      <c r="G41" s="147" t="s">
        <v>30</v>
      </c>
      <c r="H41" s="147" t="s">
        <v>7718</v>
      </c>
      <c r="I41" s="145">
        <v>933</v>
      </c>
      <c r="J41">
        <f ca="1">INDIRECT("'"&amp;input!$G$1&amp;"'!E"&amp;I41)</f>
        <v>0.27801513671875</v>
      </c>
      <c r="K41" t="str">
        <f ca="1">INDIRECT("'"&amp;input!$G$1&amp;"'!B"&amp;I41)</f>
        <v>Feedwater Heater [17] - HPH-2 : Terminal difference</v>
      </c>
      <c r="L41">
        <f ca="1">INDIRECT("'"&amp;input!$G$1&amp;"'!D"&amp;I41)</f>
        <v>0.27801513671875</v>
      </c>
      <c r="M41" s="156">
        <f t="shared" ca="1" si="0"/>
        <v>0</v>
      </c>
    </row>
    <row r="42" spans="1:13" ht="18" customHeight="1">
      <c r="A42" s="132">
        <v>38</v>
      </c>
      <c r="B42" s="143" t="s">
        <v>7719</v>
      </c>
      <c r="D42" s="132" t="s">
        <v>7634</v>
      </c>
      <c r="E42" s="132" t="s">
        <v>7720</v>
      </c>
      <c r="F42" s="147" t="s">
        <v>7721</v>
      </c>
      <c r="G42" s="147" t="s">
        <v>30</v>
      </c>
      <c r="H42" s="147" t="s">
        <v>7722</v>
      </c>
      <c r="I42" s="145">
        <v>942</v>
      </c>
      <c r="J42">
        <f ca="1">INDIRECT("'"&amp;input!$G$1&amp;"'!E"&amp;I42)</f>
        <v>0.38001167774200439</v>
      </c>
      <c r="K42" t="str">
        <f ca="1">INDIRECT("'"&amp;input!$G$1&amp;"'!B"&amp;I42)</f>
        <v>Feedwater Heater [24] - HPH-3 : Terminal difference</v>
      </c>
      <c r="L42">
        <f ca="1">INDIRECT("'"&amp;input!$G$1&amp;"'!D"&amp;I42)</f>
        <v>0.38001167774200439</v>
      </c>
      <c r="M42" s="156">
        <f t="shared" ca="1" si="0"/>
        <v>0</v>
      </c>
    </row>
    <row r="43" spans="1:13" ht="18" customHeight="1">
      <c r="A43" s="132">
        <v>39</v>
      </c>
      <c r="B43" s="143" t="s">
        <v>7723</v>
      </c>
      <c r="D43" s="132" t="s">
        <v>7634</v>
      </c>
      <c r="E43" s="132" t="s">
        <v>7724</v>
      </c>
      <c r="F43" s="147" t="s">
        <v>7725</v>
      </c>
      <c r="G43" s="147" t="s">
        <v>30</v>
      </c>
      <c r="H43" s="147" t="s">
        <v>7726</v>
      </c>
      <c r="I43" s="145">
        <v>978</v>
      </c>
      <c r="J43">
        <f ca="1">INDIRECT("'"&amp;input!$G$1&amp;"'!E"&amp;I43)</f>
        <v>5.6000094413757324</v>
      </c>
      <c r="K43" t="str">
        <f ca="1">INDIRECT("'"&amp;input!$G$1&amp;"'!B"&amp;I43)</f>
        <v>Feedwater Heater [56] - LPH-5 : Terminal difference</v>
      </c>
      <c r="L43">
        <f ca="1">INDIRECT("'"&amp;input!$G$1&amp;"'!D"&amp;I43)</f>
        <v>5.6000094413757324</v>
      </c>
      <c r="M43" s="156">
        <f t="shared" ca="1" si="0"/>
        <v>0</v>
      </c>
    </row>
    <row r="44" spans="1:13" ht="18" customHeight="1">
      <c r="A44" s="132">
        <v>40</v>
      </c>
      <c r="B44" s="143" t="s">
        <v>7727</v>
      </c>
      <c r="D44" s="132" t="s">
        <v>7634</v>
      </c>
      <c r="E44" s="132" t="s">
        <v>7724</v>
      </c>
      <c r="F44" s="147" t="s">
        <v>7728</v>
      </c>
      <c r="G44" s="147" t="s">
        <v>30</v>
      </c>
      <c r="H44" s="147" t="s">
        <v>7729</v>
      </c>
      <c r="I44" s="145">
        <v>969</v>
      </c>
      <c r="J44">
        <f ca="1">INDIRECT("'"&amp;input!$G$1&amp;"'!E"&amp;I44)</f>
        <v>5.7000055313110352</v>
      </c>
      <c r="K44" t="str">
        <f ca="1">INDIRECT("'"&amp;input!$G$1&amp;"'!B"&amp;I44)</f>
        <v>Feedwater Heater [55] - LPH-6 : Terminal difference</v>
      </c>
      <c r="L44">
        <f ca="1">INDIRECT("'"&amp;input!$G$1&amp;"'!D"&amp;I44)</f>
        <v>5.7000055313110352</v>
      </c>
      <c r="M44" s="156">
        <f t="shared" ca="1" si="0"/>
        <v>0</v>
      </c>
    </row>
    <row r="45" spans="1:13" ht="18" customHeight="1">
      <c r="A45" s="132">
        <v>41</v>
      </c>
      <c r="B45" s="143" t="s">
        <v>7730</v>
      </c>
      <c r="D45" s="132" t="s">
        <v>7634</v>
      </c>
      <c r="E45" s="132" t="s">
        <v>7724</v>
      </c>
      <c r="F45" s="147" t="s">
        <v>7731</v>
      </c>
      <c r="G45" s="147" t="s">
        <v>30</v>
      </c>
      <c r="H45" s="147" t="s">
        <v>7732</v>
      </c>
      <c r="I45" s="145">
        <v>960</v>
      </c>
      <c r="J45">
        <f ca="1">INDIRECT("'"&amp;input!$G$1&amp;"'!E"&amp;I45)</f>
        <v>5.6000094413757324</v>
      </c>
      <c r="K45" t="str">
        <f ca="1">INDIRECT("'"&amp;input!$G$1&amp;"'!B"&amp;I45)</f>
        <v>Feedwater Heater [54] - LPH-7 : Terminal difference</v>
      </c>
      <c r="L45">
        <f ca="1">INDIRECT("'"&amp;input!$G$1&amp;"'!D"&amp;I45)</f>
        <v>5.6000094413757324</v>
      </c>
      <c r="M45" s="156">
        <f t="shared" ca="1" si="0"/>
        <v>0</v>
      </c>
    </row>
    <row r="46" spans="1:13" ht="18" customHeight="1">
      <c r="A46" s="132">
        <v>42</v>
      </c>
      <c r="B46" s="143" t="s">
        <v>7733</v>
      </c>
      <c r="D46" s="132" t="s">
        <v>7634</v>
      </c>
      <c r="E46" s="132" t="s">
        <v>7724</v>
      </c>
      <c r="F46" s="147" t="s">
        <v>7734</v>
      </c>
      <c r="G46" s="147" t="s">
        <v>30</v>
      </c>
      <c r="H46" s="147" t="s">
        <v>7735</v>
      </c>
      <c r="I46" s="145">
        <v>951</v>
      </c>
      <c r="J46">
        <f ca="1">INDIRECT("'"&amp;input!$G$1&amp;"'!E"&amp;I46)</f>
        <v>5.6000094413757324</v>
      </c>
      <c r="K46" t="str">
        <f ca="1">INDIRECT("'"&amp;input!$G$1&amp;"'!B"&amp;I46)</f>
        <v>Feedwater Heater [53] - LPH-8 : Terminal difference</v>
      </c>
      <c r="L46">
        <f ca="1">INDIRECT("'"&amp;input!$G$1&amp;"'!D"&amp;I46)</f>
        <v>5.6000094413757324</v>
      </c>
      <c r="M46" s="156">
        <f t="shared" ca="1" si="0"/>
        <v>0</v>
      </c>
    </row>
    <row r="47" spans="1:13" ht="18" customHeight="1">
      <c r="A47" s="132">
        <v>43</v>
      </c>
      <c r="B47" s="143" t="s">
        <v>7736</v>
      </c>
      <c r="D47" s="132" t="s">
        <v>7634</v>
      </c>
      <c r="E47" s="132" t="s">
        <v>7737</v>
      </c>
      <c r="F47" s="147" t="s">
        <v>7738</v>
      </c>
      <c r="G47" s="147" t="s">
        <v>30</v>
      </c>
      <c r="H47" s="147" t="s">
        <v>7739</v>
      </c>
      <c r="I47" s="145">
        <v>925</v>
      </c>
      <c r="J47">
        <f ca="1">INDIRECT("'"&amp;input!$G$1&amp;"'!E"&amp;I47)</f>
        <v>2.79998779296875</v>
      </c>
      <c r="K47" t="str">
        <f ca="1">INDIRECT("'"&amp;input!$G$1&amp;"'!B"&amp;I47)</f>
        <v>Feedwater Heater [16] - HPH-1 : Drain cooler approach</v>
      </c>
      <c r="L47">
        <f ca="1">INDIRECT("'"&amp;input!$G$1&amp;"'!D"&amp;I47)</f>
        <v>2.79998779296875</v>
      </c>
      <c r="M47" s="156">
        <f t="shared" ca="1" si="0"/>
        <v>0</v>
      </c>
    </row>
    <row r="48" spans="1:13" ht="18" customHeight="1">
      <c r="A48" s="132">
        <v>44</v>
      </c>
      <c r="B48" s="143" t="s">
        <v>7740</v>
      </c>
      <c r="D48" s="132" t="s">
        <v>7634</v>
      </c>
      <c r="E48" s="132" t="s">
        <v>7716</v>
      </c>
      <c r="F48" s="147" t="s">
        <v>7741</v>
      </c>
      <c r="G48" s="147" t="s">
        <v>30</v>
      </c>
      <c r="H48" s="147" t="s">
        <v>7742</v>
      </c>
      <c r="I48" s="145">
        <v>934</v>
      </c>
      <c r="J48">
        <f ca="1">INDIRECT("'"&amp;input!$G$1&amp;"'!E"&amp;I48)</f>
        <v>5.6000094413757324</v>
      </c>
      <c r="K48" t="str">
        <f ca="1">INDIRECT("'"&amp;input!$G$1&amp;"'!B"&amp;I48)</f>
        <v>Feedwater Heater [17] - HPH-2 : Drain cooler approach</v>
      </c>
      <c r="L48">
        <f ca="1">INDIRECT("'"&amp;input!$G$1&amp;"'!D"&amp;I48)</f>
        <v>5.6000094413757324</v>
      </c>
      <c r="M48" s="156">
        <f t="shared" ca="1" si="0"/>
        <v>0</v>
      </c>
    </row>
    <row r="49" spans="1:13" ht="18" customHeight="1">
      <c r="A49" s="132">
        <v>45</v>
      </c>
      <c r="B49" s="143" t="s">
        <v>7743</v>
      </c>
      <c r="D49" s="132" t="s">
        <v>7634</v>
      </c>
      <c r="E49" s="132" t="s">
        <v>7720</v>
      </c>
      <c r="F49" s="147" t="s">
        <v>7744</v>
      </c>
      <c r="G49" s="147" t="s">
        <v>30</v>
      </c>
      <c r="H49" s="147" t="s">
        <v>7745</v>
      </c>
      <c r="I49" s="145">
        <v>943</v>
      </c>
      <c r="J49">
        <f ca="1">INDIRECT("'"&amp;input!$G$1&amp;"'!E"&amp;I49)</f>
        <v>2.5</v>
      </c>
      <c r="K49" t="str">
        <f ca="1">INDIRECT("'"&amp;input!$G$1&amp;"'!B"&amp;I49)</f>
        <v>Feedwater Heater [24] - HPH-3 : Drain cooler approach</v>
      </c>
      <c r="L49">
        <f ca="1">INDIRECT("'"&amp;input!$G$1&amp;"'!D"&amp;I49)</f>
        <v>2.5</v>
      </c>
      <c r="M49" s="156">
        <f t="shared" ca="1" si="0"/>
        <v>0</v>
      </c>
    </row>
    <row r="50" spans="1:13" ht="18" customHeight="1">
      <c r="A50" s="132">
        <v>46</v>
      </c>
      <c r="B50" s="143" t="s">
        <v>7746</v>
      </c>
      <c r="D50" s="132" t="s">
        <v>7634</v>
      </c>
      <c r="E50" s="132" t="s">
        <v>7724</v>
      </c>
      <c r="F50" s="147" t="s">
        <v>7747</v>
      </c>
      <c r="G50" s="147" t="s">
        <v>30</v>
      </c>
      <c r="H50" s="147" t="s">
        <v>7748</v>
      </c>
      <c r="I50" s="145">
        <v>979</v>
      </c>
      <c r="J50">
        <f ca="1">INDIRECT("'"&amp;input!$G$1&amp;"'!E"&amp;I50)</f>
        <v>2.79998779296875</v>
      </c>
      <c r="K50" t="str">
        <f ca="1">INDIRECT("'"&amp;input!$G$1&amp;"'!B"&amp;I50)</f>
        <v>Feedwater Heater [56] - LPH-5 : Drain cooler approach</v>
      </c>
      <c r="L50">
        <f ca="1">INDIRECT("'"&amp;input!$G$1&amp;"'!D"&amp;I50)</f>
        <v>2.79998779296875</v>
      </c>
      <c r="M50" s="156">
        <f t="shared" ca="1" si="0"/>
        <v>0</v>
      </c>
    </row>
    <row r="51" spans="1:13" ht="18" customHeight="1">
      <c r="A51" s="132">
        <v>47</v>
      </c>
      <c r="B51" s="143" t="s">
        <v>7749</v>
      </c>
      <c r="D51" s="132" t="s">
        <v>7634</v>
      </c>
      <c r="E51" s="132" t="s">
        <v>7724</v>
      </c>
      <c r="F51" s="147" t="s">
        <v>7750</v>
      </c>
      <c r="G51" s="147" t="s">
        <v>30</v>
      </c>
      <c r="H51" s="147" t="s">
        <v>7751</v>
      </c>
      <c r="I51" s="145">
        <v>970</v>
      </c>
      <c r="J51">
        <f ca="1">INDIRECT("'"&amp;input!$G$1&amp;"'!E"&amp;I51)</f>
        <v>2.79998779296875</v>
      </c>
      <c r="K51" t="str">
        <f ca="1">INDIRECT("'"&amp;input!$G$1&amp;"'!B"&amp;I51)</f>
        <v>Feedwater Heater [55] - LPH-6 : Drain cooler approach</v>
      </c>
      <c r="L51">
        <f ca="1">INDIRECT("'"&amp;input!$G$1&amp;"'!D"&amp;I51)</f>
        <v>2.79998779296875</v>
      </c>
      <c r="M51" s="156">
        <f t="shared" ca="1" si="0"/>
        <v>0</v>
      </c>
    </row>
    <row r="52" spans="1:13" ht="18" customHeight="1">
      <c r="A52" s="132">
        <v>48</v>
      </c>
      <c r="B52" s="143" t="s">
        <v>7752</v>
      </c>
      <c r="D52" s="132" t="s">
        <v>7634</v>
      </c>
      <c r="E52" s="132" t="s">
        <v>7724</v>
      </c>
      <c r="F52" s="147" t="s">
        <v>7753</v>
      </c>
      <c r="G52" s="147" t="s">
        <v>30</v>
      </c>
      <c r="H52" s="147" t="s">
        <v>7754</v>
      </c>
      <c r="I52" s="145">
        <v>961</v>
      </c>
      <c r="J52">
        <f ca="1">INDIRECT("'"&amp;input!$G$1&amp;"'!E"&amp;I52)</f>
        <v>2.79998779296875</v>
      </c>
      <c r="K52" t="str">
        <f ca="1">INDIRECT("'"&amp;input!$G$1&amp;"'!B"&amp;I52)</f>
        <v>Feedwater Heater [54] - LPH-7 : Drain cooler approach</v>
      </c>
      <c r="L52">
        <f ca="1">INDIRECT("'"&amp;input!$G$1&amp;"'!D"&amp;I52)</f>
        <v>2.79998779296875</v>
      </c>
      <c r="M52" s="156">
        <f t="shared" ca="1" si="0"/>
        <v>0</v>
      </c>
    </row>
    <row r="53" spans="1:13" ht="18" customHeight="1">
      <c r="A53" s="132">
        <v>49</v>
      </c>
      <c r="B53" s="143" t="s">
        <v>7755</v>
      </c>
      <c r="D53" s="132" t="s">
        <v>7634</v>
      </c>
      <c r="E53" s="132" t="s">
        <v>7724</v>
      </c>
      <c r="F53" s="147" t="s">
        <v>7756</v>
      </c>
      <c r="G53" s="147" t="s">
        <v>30</v>
      </c>
      <c r="H53" s="147" t="s">
        <v>7757</v>
      </c>
      <c r="I53" s="145">
        <v>952</v>
      </c>
      <c r="J53">
        <f ca="1">INDIRECT("'"&amp;input!$G$1&amp;"'!E"&amp;I53)</f>
        <v>2.79998779296875</v>
      </c>
      <c r="K53" t="str">
        <f ca="1">INDIRECT("'"&amp;input!$G$1&amp;"'!B"&amp;I53)</f>
        <v>Feedwater Heater [53] - LPH-8 : Drain cooler approach</v>
      </c>
      <c r="L53">
        <f ca="1">INDIRECT("'"&amp;input!$G$1&amp;"'!D"&amp;I53)</f>
        <v>2.79998779296875</v>
      </c>
      <c r="M53" s="156">
        <f t="shared" ca="1" si="0"/>
        <v>0</v>
      </c>
    </row>
    <row r="54" spans="1:13" ht="18" customHeight="1">
      <c r="A54" s="132">
        <v>50</v>
      </c>
      <c r="B54" s="143" t="s">
        <v>7758</v>
      </c>
      <c r="D54" s="132" t="s">
        <v>7634</v>
      </c>
      <c r="E54" s="132" t="s">
        <v>7623</v>
      </c>
      <c r="F54" s="147" t="s">
        <v>7759</v>
      </c>
      <c r="G54" s="147" t="s">
        <v>7590</v>
      </c>
      <c r="H54" s="147" t="s">
        <v>7760</v>
      </c>
      <c r="I54" s="145">
        <v>3359</v>
      </c>
      <c r="J54">
        <f ca="1">INDIRECT("'"&amp;input!$G$1&amp;"'!E"&amp;I54)</f>
        <v>9.7499996423721313E-2</v>
      </c>
      <c r="K54" t="str">
        <f ca="1">INDIRECT("'"&amp;input!$G$1&amp;"'!B"&amp;I54)</f>
        <v>76 - Outlet of Mixer [62] -&gt; Steam inlet of Water-cooled Condenser (PCE) [59]: Pressure</v>
      </c>
      <c r="L54">
        <f ca="1">INDIRECT("'"&amp;input!$G$1&amp;"'!D"&amp;I54)</f>
        <v>9.7499996423721313E-2</v>
      </c>
      <c r="M54" s="156">
        <f t="shared" ca="1" si="0"/>
        <v>0</v>
      </c>
    </row>
    <row r="55" spans="1:13" ht="18" customHeight="1">
      <c r="A55" s="132">
        <v>51</v>
      </c>
      <c r="B55" s="143" t="s">
        <v>7606</v>
      </c>
      <c r="D55" s="132" t="s">
        <v>7634</v>
      </c>
      <c r="E55" s="132" t="s">
        <v>7623</v>
      </c>
      <c r="F55" s="147" t="s">
        <v>7761</v>
      </c>
      <c r="G55" s="147" t="s">
        <v>33</v>
      </c>
      <c r="H55" s="147" t="s">
        <v>7762</v>
      </c>
      <c r="I55" s="146" t="s">
        <v>7606</v>
      </c>
      <c r="J55" t="e">
        <f ca="1">INDIRECT("'"&amp;input!$G$1&amp;"'!E"&amp;I55)</f>
        <v>#REF!</v>
      </c>
      <c r="K55" t="e">
        <f ca="1">INDIRECT("'"&amp;input!$G$1&amp;"'!B"&amp;I55)</f>
        <v>#REF!</v>
      </c>
      <c r="L55" t="e">
        <f ca="1">INDIRECT("'"&amp;input!$G$1&amp;"'!D"&amp;I55)</f>
        <v>#REF!</v>
      </c>
      <c r="M55" s="156" t="e">
        <f t="shared" ca="1" si="0"/>
        <v>#REF!</v>
      </c>
    </row>
    <row r="56" spans="1:13" ht="18" customHeight="1">
      <c r="A56" s="132">
        <v>52</v>
      </c>
      <c r="B56" s="143" t="s">
        <v>7763</v>
      </c>
      <c r="D56" s="132" t="s">
        <v>7634</v>
      </c>
      <c r="E56" s="132" t="s">
        <v>7623</v>
      </c>
      <c r="F56" s="147" t="s">
        <v>7764</v>
      </c>
      <c r="G56" s="147" t="s">
        <v>30</v>
      </c>
      <c r="H56" s="147" t="s">
        <v>7765</v>
      </c>
      <c r="I56" s="145">
        <v>3701</v>
      </c>
      <c r="J56">
        <f ca="1">INDIRECT("'"&amp;input!$G$1&amp;"'!E"&amp;I56)</f>
        <v>27.350183486938477</v>
      </c>
      <c r="K56" t="str">
        <f ca="1">INDIRECT("'"&amp;input!$G$1&amp;"'!B"&amp;I56)</f>
        <v>123 - Outlet of Mixer [85] -&gt; CW inlet of Water-cooled Condenser (PCE) [59]: Temperature</v>
      </c>
      <c r="L56">
        <f ca="1">INDIRECT("'"&amp;input!$G$1&amp;"'!D"&amp;I56)</f>
        <v>27.350183486938477</v>
      </c>
      <c r="M56" s="156">
        <f t="shared" ca="1" si="0"/>
        <v>0</v>
      </c>
    </row>
    <row r="57" spans="1:13" ht="18" customHeight="1">
      <c r="A57" s="132">
        <v>53</v>
      </c>
      <c r="B57" s="143" t="s">
        <v>7766</v>
      </c>
      <c r="D57" s="132" t="s">
        <v>7634</v>
      </c>
      <c r="E57" s="132" t="s">
        <v>7623</v>
      </c>
      <c r="F57" s="147" t="s">
        <v>7767</v>
      </c>
      <c r="G57" s="147" t="s">
        <v>30</v>
      </c>
      <c r="H57" s="147" t="s">
        <v>7768</v>
      </c>
      <c r="I57" s="145">
        <v>3283</v>
      </c>
      <c r="J57">
        <f ca="1">INDIRECT("'"&amp;input!$G$1&amp;"'!E"&amp;I57)</f>
        <v>37.3673095703125</v>
      </c>
      <c r="K57" t="str">
        <f ca="1">INDIRECT("'"&amp;input!$G$1&amp;"'!B"&amp;I57)</f>
        <v>69 - CW outlet of Water-cooled Condenser (PCE) [59] -&gt; Inlet of Water Sink [58]: Temperature</v>
      </c>
      <c r="L57">
        <f ca="1">INDIRECT("'"&amp;input!$G$1&amp;"'!D"&amp;I57)</f>
        <v>37.3673095703125</v>
      </c>
      <c r="M57" s="156">
        <f t="shared" ca="1" si="0"/>
        <v>0</v>
      </c>
    </row>
    <row r="58" spans="1:13" ht="18" customHeight="1">
      <c r="A58" s="132">
        <v>54</v>
      </c>
      <c r="B58" s="143" t="s">
        <v>7696</v>
      </c>
      <c r="D58" s="132" t="s">
        <v>7634</v>
      </c>
      <c r="E58" s="132" t="s">
        <v>7623</v>
      </c>
      <c r="F58" s="147" t="s">
        <v>7769</v>
      </c>
      <c r="G58" s="147" t="s">
        <v>7587</v>
      </c>
      <c r="H58" s="147" t="s">
        <v>7770</v>
      </c>
      <c r="I58" s="145">
        <v>3284</v>
      </c>
      <c r="J58">
        <f ca="1">INDIRECT("'"&amp;input!$G$1&amp;"'!E"&amp;I58)</f>
        <v>39022.3671875</v>
      </c>
      <c r="K58" t="str">
        <f ca="1">INDIRECT("'"&amp;input!$G$1&amp;"'!B"&amp;I58)</f>
        <v>69 - CW outlet of Water-cooled Condenser (PCE) [59] -&gt; Inlet of Water Sink [58]: Mass flow</v>
      </c>
      <c r="L58">
        <f ca="1">INDIRECT("'"&amp;input!$G$1&amp;"'!D"&amp;I58)</f>
        <v>39022.3671875</v>
      </c>
      <c r="M58" s="156">
        <f t="shared" ca="1" si="0"/>
        <v>0</v>
      </c>
    </row>
    <row r="59" spans="1:13" ht="18" customHeight="1">
      <c r="A59" s="132">
        <v>58</v>
      </c>
      <c r="B59" s="143" t="s">
        <v>7771</v>
      </c>
      <c r="D59" s="132" t="s">
        <v>7634</v>
      </c>
      <c r="E59" s="132" t="s">
        <v>7577</v>
      </c>
      <c r="F59" s="147" t="s">
        <v>7772</v>
      </c>
      <c r="G59" s="147" t="s">
        <v>7587</v>
      </c>
      <c r="H59" s="147" t="s">
        <v>7773</v>
      </c>
      <c r="I59" s="145">
        <v>1039</v>
      </c>
      <c r="J59">
        <f ca="1">INDIRECT("'"&amp;input!$G$1&amp;"'!E"&amp;I59)</f>
        <v>184.69970703125</v>
      </c>
      <c r="K59" t="str">
        <f ca="1">INDIRECT("'"&amp;input!$G$1&amp;"'!B"&amp;I59)</f>
        <v>Boiler Assembly [1]: Furnace w/ Pulverizer [7] : Fuel mass flow</v>
      </c>
      <c r="L59">
        <f ca="1">INDIRECT("'"&amp;input!$G$1&amp;"'!D"&amp;I59)</f>
        <v>184.69970703125</v>
      </c>
      <c r="M59" s="156">
        <f t="shared" ca="1" si="0"/>
        <v>0</v>
      </c>
    </row>
    <row r="60" spans="1:13" ht="18" customHeight="1" thickBot="1">
      <c r="A60" s="132">
        <v>59</v>
      </c>
      <c r="B60" s="143" t="s">
        <v>7774</v>
      </c>
      <c r="D60" s="132" t="s">
        <v>7634</v>
      </c>
      <c r="E60" s="132" t="s">
        <v>7577</v>
      </c>
      <c r="F60" s="147" t="s">
        <v>7775</v>
      </c>
      <c r="G60" s="147" t="s">
        <v>30</v>
      </c>
      <c r="H60" s="147" t="s">
        <v>7776</v>
      </c>
      <c r="I60" s="145">
        <v>2396</v>
      </c>
      <c r="J60">
        <f ca="1">INDIRECT("'"&amp;input!$G$1&amp;"'!E"&amp;I60)</f>
        <v>144.98530578613281</v>
      </c>
      <c r="K60" t="str">
        <f ca="1">INDIRECT("'"&amp;input!$G$1&amp;"'!B"&amp;I60)</f>
        <v>95 - Outlet of Boiler Assembly [1]: Fan [52] -&gt; Inlet of Boiler Assembly [1]: Concrete Stack [43] - Concrete Stack: Temperature</v>
      </c>
      <c r="L60">
        <f ca="1">INDIRECT("'"&amp;input!$G$1&amp;"'!D"&amp;I60)</f>
        <v>144.98530578613281</v>
      </c>
      <c r="M60" s="156">
        <f t="shared" ca="1" si="0"/>
        <v>0</v>
      </c>
    </row>
    <row r="61" spans="1:13" ht="18" customHeight="1">
      <c r="A61" s="132">
        <v>60</v>
      </c>
      <c r="B61" s="148" t="s">
        <v>7606</v>
      </c>
      <c r="D61" s="132" t="s">
        <v>7634</v>
      </c>
      <c r="E61" s="132" t="s">
        <v>7777</v>
      </c>
      <c r="F61" s="147" t="s">
        <v>7778</v>
      </c>
      <c r="G61" s="147" t="s">
        <v>7590</v>
      </c>
      <c r="H61" s="147" t="s">
        <v>7779</v>
      </c>
      <c r="I61" s="145">
        <v>601</v>
      </c>
      <c r="J61">
        <f ca="1">INDIRECT("'"&amp;input!$G$1&amp;"'!E"&amp;I61)</f>
        <v>1.0124129056930542</v>
      </c>
      <c r="K61" t="str">
        <f ca="1">INDIRECT("'"&amp;input!$G$1&amp;"'!B"&amp;I61)</f>
        <v>Plant Summary: Ambient pressure</v>
      </c>
      <c r="L61">
        <f ca="1">INDIRECT("'"&amp;input!$G$1&amp;"'!D"&amp;I61)</f>
        <v>1.0124129056930542</v>
      </c>
      <c r="M61" s="156">
        <f t="shared" ca="1" si="0"/>
        <v>0</v>
      </c>
    </row>
    <row r="62" spans="1:13" ht="18" customHeight="1" thickBot="1">
      <c r="A62" s="132">
        <v>61</v>
      </c>
      <c r="B62" s="150" t="s">
        <v>7606</v>
      </c>
      <c r="D62" s="132" t="s">
        <v>7634</v>
      </c>
      <c r="E62" s="132" t="s">
        <v>7777</v>
      </c>
      <c r="F62" s="147" t="s">
        <v>7780</v>
      </c>
      <c r="G62" s="147" t="s">
        <v>33</v>
      </c>
      <c r="H62" s="147" t="s">
        <v>7781</v>
      </c>
      <c r="I62" s="145">
        <v>603</v>
      </c>
      <c r="J62">
        <f ca="1">INDIRECT("'"&amp;input!$G$1&amp;"'!E"&amp;I62)</f>
        <v>75.410003662109375</v>
      </c>
      <c r="K62" t="str">
        <f ca="1">INDIRECT("'"&amp;input!$G$1&amp;"'!B"&amp;I62)</f>
        <v>Plant Summary: Ambient RH</v>
      </c>
      <c r="L62">
        <f ca="1">INDIRECT("'"&amp;input!$G$1&amp;"'!D"&amp;I62)</f>
        <v>75.410003662109375</v>
      </c>
      <c r="M62" s="156">
        <f t="shared" ca="1" si="0"/>
        <v>0</v>
      </c>
    </row>
    <row r="63" spans="1:13" ht="18" customHeight="1">
      <c r="A63" s="132">
        <v>62</v>
      </c>
      <c r="B63" s="143" t="s">
        <v>7606</v>
      </c>
      <c r="D63" s="132" t="s">
        <v>7634</v>
      </c>
      <c r="E63" s="132" t="s">
        <v>7623</v>
      </c>
      <c r="F63" s="147" t="s">
        <v>7782</v>
      </c>
      <c r="G63" s="147" t="s">
        <v>30</v>
      </c>
      <c r="H63" s="147" t="s">
        <v>7783</v>
      </c>
      <c r="I63" s="145">
        <v>2689</v>
      </c>
      <c r="J63">
        <f ca="1">INDIRECT("'"&amp;input!$G$1&amp;"'!E"&amp;I63)</f>
        <v>45.318424224853516</v>
      </c>
      <c r="K63" t="str">
        <f ca="1">INDIRECT("'"&amp;input!$G$1&amp;"'!B"&amp;I63)</f>
        <v>11 - Condensate outlet of Water-cooled Condenser (PCE) [59] -&gt; Inlet of Makeup / Blowdown [6]: Temperature</v>
      </c>
      <c r="L63">
        <f ca="1">INDIRECT("'"&amp;input!$G$1&amp;"'!D"&amp;I63)</f>
        <v>45.318424224853516</v>
      </c>
      <c r="M63" s="156">
        <f t="shared" ca="1" si="0"/>
        <v>0</v>
      </c>
    </row>
    <row r="64" spans="1:13" ht="18" customHeight="1">
      <c r="A64" s="132">
        <v>63</v>
      </c>
      <c r="B64" s="143" t="s">
        <v>7784</v>
      </c>
      <c r="D64" s="132" t="s">
        <v>7634</v>
      </c>
      <c r="E64" s="132" t="s">
        <v>7785</v>
      </c>
      <c r="F64" s="147" t="s">
        <v>7786</v>
      </c>
      <c r="G64" s="147" t="s">
        <v>30</v>
      </c>
      <c r="H64" s="147" t="s">
        <v>7787</v>
      </c>
      <c r="I64" s="145">
        <v>2180</v>
      </c>
      <c r="J64">
        <f ca="1">INDIRECT("'"&amp;input!$G$1&amp;"'!E"&amp;I64)</f>
        <v>352.37301635742187</v>
      </c>
      <c r="K64" t="str">
        <f ca="1">INDIRECT("'"&amp;input!$G$1&amp;"'!B"&amp;I64)</f>
        <v>16 - Gas outlet of Boiler Assembly [1]: Economiser (PCE) [42] - ECO -&gt; Flue gas inlet of Boiler Assembly [1]: Rotary Air Heater [8] - Rotary Air Heater: Temperature</v>
      </c>
      <c r="L64">
        <f ca="1">INDIRECT("'"&amp;input!$G$1&amp;"'!D"&amp;I64)</f>
        <v>352.37301635742187</v>
      </c>
      <c r="M64" s="156">
        <f t="shared" ca="1" si="0"/>
        <v>0</v>
      </c>
    </row>
    <row r="65" spans="1:13" ht="18" customHeight="1">
      <c r="A65" s="132">
        <v>64</v>
      </c>
      <c r="B65" s="143" t="s">
        <v>7788</v>
      </c>
      <c r="D65" s="132" t="s">
        <v>7634</v>
      </c>
      <c r="E65" s="132" t="s">
        <v>7785</v>
      </c>
      <c r="F65" s="147" t="s">
        <v>7789</v>
      </c>
      <c r="G65" s="147" t="s">
        <v>30</v>
      </c>
      <c r="H65" s="147" t="s">
        <v>7790</v>
      </c>
      <c r="I65" s="145">
        <v>2315</v>
      </c>
      <c r="J65">
        <f ca="1">INDIRECT("'"&amp;input!$G$1&amp;"'!E"&amp;I65)</f>
        <v>273.88888549804687</v>
      </c>
      <c r="K65" t="str">
        <f ca="1">INDIRECT("'"&amp;input!$G$1&amp;"'!B"&amp;I65)</f>
        <v>92 - Main air outlet of Boiler Assembly [1]: Rotary Air Heater [8] - Rotary Air Heater -&gt; Combustion air inlet of Boiler Assembly [1]: Furnace w/ Pulverizer [7]: Temperature</v>
      </c>
      <c r="L65">
        <f ca="1">INDIRECT("'"&amp;input!$G$1&amp;"'!D"&amp;I65)</f>
        <v>273.88888549804687</v>
      </c>
      <c r="M65" s="156">
        <f t="shared" ca="1" si="0"/>
        <v>0</v>
      </c>
    </row>
    <row r="66" spans="1:13" ht="18" customHeight="1">
      <c r="A66" s="132">
        <v>65</v>
      </c>
      <c r="B66" s="143" t="s">
        <v>7791</v>
      </c>
      <c r="D66" s="132" t="s">
        <v>7634</v>
      </c>
      <c r="E66" s="132" t="s">
        <v>7785</v>
      </c>
      <c r="F66" s="147" t="s">
        <v>7792</v>
      </c>
      <c r="G66" s="147" t="s">
        <v>30</v>
      </c>
      <c r="H66" s="147" t="s">
        <v>7793</v>
      </c>
      <c r="I66" s="145">
        <v>2045</v>
      </c>
      <c r="J66">
        <f ca="1">INDIRECT("'"&amp;input!$G$1&amp;"'!E"&amp;I66)</f>
        <v>320.67135620117187</v>
      </c>
      <c r="K66" t="str">
        <f ca="1">INDIRECT("'"&amp;input!$G$1&amp;"'!B"&amp;I66)</f>
        <v>2 - Primary air outlet of Boiler Assembly [1]: Rotary Air Heater [8] - Rotary Air Heater -&gt; Primary air inlet of Boiler Assembly [1]: Furnace w/ Pulverizer [7]: Temperature</v>
      </c>
      <c r="L66">
        <f ca="1">INDIRECT("'"&amp;input!$G$1&amp;"'!D"&amp;I66)</f>
        <v>320.67135620117187</v>
      </c>
      <c r="M66" s="156">
        <f t="shared" ca="1" si="0"/>
        <v>0</v>
      </c>
    </row>
    <row r="67" spans="1:13" ht="18" customHeight="1">
      <c r="B67" s="143" t="s">
        <v>7794</v>
      </c>
      <c r="F67" s="132" t="s">
        <v>7795</v>
      </c>
      <c r="I67" s="145">
        <v>2288</v>
      </c>
      <c r="J67">
        <f ca="1">INDIRECT("'"&amp;input!$G$1&amp;"'!E"&amp;I67)</f>
        <v>140.75473022460938</v>
      </c>
      <c r="K67" t="str">
        <f ca="1">INDIRECT("'"&amp;input!$G$1&amp;"'!B"&amp;I67)</f>
        <v>91 - Flue gas outlet of Boiler Assembly [1]: Rotary Air Heater [8] - Rotary Air Heater -&gt; Inlet of Boiler Assembly [1]: Electrostatic Precipitator [12] - ESP: Temperature</v>
      </c>
      <c r="L67">
        <f ca="1">INDIRECT("'"&amp;input!$G$1&amp;"'!D"&amp;I67)</f>
        <v>140.75473022460938</v>
      </c>
      <c r="M67" s="156">
        <f t="shared" ca="1" si="0"/>
        <v>0</v>
      </c>
    </row>
    <row r="68" spans="1:13" ht="18" customHeight="1">
      <c r="B68" s="143" t="s">
        <v>7796</v>
      </c>
      <c r="F68" s="132" t="s">
        <v>7797</v>
      </c>
      <c r="I68" s="145">
        <v>2423</v>
      </c>
      <c r="J68">
        <f ca="1">INDIRECT("'"&amp;input!$G$1&amp;"'!E"&amp;I68)</f>
        <v>26.212692260742188</v>
      </c>
      <c r="K68" t="str">
        <f ca="1">INDIRECT("'"&amp;input!$G$1&amp;"'!B"&amp;I68)</f>
        <v>96 - Outlet of Boiler Assembly [1]: Duct - Classic [65] - Inlet SA Duct -&gt; Main air inlet of Boiler Assembly [1]: Rotary Air Heater [8] - Rotary Air Heater: Temperature</v>
      </c>
      <c r="L68">
        <f ca="1">INDIRECT("'"&amp;input!$G$1&amp;"'!D"&amp;I68)</f>
        <v>26.212692260742188</v>
      </c>
      <c r="M68" s="156">
        <f t="shared" ca="1" si="0"/>
        <v>0</v>
      </c>
    </row>
    <row r="69" spans="1:13" ht="18" customHeight="1">
      <c r="B69" s="143" t="s">
        <v>7798</v>
      </c>
      <c r="F69" s="132" t="s">
        <v>7799</v>
      </c>
      <c r="I69" s="145">
        <v>2261</v>
      </c>
      <c r="J69">
        <f ca="1">INDIRECT("'"&amp;input!$G$1&amp;"'!E"&amp;I69)</f>
        <v>27.208242416381836</v>
      </c>
      <c r="K69" t="str">
        <f ca="1">INDIRECT("'"&amp;input!$G$1&amp;"'!B"&amp;I69)</f>
        <v>90 - Outlet 1 of Splitter [9] -&gt; Primary air inlet of Boiler Assembly [1]: Rotary Air Heater [8] - Rotary Air Heater: Temperature</v>
      </c>
      <c r="L69">
        <f ca="1">INDIRECT("'"&amp;input!$G$1&amp;"'!D"&amp;I69)</f>
        <v>27.208242416381836</v>
      </c>
      <c r="M69" s="156">
        <f t="shared" ca="1" si="0"/>
        <v>0</v>
      </c>
    </row>
    <row r="70" spans="1:13" ht="18" customHeight="1">
      <c r="B70" s="143" t="s">
        <v>7800</v>
      </c>
      <c r="F70" s="132" t="s">
        <v>7801</v>
      </c>
      <c r="I70" s="145">
        <v>2668</v>
      </c>
      <c r="J70">
        <f ca="1">INDIRECT("'"&amp;input!$G$1&amp;"'!E"&amp;I70)</f>
        <v>940.29241943359375</v>
      </c>
      <c r="K70" t="str">
        <f ca="1">INDIRECT("'"&amp;input!$G$1&amp;"'!B"&amp;I70)</f>
        <v>9 - Outlet of Mixer [21] -&gt; Steam inlet of Boiler Assembly [1]: Desuperheater [67] - RH Desup: Mass flow</v>
      </c>
      <c r="L70">
        <f ca="1">INDIRECT("'"&amp;input!$G$1&amp;"'!D"&amp;I70)</f>
        <v>940.29241943359375</v>
      </c>
      <c r="M70" s="156">
        <f t="shared" ref="M70:M81" ca="1" si="1">ABS(J70-L70)/L70</f>
        <v>0</v>
      </c>
    </row>
    <row r="71" spans="1:13" ht="18" customHeight="1">
      <c r="B71" s="143" t="s">
        <v>7802</v>
      </c>
      <c r="F71" s="132" t="s">
        <v>7803</v>
      </c>
      <c r="I71" s="145">
        <v>2667</v>
      </c>
      <c r="J71">
        <f ca="1">INDIRECT("'"&amp;input!$G$1&amp;"'!E"&amp;I71)</f>
        <v>327.41253662109375</v>
      </c>
      <c r="K71" t="str">
        <f ca="1">INDIRECT("'"&amp;input!$G$1&amp;"'!B"&amp;I71)</f>
        <v>9 - Outlet of Mixer [21] -&gt; Steam inlet of Boiler Assembly [1]: Desuperheater [67] - RH Desup: Temperature</v>
      </c>
      <c r="L71">
        <f ca="1">INDIRECT("'"&amp;input!$G$1&amp;"'!D"&amp;I71)</f>
        <v>327.41253662109375</v>
      </c>
      <c r="M71" s="156">
        <f t="shared" ca="1" si="1"/>
        <v>0</v>
      </c>
    </row>
    <row r="72" spans="1:13" ht="18" customHeight="1">
      <c r="B72" s="143" t="s">
        <v>7804</v>
      </c>
      <c r="F72" s="132" t="s">
        <v>7805</v>
      </c>
      <c r="I72" s="145">
        <v>2666</v>
      </c>
      <c r="J72">
        <f ca="1">INDIRECT("'"&amp;input!$G$1&amp;"'!E"&amp;I72)</f>
        <v>35.779994964599609</v>
      </c>
      <c r="K72" t="str">
        <f ca="1">INDIRECT("'"&amp;input!$G$1&amp;"'!B"&amp;I72)</f>
        <v>9 - Outlet of Mixer [21] -&gt; Steam inlet of Boiler Assembly [1]: Desuperheater [67] - RH Desup: Pressure</v>
      </c>
      <c r="L72">
        <f ca="1">INDIRECT("'"&amp;input!$G$1&amp;"'!D"&amp;I72)</f>
        <v>35.779994964599609</v>
      </c>
      <c r="M72" s="156">
        <f t="shared" ca="1" si="1"/>
        <v>0</v>
      </c>
    </row>
    <row r="73" spans="1:13" ht="18" customHeight="1">
      <c r="B73" s="143" t="s">
        <v>7806</v>
      </c>
      <c r="F73" s="132" t="s">
        <v>7807</v>
      </c>
      <c r="I73" s="145" t="s">
        <v>7808</v>
      </c>
      <c r="J73" t="e">
        <f ca="1">INDIRECT("'"&amp;input!$G$1&amp;"'!E"&amp;I73)</f>
        <v>#REF!</v>
      </c>
      <c r="K73" t="e">
        <f ca="1">INDIRECT("'"&amp;input!$G$1&amp;"'!B"&amp;I73)</f>
        <v>#REF!</v>
      </c>
      <c r="L73" t="e">
        <f ca="1">INDIRECT("'"&amp;input!$G$1&amp;"'!D"&amp;I73)</f>
        <v>#REF!</v>
      </c>
      <c r="M73" s="156" t="e">
        <f t="shared" ca="1" si="1"/>
        <v>#REF!</v>
      </c>
    </row>
    <row r="74" spans="1:13" ht="18" customHeight="1">
      <c r="B74" s="143" t="s">
        <v>7809</v>
      </c>
      <c r="F74" s="132" t="s">
        <v>7810</v>
      </c>
      <c r="I74" s="145" t="s">
        <v>7811</v>
      </c>
      <c r="J74" t="e">
        <f ca="1">INDIRECT("'"&amp;input!$G$1&amp;"'!E"&amp;I74)</f>
        <v>#REF!</v>
      </c>
      <c r="K74" t="e">
        <f ca="1">INDIRECT("'"&amp;input!$G$1&amp;"'!B"&amp;I74)</f>
        <v>#REF!</v>
      </c>
      <c r="L74" t="e">
        <f ca="1">INDIRECT("'"&amp;input!$G$1&amp;"'!D"&amp;I74)</f>
        <v>#REF!</v>
      </c>
      <c r="M74" s="156" t="e">
        <f t="shared" ca="1" si="1"/>
        <v>#REF!</v>
      </c>
    </row>
    <row r="75" spans="1:13" ht="18" customHeight="1" thickBot="1">
      <c r="B75" s="143" t="s">
        <v>7812</v>
      </c>
      <c r="F75" s="132" t="s">
        <v>7813</v>
      </c>
      <c r="I75" s="145" t="s">
        <v>7814</v>
      </c>
      <c r="J75" t="e">
        <f ca="1">INDIRECT("'"&amp;input!$G$1&amp;"'!E"&amp;I75)</f>
        <v>#REF!</v>
      </c>
      <c r="K75" t="e">
        <f ca="1">INDIRECT("'"&amp;input!$G$1&amp;"'!B"&amp;I75)</f>
        <v>#REF!</v>
      </c>
      <c r="L75" t="e">
        <f ca="1">INDIRECT("'"&amp;input!$G$1&amp;"'!D"&amp;I75)</f>
        <v>#REF!</v>
      </c>
      <c r="M75" s="156" t="e">
        <f t="shared" ca="1" si="1"/>
        <v>#REF!</v>
      </c>
    </row>
    <row r="76" spans="1:13" ht="18" customHeight="1">
      <c r="B76" s="148" t="s">
        <v>7815</v>
      </c>
      <c r="F76" s="132" t="s">
        <v>7599</v>
      </c>
      <c r="I76" s="145">
        <v>17</v>
      </c>
      <c r="J76">
        <f ca="1">INDIRECT("'"&amp;input!$G$1&amp;"'!E"&amp;I76)</f>
        <v>30</v>
      </c>
      <c r="K76" t="str">
        <f ca="1">INDIRECT("'"&amp;input!$G$1&amp;"'!B"&amp;I76)</f>
        <v>Site Menu: Ambient temperature</v>
      </c>
      <c r="L76">
        <f ca="1">INDIRECT("'"&amp;input!$G$1&amp;"'!D"&amp;I76)</f>
        <v>26.949996948242188</v>
      </c>
      <c r="M76" s="156">
        <f t="shared" ca="1" si="1"/>
        <v>0.11317266779715716</v>
      </c>
    </row>
    <row r="77" spans="1:13" ht="18" customHeight="1">
      <c r="B77" s="149" t="s">
        <v>7816</v>
      </c>
      <c r="F77" s="132" t="s">
        <v>7600</v>
      </c>
      <c r="I77" s="145">
        <v>18</v>
      </c>
      <c r="J77">
        <f ca="1">INDIRECT("'"&amp;input!$G$1&amp;"'!E"&amp;I77)</f>
        <v>75</v>
      </c>
      <c r="K77" t="str">
        <f ca="1">INDIRECT("'"&amp;input!$G$1&amp;"'!B"&amp;I77)</f>
        <v>Site Menu: Ambient relative humidity</v>
      </c>
      <c r="L77">
        <f ca="1">INDIRECT("'"&amp;input!$G$1&amp;"'!D"&amp;I77)</f>
        <v>75.410003662109375</v>
      </c>
      <c r="M77" s="156">
        <f t="shared" ca="1" si="1"/>
        <v>5.4369930009085261E-3</v>
      </c>
    </row>
    <row r="78" spans="1:13" ht="18" customHeight="1" thickBot="1">
      <c r="B78" s="150" t="s">
        <v>7817</v>
      </c>
      <c r="F78" s="132" t="s">
        <v>7601</v>
      </c>
      <c r="I78" s="145">
        <v>20</v>
      </c>
      <c r="J78">
        <f ca="1">INDIRECT("'"&amp;input!$G$1&amp;"'!E"&amp;I78)</f>
        <v>1.0124</v>
      </c>
      <c r="K78" t="str">
        <f ca="1">INDIRECT("'"&amp;input!$G$1&amp;"'!B"&amp;I78)</f>
        <v>Site Menu: Ambient pressure</v>
      </c>
      <c r="L78">
        <f ca="1">INDIRECT("'"&amp;input!$G$1&amp;"'!D"&amp;I78)</f>
        <v>1.0124129056930542</v>
      </c>
      <c r="M78" s="156">
        <f t="shared" ca="1" si="1"/>
        <v>1.2747460034992278E-5</v>
      </c>
    </row>
    <row r="79" spans="1:13" ht="18" customHeight="1">
      <c r="B79" s="143" t="s">
        <v>7818</v>
      </c>
      <c r="F79" s="132" t="s">
        <v>7819</v>
      </c>
      <c r="I79" s="145">
        <v>2712</v>
      </c>
      <c r="J79">
        <f ca="1">INDIRECT("'"&amp;input!$G$1&amp;"'!E"&amp;I79)</f>
        <v>1108.664794921875</v>
      </c>
      <c r="K79" t="str">
        <f ca="1">INDIRECT("'"&amp;input!$G$1&amp;"'!B"&amp;I79)</f>
        <v>17 - Feedwater outlet of Feedwater Heater [16] - HPH-1 -&gt; Inlet of Pipe (PCE) [76]: Mass flow</v>
      </c>
      <c r="L79">
        <f ca="1">INDIRECT("'"&amp;input!$G$1&amp;"'!D"&amp;I79)</f>
        <v>1108.664794921875</v>
      </c>
      <c r="M79" s="156">
        <f t="shared" ca="1" si="1"/>
        <v>0</v>
      </c>
    </row>
    <row r="80" spans="1:13" ht="18" customHeight="1">
      <c r="B80" s="143" t="s">
        <v>7820</v>
      </c>
      <c r="F80" s="132" t="s">
        <v>7821</v>
      </c>
      <c r="I80" s="145">
        <v>2711</v>
      </c>
      <c r="J80">
        <f ca="1">INDIRECT("'"&amp;input!$G$1&amp;"'!E"&amp;I80)</f>
        <v>271.99111938476562</v>
      </c>
      <c r="K80" t="str">
        <f ca="1">INDIRECT("'"&amp;input!$G$1&amp;"'!B"&amp;I80)</f>
        <v>17 - Feedwater outlet of Feedwater Heater [16] - HPH-1 -&gt; Inlet of Pipe (PCE) [76]: Temperature</v>
      </c>
      <c r="L80">
        <f ca="1">INDIRECT("'"&amp;input!$G$1&amp;"'!D"&amp;I80)</f>
        <v>271.99111938476562</v>
      </c>
      <c r="M80" s="156">
        <f t="shared" ca="1" si="1"/>
        <v>0</v>
      </c>
    </row>
    <row r="81" spans="2:13" ht="18" customHeight="1">
      <c r="B81" s="143" t="s">
        <v>7822</v>
      </c>
      <c r="F81" s="132" t="s">
        <v>7823</v>
      </c>
      <c r="I81" s="145">
        <v>2710</v>
      </c>
      <c r="J81">
        <f ca="1">INDIRECT("'"&amp;input!$G$1&amp;"'!E"&amp;I81)</f>
        <v>174.22195434570312</v>
      </c>
      <c r="K81" t="str">
        <f ca="1">INDIRECT("'"&amp;input!$G$1&amp;"'!B"&amp;I81)</f>
        <v>17 - Feedwater outlet of Feedwater Heater [16] - HPH-1 -&gt; Inlet of Pipe (PCE) [76]: Pressure</v>
      </c>
      <c r="L81">
        <f ca="1">INDIRECT("'"&amp;input!$G$1&amp;"'!D"&amp;I81)</f>
        <v>174.22195434570312</v>
      </c>
      <c r="M81" s="156">
        <f t="shared" ca="1" si="1"/>
        <v>0</v>
      </c>
    </row>
  </sheetData>
  <autoFilter ref="B4:B66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ELINK (3)</vt:lpstr>
      <vt:lpstr>ELINK (2)</vt:lpstr>
      <vt:lpstr>ELINK</vt:lpstr>
      <vt:lpstr>Eng_Info</vt:lpstr>
      <vt:lpstr>input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2021-03-27T16:35:54Z</dcterms:created>
  <dcterms:modified xsi:type="dcterms:W3CDTF">2021-03-28T05:29:27Z</dcterms:modified>
</cp:coreProperties>
</file>